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ÑO 2022\EJECUCIONES 2022\EJECUCIONES PARA PUBLICAR\"/>
    </mc:Choice>
  </mc:AlternateContent>
  <xr:revisionPtr revIDLastSave="0" documentId="13_ncr:1_{1FCE4FE9-5DC5-4F4F-A89B-0C3B01BDDCC8}" xr6:coauthVersionLast="36" xr6:coauthVersionMax="36" xr10:uidLastSave="{00000000-0000-0000-0000-000000000000}"/>
  <bookViews>
    <workbookView xWindow="0" yWindow="0" windowWidth="28800" windowHeight="11925" xr2:uid="{188CFA00-E0B9-4890-ACDB-F7F291E748BB}"/>
  </bookViews>
  <sheets>
    <sheet name=" ENERO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486" i="1" l="1"/>
  <c r="V1486" i="1"/>
  <c r="U1486" i="1"/>
  <c r="T1486" i="1"/>
  <c r="S1486" i="1"/>
  <c r="R1486" i="1"/>
  <c r="P1486" i="1"/>
  <c r="X1486" i="1" s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X1485" i="1"/>
  <c r="Q1485" i="1"/>
  <c r="X1483" i="1"/>
  <c r="Q1483" i="1"/>
  <c r="Q1482" i="1"/>
  <c r="X1481" i="1"/>
  <c r="Q1481" i="1"/>
  <c r="X1480" i="1"/>
  <c r="Q1480" i="1"/>
  <c r="X1479" i="1"/>
  <c r="Q1479" i="1"/>
  <c r="X1477" i="1"/>
  <c r="Q1477" i="1"/>
  <c r="X1475" i="1"/>
  <c r="Q1475" i="1"/>
  <c r="X1474" i="1"/>
  <c r="Q1474" i="1"/>
  <c r="X1472" i="1"/>
  <c r="Q1472" i="1"/>
  <c r="X1470" i="1"/>
  <c r="Q1470" i="1"/>
  <c r="X1469" i="1"/>
  <c r="Q1469" i="1"/>
  <c r="X1468" i="1"/>
  <c r="Q1468" i="1"/>
  <c r="X1467" i="1"/>
  <c r="Q1467" i="1"/>
  <c r="X1465" i="1"/>
  <c r="Q1465" i="1"/>
  <c r="X1463" i="1"/>
  <c r="Q1463" i="1"/>
  <c r="X1462" i="1"/>
  <c r="Q1462" i="1"/>
  <c r="X1460" i="1"/>
  <c r="Q1460" i="1"/>
  <c r="X1458" i="1"/>
  <c r="Q1458" i="1"/>
  <c r="X1456" i="1"/>
  <c r="Q1456" i="1"/>
  <c r="X1455" i="1"/>
  <c r="Q1455" i="1"/>
  <c r="X1453" i="1"/>
  <c r="Q1453" i="1"/>
  <c r="X1451" i="1"/>
  <c r="Q1451" i="1"/>
  <c r="X1449" i="1"/>
  <c r="Q1449" i="1"/>
  <c r="X1447" i="1"/>
  <c r="Q1447" i="1"/>
  <c r="X1445" i="1"/>
  <c r="Q1445" i="1"/>
  <c r="X1444" i="1"/>
  <c r="Q1444" i="1"/>
  <c r="X1443" i="1"/>
  <c r="Q1443" i="1"/>
  <c r="X1442" i="1"/>
  <c r="Q1442" i="1"/>
  <c r="X1440" i="1"/>
  <c r="Q1440" i="1"/>
  <c r="X1439" i="1"/>
  <c r="Q1439" i="1"/>
  <c r="X1437" i="1"/>
  <c r="Q1437" i="1"/>
  <c r="X1435" i="1"/>
  <c r="Q1435" i="1"/>
  <c r="X1433" i="1"/>
  <c r="Q1433" i="1"/>
  <c r="X1432" i="1"/>
  <c r="Q1432" i="1"/>
  <c r="X1430" i="1"/>
  <c r="Q1430" i="1"/>
  <c r="X1429" i="1"/>
  <c r="Q1429" i="1"/>
  <c r="X1427" i="1"/>
  <c r="Q1427" i="1"/>
  <c r="Q1486" i="1" s="1"/>
  <c r="X1424" i="1"/>
  <c r="Q1424" i="1"/>
  <c r="X1423" i="1"/>
  <c r="Q1423" i="1"/>
  <c r="W1414" i="1"/>
  <c r="V1414" i="1"/>
  <c r="U1414" i="1"/>
  <c r="T1414" i="1"/>
  <c r="S1414" i="1"/>
  <c r="R1414" i="1"/>
  <c r="P1414" i="1"/>
  <c r="X1414" i="1" s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X1413" i="1"/>
  <c r="Q1413" i="1"/>
  <c r="X1411" i="1"/>
  <c r="Q1411" i="1"/>
  <c r="X1408" i="1"/>
  <c r="Q1408" i="1"/>
  <c r="X1405" i="1"/>
  <c r="Q1405" i="1"/>
  <c r="W1396" i="1"/>
  <c r="V1396" i="1"/>
  <c r="U1396" i="1"/>
  <c r="T1396" i="1"/>
  <c r="S1396" i="1"/>
  <c r="R1396" i="1"/>
  <c r="Q1396" i="1"/>
  <c r="P1396" i="1"/>
  <c r="X1396" i="1" s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X1395" i="1"/>
  <c r="Q1395" i="1"/>
  <c r="X1393" i="1"/>
  <c r="Q1393" i="1"/>
  <c r="X1391" i="1"/>
  <c r="Q1391" i="1"/>
  <c r="X1389" i="1"/>
  <c r="Q1389" i="1"/>
  <c r="X1387" i="1"/>
  <c r="Q1387" i="1"/>
  <c r="X1378" i="1"/>
  <c r="W1378" i="1"/>
  <c r="V1378" i="1"/>
  <c r="U1378" i="1"/>
  <c r="T1378" i="1"/>
  <c r="S1378" i="1"/>
  <c r="R1378" i="1"/>
  <c r="P1378" i="1"/>
  <c r="P213" i="1" s="1"/>
  <c r="O1378" i="1"/>
  <c r="N1378" i="1"/>
  <c r="M1378" i="1"/>
  <c r="L1378" i="1"/>
  <c r="K1378" i="1"/>
  <c r="J1378" i="1"/>
  <c r="I1378" i="1"/>
  <c r="H1378" i="1"/>
  <c r="H213" i="1" s="1"/>
  <c r="G1378" i="1"/>
  <c r="F1378" i="1"/>
  <c r="E1378" i="1"/>
  <c r="D1378" i="1"/>
  <c r="X1377" i="1"/>
  <c r="Q1377" i="1"/>
  <c r="X1375" i="1"/>
  <c r="Q1375" i="1"/>
  <c r="X1373" i="1"/>
  <c r="Q1373" i="1"/>
  <c r="X1371" i="1"/>
  <c r="Q1371" i="1"/>
  <c r="X1368" i="1"/>
  <c r="Q1368" i="1"/>
  <c r="X1366" i="1"/>
  <c r="Q1366" i="1"/>
  <c r="Q1378" i="1" s="1"/>
  <c r="X1364" i="1"/>
  <c r="Q1364" i="1"/>
  <c r="X1362" i="1"/>
  <c r="Q1362" i="1"/>
  <c r="W1353" i="1"/>
  <c r="V1353" i="1"/>
  <c r="U1353" i="1"/>
  <c r="T1353" i="1"/>
  <c r="S1353" i="1"/>
  <c r="R1353" i="1"/>
  <c r="P1353" i="1"/>
  <c r="O1353" i="1"/>
  <c r="N1353" i="1"/>
  <c r="M1353" i="1"/>
  <c r="M213" i="1" s="1"/>
  <c r="L1353" i="1"/>
  <c r="K1353" i="1"/>
  <c r="H1353" i="1"/>
  <c r="G1353" i="1"/>
  <c r="F1353" i="1"/>
  <c r="E1353" i="1"/>
  <c r="E213" i="1" s="1"/>
  <c r="D1353" i="1"/>
  <c r="X1352" i="1"/>
  <c r="Q1352" i="1"/>
  <c r="X1350" i="1"/>
  <c r="Q1350" i="1"/>
  <c r="X1348" i="1"/>
  <c r="Q1348" i="1"/>
  <c r="X1346" i="1"/>
  <c r="Q1346" i="1"/>
  <c r="X1345" i="1"/>
  <c r="Q1345" i="1"/>
  <c r="X1343" i="1"/>
  <c r="Q1343" i="1"/>
  <c r="X1341" i="1"/>
  <c r="Q1341" i="1"/>
  <c r="X1339" i="1"/>
  <c r="Q1339" i="1"/>
  <c r="X1337" i="1"/>
  <c r="Q1337" i="1"/>
  <c r="X1335" i="1"/>
  <c r="Q1335" i="1"/>
  <c r="X1333" i="1"/>
  <c r="Q1333" i="1"/>
  <c r="X1331" i="1"/>
  <c r="Q1331" i="1"/>
  <c r="X1329" i="1"/>
  <c r="Q1329" i="1"/>
  <c r="X1327" i="1"/>
  <c r="Q1327" i="1"/>
  <c r="X1325" i="1"/>
  <c r="Q1325" i="1"/>
  <c r="X1324" i="1"/>
  <c r="Q1324" i="1"/>
  <c r="X1322" i="1"/>
  <c r="Q1322" i="1"/>
  <c r="X1321" i="1"/>
  <c r="Q1321" i="1"/>
  <c r="X1319" i="1"/>
  <c r="Q1319" i="1"/>
  <c r="X1317" i="1"/>
  <c r="Q1317" i="1"/>
  <c r="X1316" i="1"/>
  <c r="Q1316" i="1"/>
  <c r="X1314" i="1"/>
  <c r="Q1314" i="1"/>
  <c r="X1312" i="1"/>
  <c r="Q1312" i="1"/>
  <c r="X1310" i="1"/>
  <c r="Q1310" i="1"/>
  <c r="X1308" i="1"/>
  <c r="Q1308" i="1"/>
  <c r="X1306" i="1"/>
  <c r="Q1306" i="1"/>
  <c r="X1304" i="1"/>
  <c r="Q1304" i="1"/>
  <c r="X1302" i="1"/>
  <c r="Q1302" i="1"/>
  <c r="X1301" i="1"/>
  <c r="Q1301" i="1"/>
  <c r="X1299" i="1"/>
  <c r="Q1299" i="1"/>
  <c r="X1297" i="1"/>
  <c r="Q1297" i="1"/>
  <c r="X1295" i="1"/>
  <c r="Q1295" i="1"/>
  <c r="X1294" i="1"/>
  <c r="Q1294" i="1"/>
  <c r="Q1292" i="1"/>
  <c r="X1291" i="1"/>
  <c r="Q1291" i="1"/>
  <c r="X1289" i="1"/>
  <c r="Q1289" i="1"/>
  <c r="X1287" i="1"/>
  <c r="Q1287" i="1"/>
  <c r="X1285" i="1"/>
  <c r="Q1285" i="1"/>
  <c r="X1283" i="1"/>
  <c r="Q1283" i="1"/>
  <c r="X1281" i="1"/>
  <c r="Q1281" i="1"/>
  <c r="X1279" i="1"/>
  <c r="Q1279" i="1"/>
  <c r="X1277" i="1"/>
  <c r="Q1277" i="1"/>
  <c r="X1275" i="1"/>
  <c r="Q1275" i="1"/>
  <c r="X1273" i="1"/>
  <c r="Q1273" i="1"/>
  <c r="X1272" i="1"/>
  <c r="Q1272" i="1"/>
  <c r="X1270" i="1"/>
  <c r="Q1270" i="1"/>
  <c r="X1268" i="1"/>
  <c r="Q1268" i="1"/>
  <c r="X1266" i="1"/>
  <c r="Q1266" i="1"/>
  <c r="X1264" i="1"/>
  <c r="Q1264" i="1"/>
  <c r="X1262" i="1"/>
  <c r="Q1262" i="1"/>
  <c r="X1260" i="1"/>
  <c r="Q1260" i="1"/>
  <c r="X1258" i="1"/>
  <c r="Q1258" i="1"/>
  <c r="X1256" i="1"/>
  <c r="Q1256" i="1"/>
  <c r="X1254" i="1"/>
  <c r="Q1254" i="1"/>
  <c r="X1252" i="1"/>
  <c r="Q1252" i="1"/>
  <c r="X1250" i="1"/>
  <c r="Q1250" i="1"/>
  <c r="X1248" i="1"/>
  <c r="Q1248" i="1"/>
  <c r="X1246" i="1"/>
  <c r="Q1246" i="1"/>
  <c r="X1244" i="1"/>
  <c r="Q1244" i="1"/>
  <c r="X1242" i="1"/>
  <c r="Q1242" i="1"/>
  <c r="X1240" i="1"/>
  <c r="Q1240" i="1"/>
  <c r="X1238" i="1"/>
  <c r="Q1238" i="1"/>
  <c r="X1236" i="1"/>
  <c r="Q1236" i="1"/>
  <c r="X1234" i="1"/>
  <c r="Q1234" i="1"/>
  <c r="Q1232" i="1"/>
  <c r="I1232" i="1"/>
  <c r="J1232" i="1" s="1"/>
  <c r="X1232" i="1" s="1"/>
  <c r="X1231" i="1"/>
  <c r="Q1231" i="1"/>
  <c r="X1229" i="1"/>
  <c r="Q1229" i="1"/>
  <c r="Q1227" i="1"/>
  <c r="X1225" i="1"/>
  <c r="Q1225" i="1"/>
  <c r="X1223" i="1"/>
  <c r="Q1223" i="1"/>
  <c r="X1221" i="1"/>
  <c r="Q1221" i="1"/>
  <c r="X1220" i="1"/>
  <c r="Q1220" i="1"/>
  <c r="X1218" i="1"/>
  <c r="Q1218" i="1"/>
  <c r="X1216" i="1"/>
  <c r="Q1216" i="1"/>
  <c r="X1213" i="1"/>
  <c r="Q1213" i="1"/>
  <c r="X1212" i="1"/>
  <c r="Q1212" i="1"/>
  <c r="X1210" i="1"/>
  <c r="Q1210" i="1"/>
  <c r="X1208" i="1"/>
  <c r="Q1208" i="1"/>
  <c r="X1206" i="1"/>
  <c r="Q1206" i="1"/>
  <c r="X1204" i="1"/>
  <c r="Q1204" i="1"/>
  <c r="I1201" i="1"/>
  <c r="J1201" i="1" s="1"/>
  <c r="X1199" i="1"/>
  <c r="Q1199" i="1"/>
  <c r="X1197" i="1"/>
  <c r="Q1197" i="1"/>
  <c r="X1195" i="1"/>
  <c r="Q1195" i="1"/>
  <c r="X1193" i="1"/>
  <c r="Q1193" i="1"/>
  <c r="X1191" i="1"/>
  <c r="Q1191" i="1"/>
  <c r="X1186" i="1"/>
  <c r="Q1186" i="1"/>
  <c r="X1184" i="1"/>
  <c r="Q1184" i="1"/>
  <c r="W1172" i="1"/>
  <c r="V1172" i="1"/>
  <c r="U1172" i="1"/>
  <c r="T1172" i="1"/>
  <c r="S1172" i="1"/>
  <c r="R1172" i="1"/>
  <c r="Q1172" i="1"/>
  <c r="P1172" i="1"/>
  <c r="X1172" i="1" s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X1171" i="1"/>
  <c r="Q1171" i="1"/>
  <c r="X1169" i="1"/>
  <c r="Q1169" i="1"/>
  <c r="X1167" i="1"/>
  <c r="Q1167" i="1"/>
  <c r="X1165" i="1"/>
  <c r="Q1165" i="1"/>
  <c r="X1163" i="1"/>
  <c r="Q1163" i="1"/>
  <c r="X1162" i="1"/>
  <c r="Q1162" i="1"/>
  <c r="X1160" i="1"/>
  <c r="Q1160" i="1"/>
  <c r="X1158" i="1"/>
  <c r="Q1158" i="1"/>
  <c r="X1156" i="1"/>
  <c r="Q1156" i="1"/>
  <c r="X1154" i="1"/>
  <c r="Q1154" i="1"/>
  <c r="X1152" i="1"/>
  <c r="Q1152" i="1"/>
  <c r="X1150" i="1"/>
  <c r="Q1150" i="1"/>
  <c r="X1148" i="1"/>
  <c r="Q1148" i="1"/>
  <c r="X1146" i="1"/>
  <c r="Q1146" i="1"/>
  <c r="X1144" i="1"/>
  <c r="Q1144" i="1"/>
  <c r="X1142" i="1"/>
  <c r="Q1142" i="1"/>
  <c r="X1140" i="1"/>
  <c r="Q1140" i="1"/>
  <c r="X1138" i="1"/>
  <c r="Q1138" i="1"/>
  <c r="X1136" i="1"/>
  <c r="Q1136" i="1"/>
  <c r="X1134" i="1"/>
  <c r="Q1134" i="1"/>
  <c r="X1132" i="1"/>
  <c r="Q1132" i="1"/>
  <c r="X1130" i="1"/>
  <c r="Q1130" i="1"/>
  <c r="X1128" i="1"/>
  <c r="Q1128" i="1"/>
  <c r="X1126" i="1"/>
  <c r="Q1126" i="1"/>
  <c r="X1124" i="1"/>
  <c r="Q1124" i="1"/>
  <c r="X1123" i="1"/>
  <c r="Q1123" i="1"/>
  <c r="X1121" i="1"/>
  <c r="Q1121" i="1"/>
  <c r="X1119" i="1"/>
  <c r="Q1119" i="1"/>
  <c r="X1117" i="1"/>
  <c r="Q1117" i="1"/>
  <c r="X1115" i="1"/>
  <c r="Q1115" i="1"/>
  <c r="X1113" i="1"/>
  <c r="Q1113" i="1"/>
  <c r="W1107" i="1"/>
  <c r="V1107" i="1"/>
  <c r="U1107" i="1"/>
  <c r="T1107" i="1"/>
  <c r="S1107" i="1"/>
  <c r="R1107" i="1"/>
  <c r="P1107" i="1"/>
  <c r="X1107" i="1" s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X1105" i="1"/>
  <c r="Q1105" i="1"/>
  <c r="X1104" i="1"/>
  <c r="Q1104" i="1"/>
  <c r="X1103" i="1"/>
  <c r="Q1103" i="1"/>
  <c r="X1102" i="1"/>
  <c r="Q1102" i="1"/>
  <c r="X1095" i="1"/>
  <c r="Q1095" i="1"/>
  <c r="X1093" i="1"/>
  <c r="Q1093" i="1"/>
  <c r="X1091" i="1"/>
  <c r="Q1091" i="1"/>
  <c r="X1089" i="1"/>
  <c r="Q1089" i="1"/>
  <c r="X1087" i="1"/>
  <c r="Q1087" i="1"/>
  <c r="X1085" i="1"/>
  <c r="Q1085" i="1"/>
  <c r="X1083" i="1"/>
  <c r="Q1083" i="1"/>
  <c r="X1080" i="1"/>
  <c r="Q1080" i="1"/>
  <c r="X1078" i="1"/>
  <c r="Q1078" i="1"/>
  <c r="Q1107" i="1" s="1"/>
  <c r="W1068" i="1"/>
  <c r="V1068" i="1"/>
  <c r="U1068" i="1"/>
  <c r="T1068" i="1"/>
  <c r="S1068" i="1"/>
  <c r="R1068" i="1"/>
  <c r="P1068" i="1"/>
  <c r="X1068" i="1" s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X1067" i="1"/>
  <c r="Q1067" i="1"/>
  <c r="X1065" i="1"/>
  <c r="Q1065" i="1"/>
  <c r="X1063" i="1"/>
  <c r="Q1063" i="1"/>
  <c r="X1061" i="1"/>
  <c r="Q1061" i="1"/>
  <c r="X1059" i="1"/>
  <c r="Q1059" i="1"/>
  <c r="X1057" i="1"/>
  <c r="Q1057" i="1"/>
  <c r="X1055" i="1"/>
  <c r="Q1055" i="1"/>
  <c r="X1053" i="1"/>
  <c r="Q1053" i="1"/>
  <c r="X1050" i="1"/>
  <c r="Q1050" i="1"/>
  <c r="X1048" i="1"/>
  <c r="Q1048" i="1"/>
  <c r="W1038" i="1"/>
  <c r="V1038" i="1"/>
  <c r="U1038" i="1"/>
  <c r="T1038" i="1"/>
  <c r="S1038" i="1"/>
  <c r="R1038" i="1"/>
  <c r="P1038" i="1"/>
  <c r="X1038" i="1" s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X1037" i="1"/>
  <c r="Q1037" i="1"/>
  <c r="X1035" i="1"/>
  <c r="Q1035" i="1"/>
  <c r="X1033" i="1"/>
  <c r="Q1033" i="1"/>
  <c r="X1031" i="1"/>
  <c r="Q1031" i="1"/>
  <c r="X1030" i="1"/>
  <c r="Q1030" i="1"/>
  <c r="X1029" i="1"/>
  <c r="Q1029" i="1"/>
  <c r="Q1028" i="1"/>
  <c r="X1027" i="1"/>
  <c r="Q1027" i="1"/>
  <c r="X1025" i="1"/>
  <c r="Q1025" i="1"/>
  <c r="X1023" i="1"/>
  <c r="Q1023" i="1"/>
  <c r="X1021" i="1"/>
  <c r="Q1021" i="1"/>
  <c r="X1019" i="1"/>
  <c r="Q1019" i="1"/>
  <c r="X1017" i="1"/>
  <c r="Q1017" i="1"/>
  <c r="X1015" i="1"/>
  <c r="Q1015" i="1"/>
  <c r="X1013" i="1"/>
  <c r="Q1013" i="1"/>
  <c r="X1011" i="1"/>
  <c r="Q1011" i="1"/>
  <c r="X1009" i="1"/>
  <c r="Q1009" i="1"/>
  <c r="X1007" i="1"/>
  <c r="Q1007" i="1"/>
  <c r="X1005" i="1"/>
  <c r="Q1005" i="1"/>
  <c r="X1003" i="1"/>
  <c r="Q1003" i="1"/>
  <c r="X1001" i="1"/>
  <c r="Q1001" i="1"/>
  <c r="X999" i="1"/>
  <c r="Q999" i="1"/>
  <c r="X997" i="1"/>
  <c r="Q997" i="1"/>
  <c r="X995" i="1"/>
  <c r="Q995" i="1"/>
  <c r="X993" i="1"/>
  <c r="Q993" i="1"/>
  <c r="X989" i="1"/>
  <c r="Q989" i="1"/>
  <c r="W978" i="1"/>
  <c r="V978" i="1"/>
  <c r="U978" i="1"/>
  <c r="T978" i="1"/>
  <c r="T213" i="1" s="1"/>
  <c r="S978" i="1"/>
  <c r="R978" i="1"/>
  <c r="P978" i="1"/>
  <c r="O978" i="1"/>
  <c r="N978" i="1"/>
  <c r="M978" i="1"/>
  <c r="L978" i="1"/>
  <c r="K978" i="1"/>
  <c r="J978" i="1"/>
  <c r="X978" i="1" s="1"/>
  <c r="I978" i="1"/>
  <c r="H978" i="1"/>
  <c r="G978" i="1"/>
  <c r="F978" i="1"/>
  <c r="E978" i="1"/>
  <c r="D978" i="1"/>
  <c r="X977" i="1"/>
  <c r="Q977" i="1"/>
  <c r="X975" i="1"/>
  <c r="Q975" i="1"/>
  <c r="X974" i="1"/>
  <c r="Q974" i="1"/>
  <c r="X973" i="1"/>
  <c r="Q973" i="1"/>
  <c r="X971" i="1"/>
  <c r="Q971" i="1"/>
  <c r="X966" i="1"/>
  <c r="Q966" i="1"/>
  <c r="X964" i="1"/>
  <c r="Q964" i="1"/>
  <c r="X962" i="1"/>
  <c r="Q962" i="1"/>
  <c r="X955" i="1"/>
  <c r="Q955" i="1"/>
  <c r="X954" i="1"/>
  <c r="Q954" i="1"/>
  <c r="X946" i="1"/>
  <c r="Q946" i="1"/>
  <c r="X943" i="1"/>
  <c r="Q943" i="1"/>
  <c r="X941" i="1"/>
  <c r="Q941" i="1"/>
  <c r="X937" i="1"/>
  <c r="Q937" i="1"/>
  <c r="X935" i="1"/>
  <c r="Q935" i="1"/>
  <c r="X930" i="1"/>
  <c r="Q930" i="1"/>
  <c r="X928" i="1"/>
  <c r="Q928" i="1"/>
  <c r="X917" i="1"/>
  <c r="Q917" i="1"/>
  <c r="X915" i="1"/>
  <c r="Q915" i="1"/>
  <c r="X912" i="1"/>
  <c r="Q912" i="1"/>
  <c r="X910" i="1"/>
  <c r="Q910" i="1"/>
  <c r="X908" i="1"/>
  <c r="Q908" i="1"/>
  <c r="X906" i="1"/>
  <c r="Q906" i="1"/>
  <c r="X904" i="1"/>
  <c r="Q904" i="1"/>
  <c r="X902" i="1"/>
  <c r="Q902" i="1"/>
  <c r="X900" i="1"/>
  <c r="Q900" i="1"/>
  <c r="X898" i="1"/>
  <c r="Q898" i="1"/>
  <c r="X896" i="1"/>
  <c r="Q896" i="1"/>
  <c r="X894" i="1"/>
  <c r="Q894" i="1"/>
  <c r="Q892" i="1"/>
  <c r="X890" i="1"/>
  <c r="Q890" i="1"/>
  <c r="X888" i="1"/>
  <c r="Q888" i="1"/>
  <c r="X886" i="1"/>
  <c r="Q886" i="1"/>
  <c r="X884" i="1"/>
  <c r="Q884" i="1"/>
  <c r="X882" i="1"/>
  <c r="Q882" i="1"/>
  <c r="X880" i="1"/>
  <c r="Q880" i="1"/>
  <c r="X878" i="1"/>
  <c r="Q878" i="1"/>
  <c r="X876" i="1"/>
  <c r="Q876" i="1"/>
  <c r="X874" i="1"/>
  <c r="Q874" i="1"/>
  <c r="X872" i="1"/>
  <c r="Q872" i="1"/>
  <c r="X869" i="1"/>
  <c r="Q869" i="1"/>
  <c r="X867" i="1"/>
  <c r="Q867" i="1"/>
  <c r="X865" i="1"/>
  <c r="Q865" i="1"/>
  <c r="X863" i="1"/>
  <c r="Q863" i="1"/>
  <c r="X859" i="1"/>
  <c r="Q859" i="1"/>
  <c r="X857" i="1"/>
  <c r="Q857" i="1"/>
  <c r="X855" i="1"/>
  <c r="Q855" i="1"/>
  <c r="X853" i="1"/>
  <c r="Q853" i="1"/>
  <c r="X851" i="1"/>
  <c r="Q851" i="1"/>
  <c r="X846" i="1"/>
  <c r="Q846" i="1"/>
  <c r="X844" i="1"/>
  <c r="Q844" i="1"/>
  <c r="X842" i="1"/>
  <c r="Q842" i="1"/>
  <c r="X840" i="1"/>
  <c r="Q840" i="1"/>
  <c r="X836" i="1"/>
  <c r="Q836" i="1"/>
  <c r="W824" i="1"/>
  <c r="V824" i="1"/>
  <c r="U824" i="1"/>
  <c r="T824" i="1"/>
  <c r="S824" i="1"/>
  <c r="R824" i="1"/>
  <c r="Q824" i="1" s="1"/>
  <c r="P824" i="1"/>
  <c r="O824" i="1"/>
  <c r="N824" i="1"/>
  <c r="M824" i="1"/>
  <c r="L824" i="1"/>
  <c r="K824" i="1"/>
  <c r="H824" i="1"/>
  <c r="G824" i="1"/>
  <c r="F824" i="1"/>
  <c r="E824" i="1"/>
  <c r="D824" i="1"/>
  <c r="Q823" i="1"/>
  <c r="J823" i="1"/>
  <c r="J824" i="1" s="1"/>
  <c r="I823" i="1"/>
  <c r="I824" i="1" s="1"/>
  <c r="X822" i="1"/>
  <c r="Q822" i="1"/>
  <c r="X820" i="1"/>
  <c r="Q820" i="1"/>
  <c r="X818" i="1"/>
  <c r="Q818" i="1"/>
  <c r="X816" i="1"/>
  <c r="Q816" i="1"/>
  <c r="X814" i="1"/>
  <c r="Q814" i="1"/>
  <c r="X812" i="1"/>
  <c r="Q812" i="1"/>
  <c r="X810" i="1"/>
  <c r="Q810" i="1"/>
  <c r="X808" i="1"/>
  <c r="Q808" i="1"/>
  <c r="X806" i="1"/>
  <c r="Q806" i="1"/>
  <c r="X804" i="1"/>
  <c r="Q804" i="1"/>
  <c r="X803" i="1"/>
  <c r="Q803" i="1"/>
  <c r="X802" i="1"/>
  <c r="Q802" i="1"/>
  <c r="X800" i="1"/>
  <c r="Q800" i="1"/>
  <c r="X799" i="1"/>
  <c r="Q799" i="1"/>
  <c r="X798" i="1"/>
  <c r="Q798" i="1"/>
  <c r="X796" i="1"/>
  <c r="Q796" i="1"/>
  <c r="Q795" i="1"/>
  <c r="X794" i="1"/>
  <c r="Q794" i="1"/>
  <c r="X792" i="1"/>
  <c r="Q792" i="1"/>
  <c r="X790" i="1"/>
  <c r="Q790" i="1"/>
  <c r="X788" i="1"/>
  <c r="Q788" i="1"/>
  <c r="X787" i="1"/>
  <c r="Q787" i="1"/>
  <c r="X785" i="1"/>
  <c r="Q785" i="1"/>
  <c r="X783" i="1"/>
  <c r="Q783" i="1"/>
  <c r="X781" i="1"/>
  <c r="Q781" i="1"/>
  <c r="X779" i="1"/>
  <c r="Q779" i="1"/>
  <c r="X777" i="1"/>
  <c r="Q777" i="1"/>
  <c r="X775" i="1"/>
  <c r="Q775" i="1"/>
  <c r="X771" i="1"/>
  <c r="Q771" i="1"/>
  <c r="X769" i="1"/>
  <c r="Q769" i="1"/>
  <c r="X768" i="1"/>
  <c r="Q768" i="1"/>
  <c r="X767" i="1"/>
  <c r="Q767" i="1"/>
  <c r="X764" i="1"/>
  <c r="Q764" i="1"/>
  <c r="X762" i="1"/>
  <c r="Q762" i="1"/>
  <c r="X757" i="1"/>
  <c r="Q757" i="1"/>
  <c r="X752" i="1"/>
  <c r="Q752" i="1"/>
  <c r="X747" i="1"/>
  <c r="Q747" i="1"/>
  <c r="X743" i="1"/>
  <c r="Q743" i="1"/>
  <c r="W732" i="1"/>
  <c r="V732" i="1"/>
  <c r="U732" i="1"/>
  <c r="T732" i="1"/>
  <c r="S732" i="1"/>
  <c r="R732" i="1"/>
  <c r="Q732" i="1" s="1"/>
  <c r="P732" i="1"/>
  <c r="X732" i="1" s="1"/>
  <c r="O732" i="1"/>
  <c r="N732" i="1"/>
  <c r="M732" i="1"/>
  <c r="L732" i="1"/>
  <c r="K732" i="1"/>
  <c r="J732" i="1"/>
  <c r="I732" i="1"/>
  <c r="H732" i="1"/>
  <c r="G732" i="1"/>
  <c r="F732" i="1"/>
  <c r="E732" i="1"/>
  <c r="D732" i="1"/>
  <c r="X731" i="1"/>
  <c r="Q731" i="1"/>
  <c r="X730" i="1"/>
  <c r="Q730" i="1"/>
  <c r="X729" i="1"/>
  <c r="Q729" i="1"/>
  <c r="X728" i="1"/>
  <c r="Q728" i="1"/>
  <c r="X727" i="1"/>
  <c r="Q727" i="1"/>
  <c r="X719" i="1"/>
  <c r="Q719" i="1"/>
  <c r="X718" i="1"/>
  <c r="Q718" i="1"/>
  <c r="X710" i="1"/>
  <c r="Q710" i="1"/>
  <c r="X708" i="1"/>
  <c r="Q708" i="1"/>
  <c r="X705" i="1"/>
  <c r="Q705" i="1"/>
  <c r="X703" i="1"/>
  <c r="Q703" i="1"/>
  <c r="X701" i="1"/>
  <c r="Q701" i="1"/>
  <c r="X699" i="1"/>
  <c r="Q699" i="1"/>
  <c r="X697" i="1"/>
  <c r="Q697" i="1"/>
  <c r="X695" i="1"/>
  <c r="Q695" i="1"/>
  <c r="X693" i="1"/>
  <c r="Q693" i="1"/>
  <c r="X691" i="1"/>
  <c r="Q691" i="1"/>
  <c r="X689" i="1"/>
  <c r="Q689" i="1"/>
  <c r="X687" i="1"/>
  <c r="Q687" i="1"/>
  <c r="X685" i="1"/>
  <c r="Q685" i="1"/>
  <c r="X683" i="1"/>
  <c r="Q683" i="1"/>
  <c r="X681" i="1"/>
  <c r="Q681" i="1"/>
  <c r="X679" i="1"/>
  <c r="Q679" i="1"/>
  <c r="X676" i="1"/>
  <c r="Q676" i="1"/>
  <c r="X673" i="1"/>
  <c r="Q673" i="1"/>
  <c r="X672" i="1"/>
  <c r="Q672" i="1"/>
  <c r="X668" i="1"/>
  <c r="Q668" i="1"/>
  <c r="X666" i="1"/>
  <c r="Q666" i="1"/>
  <c r="X664" i="1"/>
  <c r="Q664" i="1"/>
  <c r="X661" i="1"/>
  <c r="Q661" i="1"/>
  <c r="X659" i="1"/>
  <c r="Q659" i="1"/>
  <c r="X657" i="1"/>
  <c r="Q657" i="1"/>
  <c r="X654" i="1"/>
  <c r="Q654" i="1"/>
  <c r="X652" i="1"/>
  <c r="Q652" i="1"/>
  <c r="X644" i="1"/>
  <c r="Q644" i="1"/>
  <c r="X642" i="1"/>
  <c r="Q642" i="1"/>
  <c r="X640" i="1"/>
  <c r="Q640" i="1"/>
  <c r="X638" i="1"/>
  <c r="Q638" i="1"/>
  <c r="X636" i="1"/>
  <c r="Q636" i="1"/>
  <c r="X634" i="1"/>
  <c r="Q634" i="1"/>
  <c r="X632" i="1"/>
  <c r="Q632" i="1"/>
  <c r="X630" i="1"/>
  <c r="Q630" i="1"/>
  <c r="X628" i="1"/>
  <c r="Q628" i="1"/>
  <c r="X626" i="1"/>
  <c r="Q626" i="1"/>
  <c r="X624" i="1"/>
  <c r="Q624" i="1"/>
  <c r="X623" i="1"/>
  <c r="Q623" i="1"/>
  <c r="X621" i="1"/>
  <c r="Q621" i="1"/>
  <c r="X618" i="1"/>
  <c r="Q618" i="1"/>
  <c r="X615" i="1"/>
  <c r="Q615" i="1"/>
  <c r="X613" i="1"/>
  <c r="Q613" i="1"/>
  <c r="X611" i="1"/>
  <c r="Q611" i="1"/>
  <c r="X610" i="1"/>
  <c r="Q610" i="1"/>
  <c r="X609" i="1"/>
  <c r="Q609" i="1"/>
  <c r="X607" i="1"/>
  <c r="Q607" i="1"/>
  <c r="X606" i="1"/>
  <c r="Q606" i="1"/>
  <c r="X605" i="1"/>
  <c r="Q605" i="1"/>
  <c r="X604" i="1"/>
  <c r="Q604" i="1"/>
  <c r="X602" i="1"/>
  <c r="Q602" i="1"/>
  <c r="X600" i="1"/>
  <c r="Q600" i="1"/>
  <c r="X599" i="1"/>
  <c r="Q599" i="1"/>
  <c r="X597" i="1"/>
  <c r="Q597" i="1"/>
  <c r="X595" i="1"/>
  <c r="Q595" i="1"/>
  <c r="X594" i="1"/>
  <c r="Q594" i="1"/>
  <c r="X592" i="1"/>
  <c r="Q592" i="1"/>
  <c r="X590" i="1"/>
  <c r="Q590" i="1"/>
  <c r="X588" i="1"/>
  <c r="Q588" i="1"/>
  <c r="X586" i="1"/>
  <c r="Q586" i="1"/>
  <c r="X584" i="1"/>
  <c r="Q584" i="1"/>
  <c r="X582" i="1"/>
  <c r="Q582" i="1"/>
  <c r="X580" i="1"/>
  <c r="Q580" i="1"/>
  <c r="X575" i="1"/>
  <c r="Q575" i="1"/>
  <c r="W563" i="1"/>
  <c r="V563" i="1"/>
  <c r="U563" i="1"/>
  <c r="T563" i="1"/>
  <c r="S563" i="1"/>
  <c r="R563" i="1"/>
  <c r="Q563" i="1"/>
  <c r="P563" i="1"/>
  <c r="X563" i="1" s="1"/>
  <c r="O563" i="1"/>
  <c r="N563" i="1"/>
  <c r="M563" i="1"/>
  <c r="L563" i="1"/>
  <c r="K563" i="1"/>
  <c r="J563" i="1"/>
  <c r="I563" i="1"/>
  <c r="H563" i="1"/>
  <c r="G563" i="1"/>
  <c r="F563" i="1"/>
  <c r="E563" i="1"/>
  <c r="D563" i="1"/>
  <c r="X562" i="1"/>
  <c r="Q562" i="1"/>
  <c r="Q561" i="1"/>
  <c r="Q555" i="1"/>
  <c r="Q554" i="1"/>
  <c r="Q553" i="1"/>
  <c r="Q552" i="1"/>
  <c r="Q551" i="1"/>
  <c r="Q550" i="1"/>
  <c r="X549" i="1"/>
  <c r="Q549" i="1"/>
  <c r="X548" i="1"/>
  <c r="Q548" i="1"/>
  <c r="Q547" i="1"/>
  <c r="X546" i="1"/>
  <c r="Q546" i="1"/>
  <c r="X545" i="1"/>
  <c r="Q545" i="1"/>
  <c r="X544" i="1"/>
  <c r="Q544" i="1"/>
  <c r="Q543" i="1"/>
  <c r="X537" i="1"/>
  <c r="Q537" i="1"/>
  <c r="Q536" i="1"/>
  <c r="X535" i="1"/>
  <c r="Q535" i="1"/>
  <c r="X534" i="1"/>
  <c r="Q534" i="1"/>
  <c r="Q533" i="1"/>
  <c r="X532" i="1"/>
  <c r="Q532" i="1"/>
  <c r="Q531" i="1"/>
  <c r="X530" i="1"/>
  <c r="Q530" i="1"/>
  <c r="X529" i="1"/>
  <c r="Q529" i="1"/>
  <c r="Q528" i="1"/>
  <c r="X527" i="1"/>
  <c r="Q527" i="1"/>
  <c r="Q526" i="1"/>
  <c r="X525" i="1"/>
  <c r="Q525" i="1"/>
  <c r="X524" i="1"/>
  <c r="Q524" i="1"/>
  <c r="Q523" i="1"/>
  <c r="X522" i="1"/>
  <c r="Q522" i="1"/>
  <c r="Q521" i="1"/>
  <c r="X520" i="1"/>
  <c r="Q520" i="1"/>
  <c r="Q519" i="1"/>
  <c r="X518" i="1"/>
  <c r="Q518" i="1"/>
  <c r="Q517" i="1"/>
  <c r="X516" i="1"/>
  <c r="Q516" i="1"/>
  <c r="Q515" i="1"/>
  <c r="X514" i="1"/>
  <c r="Q514" i="1"/>
  <c r="Q513" i="1"/>
  <c r="X512" i="1"/>
  <c r="Q512" i="1"/>
  <c r="Q511" i="1"/>
  <c r="X510" i="1"/>
  <c r="Q510" i="1"/>
  <c r="Q509" i="1"/>
  <c r="Q508" i="1"/>
  <c r="X507" i="1"/>
  <c r="Q507" i="1"/>
  <c r="Q506" i="1"/>
  <c r="X505" i="1"/>
  <c r="Q505" i="1"/>
  <c r="Q504" i="1"/>
  <c r="X503" i="1"/>
  <c r="Q503" i="1"/>
  <c r="Q502" i="1"/>
  <c r="X501" i="1"/>
  <c r="Q501" i="1"/>
  <c r="Q500" i="1"/>
  <c r="X499" i="1"/>
  <c r="Q499" i="1"/>
  <c r="X498" i="1"/>
  <c r="Q498" i="1"/>
  <c r="X496" i="1"/>
  <c r="Q496" i="1"/>
  <c r="X495" i="1"/>
  <c r="Q495" i="1"/>
  <c r="X493" i="1"/>
  <c r="Q493" i="1"/>
  <c r="X491" i="1"/>
  <c r="Q491" i="1"/>
  <c r="X489" i="1"/>
  <c r="Q489" i="1"/>
  <c r="X486" i="1"/>
  <c r="Q486" i="1"/>
  <c r="X483" i="1"/>
  <c r="Q483" i="1"/>
  <c r="X482" i="1"/>
  <c r="Q482" i="1"/>
  <c r="X481" i="1"/>
  <c r="Q481" i="1"/>
  <c r="X480" i="1"/>
  <c r="Q480" i="1"/>
  <c r="X479" i="1"/>
  <c r="Q479" i="1"/>
  <c r="X477" i="1"/>
  <c r="Q477" i="1"/>
  <c r="Q476" i="1"/>
  <c r="X475" i="1"/>
  <c r="Q475" i="1"/>
  <c r="Q474" i="1"/>
  <c r="X473" i="1"/>
  <c r="Q473" i="1"/>
  <c r="X470" i="1"/>
  <c r="Q470" i="1"/>
  <c r="X469" i="1"/>
  <c r="Q469" i="1"/>
  <c r="X468" i="1"/>
  <c r="Q468" i="1"/>
  <c r="X463" i="1"/>
  <c r="Q463" i="1"/>
  <c r="Q462" i="1"/>
  <c r="X461" i="1"/>
  <c r="Q461" i="1"/>
  <c r="Q460" i="1"/>
  <c r="X459" i="1"/>
  <c r="Q459" i="1"/>
  <c r="Q458" i="1"/>
  <c r="X457" i="1"/>
  <c r="Q457" i="1"/>
  <c r="Q456" i="1"/>
  <c r="X455" i="1"/>
  <c r="Q455" i="1"/>
  <c r="Q454" i="1"/>
  <c r="X453" i="1"/>
  <c r="Q453" i="1"/>
  <c r="Q452" i="1"/>
  <c r="X451" i="1"/>
  <c r="Q451" i="1"/>
  <c r="Q450" i="1"/>
  <c r="X449" i="1"/>
  <c r="Q449" i="1"/>
  <c r="X447" i="1"/>
  <c r="Q447" i="1"/>
  <c r="X446" i="1"/>
  <c r="Q446" i="1"/>
  <c r="X443" i="1"/>
  <c r="Q443" i="1"/>
  <c r="X442" i="1"/>
  <c r="Q442" i="1"/>
  <c r="X438" i="1"/>
  <c r="Q438" i="1"/>
  <c r="Q437" i="1"/>
  <c r="X436" i="1"/>
  <c r="Q436" i="1"/>
  <c r="Q435" i="1"/>
  <c r="X434" i="1"/>
  <c r="Q434" i="1"/>
  <c r="Q433" i="1"/>
  <c r="X432" i="1"/>
  <c r="Q432" i="1"/>
  <c r="X430" i="1"/>
  <c r="Q430" i="1"/>
  <c r="X422" i="1"/>
  <c r="Q422" i="1"/>
  <c r="X420" i="1"/>
  <c r="Q420" i="1"/>
  <c r="X418" i="1"/>
  <c r="Q418" i="1"/>
  <c r="X416" i="1"/>
  <c r="Q416" i="1"/>
  <c r="X414" i="1"/>
  <c r="Q414" i="1"/>
  <c r="X410" i="1"/>
  <c r="Q410" i="1"/>
  <c r="X408" i="1"/>
  <c r="Q408" i="1"/>
  <c r="X406" i="1"/>
  <c r="Q406" i="1"/>
  <c r="X404" i="1"/>
  <c r="Q404" i="1"/>
  <c r="X402" i="1"/>
  <c r="Q402" i="1"/>
  <c r="X400" i="1"/>
  <c r="Q400" i="1"/>
  <c r="X398" i="1"/>
  <c r="Q398" i="1"/>
  <c r="X396" i="1"/>
  <c r="Q396" i="1"/>
  <c r="X393" i="1"/>
  <c r="Q393" i="1"/>
  <c r="X391" i="1"/>
  <c r="Q391" i="1"/>
  <c r="X388" i="1"/>
  <c r="Q388" i="1"/>
  <c r="X386" i="1"/>
  <c r="Q386" i="1"/>
  <c r="X383" i="1"/>
  <c r="Q383" i="1"/>
  <c r="X381" i="1"/>
  <c r="Q381" i="1"/>
  <c r="X379" i="1"/>
  <c r="Q379" i="1"/>
  <c r="X371" i="1"/>
  <c r="Q371" i="1"/>
  <c r="X369" i="1"/>
  <c r="Q369" i="1"/>
  <c r="X367" i="1"/>
  <c r="Q367" i="1"/>
  <c r="X365" i="1"/>
  <c r="Q365" i="1"/>
  <c r="X363" i="1"/>
  <c r="Q363" i="1"/>
  <c r="X359" i="1"/>
  <c r="Q359" i="1"/>
  <c r="X357" i="1"/>
  <c r="Q357" i="1"/>
  <c r="X355" i="1"/>
  <c r="Q355" i="1"/>
  <c r="X353" i="1"/>
  <c r="Q353" i="1"/>
  <c r="X351" i="1"/>
  <c r="Q351" i="1"/>
  <c r="X349" i="1"/>
  <c r="Q349" i="1"/>
  <c r="X347" i="1"/>
  <c r="Q347" i="1"/>
  <c r="X345" i="1"/>
  <c r="Q345" i="1"/>
  <c r="X342" i="1"/>
  <c r="Q342" i="1"/>
  <c r="X340" i="1"/>
  <c r="Q340" i="1"/>
  <c r="X338" i="1"/>
  <c r="Q338" i="1"/>
  <c r="X335" i="1"/>
  <c r="Q335" i="1"/>
  <c r="X333" i="1"/>
  <c r="Q333" i="1"/>
  <c r="X330" i="1"/>
  <c r="Q330" i="1"/>
  <c r="X328" i="1"/>
  <c r="Q328" i="1"/>
  <c r="X326" i="1"/>
  <c r="Q326" i="1"/>
  <c r="X324" i="1"/>
  <c r="Q324" i="1"/>
  <c r="X322" i="1"/>
  <c r="Q322" i="1"/>
  <c r="X321" i="1"/>
  <c r="Q321" i="1"/>
  <c r="X313" i="1"/>
  <c r="Q313" i="1"/>
  <c r="X311" i="1"/>
  <c r="Q311" i="1"/>
  <c r="X309" i="1"/>
  <c r="Q309" i="1"/>
  <c r="X307" i="1"/>
  <c r="Q307" i="1"/>
  <c r="X303" i="1"/>
  <c r="Q303" i="1"/>
  <c r="X301" i="1"/>
  <c r="Q301" i="1"/>
  <c r="X299" i="1"/>
  <c r="Q299" i="1"/>
  <c r="X297" i="1"/>
  <c r="Q297" i="1"/>
  <c r="X295" i="1"/>
  <c r="Q295" i="1"/>
  <c r="X293" i="1"/>
  <c r="Q293" i="1"/>
  <c r="X291" i="1"/>
  <c r="Q291" i="1"/>
  <c r="X289" i="1"/>
  <c r="Q289" i="1"/>
  <c r="X287" i="1"/>
  <c r="Q287" i="1"/>
  <c r="X284" i="1"/>
  <c r="Q284" i="1"/>
  <c r="X281" i="1"/>
  <c r="Q281" i="1"/>
  <c r="X279" i="1"/>
  <c r="Q279" i="1"/>
  <c r="X276" i="1"/>
  <c r="Q276" i="1"/>
  <c r="X274" i="1"/>
  <c r="Q274" i="1"/>
  <c r="X272" i="1"/>
  <c r="Q272" i="1"/>
  <c r="X271" i="1"/>
  <c r="Q271" i="1"/>
  <c r="W261" i="1"/>
  <c r="V261" i="1"/>
  <c r="V213" i="1" s="1"/>
  <c r="U261" i="1"/>
  <c r="T261" i="1"/>
  <c r="S261" i="1"/>
  <c r="R261" i="1"/>
  <c r="Q261" i="1"/>
  <c r="P261" i="1"/>
  <c r="X261" i="1" s="1"/>
  <c r="O261" i="1"/>
  <c r="N261" i="1"/>
  <c r="M261" i="1"/>
  <c r="L261" i="1"/>
  <c r="K261" i="1"/>
  <c r="J261" i="1"/>
  <c r="I261" i="1"/>
  <c r="H261" i="1"/>
  <c r="G261" i="1"/>
  <c r="F261" i="1"/>
  <c r="E261" i="1"/>
  <c r="D261" i="1"/>
  <c r="X260" i="1"/>
  <c r="Q260" i="1"/>
  <c r="X258" i="1"/>
  <c r="Q258" i="1"/>
  <c r="X256" i="1"/>
  <c r="Q256" i="1"/>
  <c r="X254" i="1"/>
  <c r="Q254" i="1"/>
  <c r="X252" i="1"/>
  <c r="Q252" i="1"/>
  <c r="X250" i="1"/>
  <c r="Q250" i="1"/>
  <c r="X248" i="1"/>
  <c r="Q248" i="1"/>
  <c r="X246" i="1"/>
  <c r="Q246" i="1"/>
  <c r="X245" i="1"/>
  <c r="Q245" i="1"/>
  <c r="X243" i="1"/>
  <c r="Q243" i="1"/>
  <c r="X241" i="1"/>
  <c r="Q241" i="1"/>
  <c r="X238" i="1"/>
  <c r="Q238" i="1"/>
  <c r="X236" i="1"/>
  <c r="Q236" i="1"/>
  <c r="X231" i="1"/>
  <c r="Q231" i="1"/>
  <c r="X229" i="1"/>
  <c r="Q229" i="1"/>
  <c r="X227" i="1"/>
  <c r="Q227" i="1"/>
  <c r="X225" i="1"/>
  <c r="Q225" i="1"/>
  <c r="X223" i="1"/>
  <c r="Q223" i="1"/>
  <c r="W213" i="1"/>
  <c r="R213" i="1"/>
  <c r="O213" i="1"/>
  <c r="G213" i="1"/>
  <c r="X211" i="1"/>
  <c r="Q211" i="1"/>
  <c r="X210" i="1"/>
  <c r="Q210" i="1"/>
  <c r="X209" i="1"/>
  <c r="Q209" i="1"/>
  <c r="X208" i="1"/>
  <c r="Q208" i="1"/>
  <c r="W207" i="1"/>
  <c r="W206" i="1" s="1"/>
  <c r="V207" i="1"/>
  <c r="U207" i="1"/>
  <c r="U206" i="1" s="1"/>
  <c r="T207" i="1"/>
  <c r="Q207" i="1" s="1"/>
  <c r="Q206" i="1" s="1"/>
  <c r="S207" i="1"/>
  <c r="R207" i="1"/>
  <c r="P207" i="1"/>
  <c r="X207" i="1" s="1"/>
  <c r="O207" i="1"/>
  <c r="O206" i="1" s="1"/>
  <c r="N207" i="1"/>
  <c r="M207" i="1"/>
  <c r="M206" i="1" s="1"/>
  <c r="L207" i="1"/>
  <c r="K207" i="1"/>
  <c r="J207" i="1"/>
  <c r="I207" i="1"/>
  <c r="H207" i="1"/>
  <c r="G207" i="1"/>
  <c r="G206" i="1" s="1"/>
  <c r="F207" i="1"/>
  <c r="E207" i="1"/>
  <c r="E206" i="1" s="1"/>
  <c r="D207" i="1"/>
  <c r="V206" i="1"/>
  <c r="T206" i="1"/>
  <c r="S206" i="1"/>
  <c r="R206" i="1"/>
  <c r="P206" i="1"/>
  <c r="X206" i="1" s="1"/>
  <c r="N206" i="1"/>
  <c r="L206" i="1"/>
  <c r="K206" i="1"/>
  <c r="J206" i="1"/>
  <c r="I206" i="1"/>
  <c r="H206" i="1"/>
  <c r="F206" i="1"/>
  <c r="D206" i="1"/>
  <c r="X205" i="1"/>
  <c r="Q205" i="1"/>
  <c r="U204" i="1"/>
  <c r="Q204" i="1"/>
  <c r="U203" i="1"/>
  <c r="V203" i="1" s="1"/>
  <c r="Q203" i="1"/>
  <c r="J203" i="1"/>
  <c r="J202" i="1" s="1"/>
  <c r="J201" i="1" s="1"/>
  <c r="D203" i="1"/>
  <c r="U202" i="1"/>
  <c r="V202" i="1" s="1"/>
  <c r="Q202" i="1"/>
  <c r="D202" i="1"/>
  <c r="U201" i="1"/>
  <c r="V201" i="1" s="1"/>
  <c r="Q201" i="1"/>
  <c r="D201" i="1"/>
  <c r="X200" i="1"/>
  <c r="Q200" i="1"/>
  <c r="W199" i="1"/>
  <c r="V199" i="1"/>
  <c r="V198" i="1" s="1"/>
  <c r="V197" i="1" s="1"/>
  <c r="V196" i="1" s="1"/>
  <c r="U199" i="1"/>
  <c r="T199" i="1"/>
  <c r="Q199" i="1" s="1"/>
  <c r="S199" i="1"/>
  <c r="R199" i="1"/>
  <c r="P199" i="1"/>
  <c r="X199" i="1" s="1"/>
  <c r="O199" i="1"/>
  <c r="N199" i="1"/>
  <c r="N198" i="1" s="1"/>
  <c r="N197" i="1" s="1"/>
  <c r="N196" i="1" s="1"/>
  <c r="M199" i="1"/>
  <c r="L199" i="1"/>
  <c r="L198" i="1" s="1"/>
  <c r="L197" i="1" s="1"/>
  <c r="L196" i="1" s="1"/>
  <c r="K199" i="1"/>
  <c r="J199" i="1"/>
  <c r="I199" i="1"/>
  <c r="H199" i="1"/>
  <c r="G199" i="1"/>
  <c r="F199" i="1"/>
  <c r="F198" i="1" s="1"/>
  <c r="F197" i="1" s="1"/>
  <c r="F196" i="1" s="1"/>
  <c r="E199" i="1"/>
  <c r="D199" i="1"/>
  <c r="D198" i="1" s="1"/>
  <c r="D197" i="1" s="1"/>
  <c r="D196" i="1" s="1"/>
  <c r="W198" i="1"/>
  <c r="U198" i="1"/>
  <c r="S198" i="1"/>
  <c r="S197" i="1" s="1"/>
  <c r="S196" i="1" s="1"/>
  <c r="R198" i="1"/>
  <c r="P198" i="1"/>
  <c r="X198" i="1" s="1"/>
  <c r="O198" i="1"/>
  <c r="M198" i="1"/>
  <c r="K198" i="1"/>
  <c r="K197" i="1" s="1"/>
  <c r="K196" i="1" s="1"/>
  <c r="J198" i="1"/>
  <c r="J197" i="1" s="1"/>
  <c r="J196" i="1" s="1"/>
  <c r="I198" i="1"/>
  <c r="I197" i="1" s="1"/>
  <c r="I196" i="1" s="1"/>
  <c r="H198" i="1"/>
  <c r="G198" i="1"/>
  <c r="E198" i="1"/>
  <c r="X197" i="1"/>
  <c r="W197" i="1"/>
  <c r="W196" i="1" s="1"/>
  <c r="U197" i="1"/>
  <c r="P197" i="1"/>
  <c r="P196" i="1" s="1"/>
  <c r="X196" i="1" s="1"/>
  <c r="O197" i="1"/>
  <c r="O196" i="1" s="1"/>
  <c r="M197" i="1"/>
  <c r="H197" i="1"/>
  <c r="H196" i="1" s="1"/>
  <c r="G197" i="1"/>
  <c r="G196" i="1" s="1"/>
  <c r="E197" i="1"/>
  <c r="U196" i="1"/>
  <c r="M196" i="1"/>
  <c r="E196" i="1"/>
  <c r="X195" i="1"/>
  <c r="Q195" i="1"/>
  <c r="W194" i="1"/>
  <c r="V194" i="1"/>
  <c r="U194" i="1"/>
  <c r="T194" i="1"/>
  <c r="S194" i="1"/>
  <c r="S193" i="1" s="1"/>
  <c r="S192" i="1" s="1"/>
  <c r="S191" i="1" s="1"/>
  <c r="S190" i="1" s="1"/>
  <c r="S189" i="1" s="1"/>
  <c r="R194" i="1"/>
  <c r="R193" i="1" s="1"/>
  <c r="R192" i="1" s="1"/>
  <c r="P194" i="1"/>
  <c r="X194" i="1" s="1"/>
  <c r="O194" i="1"/>
  <c r="N194" i="1"/>
  <c r="M194" i="1"/>
  <c r="L194" i="1"/>
  <c r="L193" i="1" s="1"/>
  <c r="L192" i="1" s="1"/>
  <c r="L191" i="1" s="1"/>
  <c r="L190" i="1" s="1"/>
  <c r="L189" i="1" s="1"/>
  <c r="K194" i="1"/>
  <c r="K193" i="1" s="1"/>
  <c r="K192" i="1" s="1"/>
  <c r="K191" i="1" s="1"/>
  <c r="K190" i="1" s="1"/>
  <c r="K189" i="1" s="1"/>
  <c r="J194" i="1"/>
  <c r="J193" i="1" s="1"/>
  <c r="J192" i="1" s="1"/>
  <c r="J191" i="1" s="1"/>
  <c r="I194" i="1"/>
  <c r="H194" i="1"/>
  <c r="G194" i="1"/>
  <c r="F194" i="1"/>
  <c r="E194" i="1"/>
  <c r="D194" i="1"/>
  <c r="D193" i="1" s="1"/>
  <c r="D192" i="1" s="1"/>
  <c r="D191" i="1" s="1"/>
  <c r="D190" i="1" s="1"/>
  <c r="D189" i="1" s="1"/>
  <c r="W193" i="1"/>
  <c r="W192" i="1" s="1"/>
  <c r="W191" i="1" s="1"/>
  <c r="V193" i="1"/>
  <c r="U193" i="1"/>
  <c r="P193" i="1"/>
  <c r="O193" i="1"/>
  <c r="O192" i="1" s="1"/>
  <c r="O191" i="1" s="1"/>
  <c r="O190" i="1" s="1"/>
  <c r="O189" i="1" s="1"/>
  <c r="N193" i="1"/>
  <c r="M193" i="1"/>
  <c r="I193" i="1"/>
  <c r="I192" i="1" s="1"/>
  <c r="I191" i="1" s="1"/>
  <c r="I190" i="1" s="1"/>
  <c r="I189" i="1" s="1"/>
  <c r="H193" i="1"/>
  <c r="H192" i="1" s="1"/>
  <c r="H191" i="1" s="1"/>
  <c r="G193" i="1"/>
  <c r="G192" i="1" s="1"/>
  <c r="G191" i="1" s="1"/>
  <c r="G190" i="1" s="1"/>
  <c r="G189" i="1" s="1"/>
  <c r="F193" i="1"/>
  <c r="E193" i="1"/>
  <c r="V192" i="1"/>
  <c r="V191" i="1" s="1"/>
  <c r="U192" i="1"/>
  <c r="U191" i="1" s="1"/>
  <c r="N192" i="1"/>
  <c r="N191" i="1" s="1"/>
  <c r="N190" i="1" s="1"/>
  <c r="N189" i="1" s="1"/>
  <c r="M192" i="1"/>
  <c r="M191" i="1" s="1"/>
  <c r="M190" i="1" s="1"/>
  <c r="F192" i="1"/>
  <c r="F191" i="1" s="1"/>
  <c r="E192" i="1"/>
  <c r="E191" i="1" s="1"/>
  <c r="E190" i="1" s="1"/>
  <c r="E189" i="1" s="1"/>
  <c r="H190" i="1"/>
  <c r="H189" i="1" s="1"/>
  <c r="M189" i="1"/>
  <c r="X188" i="1"/>
  <c r="Q188" i="1"/>
  <c r="X187" i="1"/>
  <c r="Q187" i="1"/>
  <c r="W186" i="1"/>
  <c r="V186" i="1"/>
  <c r="V185" i="1" s="1"/>
  <c r="U186" i="1"/>
  <c r="U185" i="1" s="1"/>
  <c r="T186" i="1"/>
  <c r="Q186" i="1" s="1"/>
  <c r="S186" i="1"/>
  <c r="R186" i="1"/>
  <c r="P186" i="1"/>
  <c r="X186" i="1" s="1"/>
  <c r="O186" i="1"/>
  <c r="N186" i="1"/>
  <c r="N185" i="1" s="1"/>
  <c r="M186" i="1"/>
  <c r="M185" i="1" s="1"/>
  <c r="L186" i="1"/>
  <c r="L185" i="1" s="1"/>
  <c r="K186" i="1"/>
  <c r="J186" i="1"/>
  <c r="I186" i="1"/>
  <c r="H186" i="1"/>
  <c r="G186" i="1"/>
  <c r="F186" i="1"/>
  <c r="F185" i="1" s="1"/>
  <c r="E186" i="1"/>
  <c r="E185" i="1" s="1"/>
  <c r="D186" i="1"/>
  <c r="D185" i="1" s="1"/>
  <c r="W185" i="1"/>
  <c r="S185" i="1"/>
  <c r="R185" i="1"/>
  <c r="P185" i="1"/>
  <c r="X185" i="1" s="1"/>
  <c r="O185" i="1"/>
  <c r="K185" i="1"/>
  <c r="J185" i="1"/>
  <c r="I185" i="1"/>
  <c r="H185" i="1"/>
  <c r="G185" i="1"/>
  <c r="X184" i="1"/>
  <c r="Q184" i="1"/>
  <c r="X183" i="1"/>
  <c r="Q183" i="1"/>
  <c r="X182" i="1"/>
  <c r="Q182" i="1"/>
  <c r="W181" i="1"/>
  <c r="V181" i="1"/>
  <c r="V180" i="1" s="1"/>
  <c r="U181" i="1"/>
  <c r="U180" i="1" s="1"/>
  <c r="T181" i="1"/>
  <c r="Q181" i="1" s="1"/>
  <c r="S181" i="1"/>
  <c r="R181" i="1"/>
  <c r="P181" i="1"/>
  <c r="X181" i="1" s="1"/>
  <c r="O181" i="1"/>
  <c r="N181" i="1"/>
  <c r="N180" i="1" s="1"/>
  <c r="M181" i="1"/>
  <c r="M180" i="1" s="1"/>
  <c r="L181" i="1"/>
  <c r="L180" i="1" s="1"/>
  <c r="K181" i="1"/>
  <c r="J181" i="1"/>
  <c r="I181" i="1"/>
  <c r="H181" i="1"/>
  <c r="G181" i="1"/>
  <c r="F181" i="1"/>
  <c r="F180" i="1" s="1"/>
  <c r="E181" i="1"/>
  <c r="E180" i="1" s="1"/>
  <c r="D181" i="1"/>
  <c r="D180" i="1" s="1"/>
  <c r="W180" i="1"/>
  <c r="S180" i="1"/>
  <c r="R180" i="1"/>
  <c r="P180" i="1"/>
  <c r="X180" i="1" s="1"/>
  <c r="O180" i="1"/>
  <c r="K180" i="1"/>
  <c r="K175" i="1" s="1"/>
  <c r="J180" i="1"/>
  <c r="I180" i="1"/>
  <c r="H180" i="1"/>
  <c r="G180" i="1"/>
  <c r="X179" i="1"/>
  <c r="Q179" i="1"/>
  <c r="X178" i="1"/>
  <c r="Q178" i="1"/>
  <c r="X177" i="1"/>
  <c r="Q177" i="1"/>
  <c r="W176" i="1"/>
  <c r="V176" i="1"/>
  <c r="U176" i="1"/>
  <c r="U175" i="1" s="1"/>
  <c r="T176" i="1"/>
  <c r="Q176" i="1" s="1"/>
  <c r="S176" i="1"/>
  <c r="R176" i="1"/>
  <c r="P176" i="1"/>
  <c r="X176" i="1" s="1"/>
  <c r="O176" i="1"/>
  <c r="N176" i="1"/>
  <c r="M176" i="1"/>
  <c r="L176" i="1"/>
  <c r="L175" i="1" s="1"/>
  <c r="K176" i="1"/>
  <c r="J176" i="1"/>
  <c r="I176" i="1"/>
  <c r="H176" i="1"/>
  <c r="G176" i="1"/>
  <c r="F176" i="1"/>
  <c r="E176" i="1"/>
  <c r="D176" i="1"/>
  <c r="D175" i="1" s="1"/>
  <c r="W175" i="1"/>
  <c r="S175" i="1"/>
  <c r="R175" i="1"/>
  <c r="P175" i="1"/>
  <c r="X175" i="1" s="1"/>
  <c r="O175" i="1"/>
  <c r="J175" i="1"/>
  <c r="I175" i="1"/>
  <c r="H175" i="1"/>
  <c r="G175" i="1"/>
  <c r="X174" i="1"/>
  <c r="Q174" i="1"/>
  <c r="W173" i="1"/>
  <c r="V173" i="1"/>
  <c r="U173" i="1"/>
  <c r="T173" i="1"/>
  <c r="S173" i="1"/>
  <c r="R173" i="1"/>
  <c r="P173" i="1"/>
  <c r="X173" i="1" s="1"/>
  <c r="O173" i="1"/>
  <c r="N173" i="1"/>
  <c r="M173" i="1"/>
  <c r="L173" i="1"/>
  <c r="K173" i="1"/>
  <c r="J173" i="1"/>
  <c r="J172" i="1" s="1"/>
  <c r="I173" i="1"/>
  <c r="I172" i="1" s="1"/>
  <c r="H173" i="1"/>
  <c r="H172" i="1" s="1"/>
  <c r="G173" i="1"/>
  <c r="F173" i="1"/>
  <c r="E173" i="1"/>
  <c r="D173" i="1"/>
  <c r="W172" i="1"/>
  <c r="V172" i="1"/>
  <c r="U172" i="1"/>
  <c r="T172" i="1"/>
  <c r="S172" i="1"/>
  <c r="O172" i="1"/>
  <c r="N172" i="1"/>
  <c r="M172" i="1"/>
  <c r="L172" i="1"/>
  <c r="K172" i="1"/>
  <c r="G172" i="1"/>
  <c r="F172" i="1"/>
  <c r="E172" i="1"/>
  <c r="D172" i="1"/>
  <c r="X171" i="1"/>
  <c r="Q171" i="1"/>
  <c r="W170" i="1"/>
  <c r="V170" i="1"/>
  <c r="V169" i="1" s="1"/>
  <c r="U170" i="1"/>
  <c r="U169" i="1" s="1"/>
  <c r="T170" i="1"/>
  <c r="Q170" i="1" s="1"/>
  <c r="S170" i="1"/>
  <c r="R170" i="1"/>
  <c r="P170" i="1"/>
  <c r="X170" i="1" s="1"/>
  <c r="O170" i="1"/>
  <c r="N170" i="1"/>
  <c r="N169" i="1" s="1"/>
  <c r="M170" i="1"/>
  <c r="M169" i="1" s="1"/>
  <c r="L170" i="1"/>
  <c r="L169" i="1" s="1"/>
  <c r="K170" i="1"/>
  <c r="J170" i="1"/>
  <c r="I170" i="1"/>
  <c r="H170" i="1"/>
  <c r="G170" i="1"/>
  <c r="F170" i="1"/>
  <c r="F169" i="1" s="1"/>
  <c r="E170" i="1"/>
  <c r="E169" i="1" s="1"/>
  <c r="D170" i="1"/>
  <c r="D169" i="1" s="1"/>
  <c r="W169" i="1"/>
  <c r="S169" i="1"/>
  <c r="R169" i="1"/>
  <c r="P169" i="1"/>
  <c r="X169" i="1" s="1"/>
  <c r="O169" i="1"/>
  <c r="K169" i="1"/>
  <c r="J169" i="1"/>
  <c r="I169" i="1"/>
  <c r="H169" i="1"/>
  <c r="G169" i="1"/>
  <c r="X168" i="1"/>
  <c r="Q168" i="1"/>
  <c r="X167" i="1"/>
  <c r="Q167" i="1"/>
  <c r="X166" i="1"/>
  <c r="Q166" i="1"/>
  <c r="W165" i="1"/>
  <c r="V165" i="1"/>
  <c r="U165" i="1"/>
  <c r="T165" i="1"/>
  <c r="Q165" i="1" s="1"/>
  <c r="S165" i="1"/>
  <c r="R165" i="1"/>
  <c r="P165" i="1"/>
  <c r="X165" i="1" s="1"/>
  <c r="O165" i="1"/>
  <c r="N165" i="1"/>
  <c r="M165" i="1"/>
  <c r="L165" i="1"/>
  <c r="K165" i="1"/>
  <c r="J165" i="1"/>
  <c r="I165" i="1"/>
  <c r="H165" i="1"/>
  <c r="G165" i="1"/>
  <c r="F165" i="1"/>
  <c r="E165" i="1"/>
  <c r="D165" i="1"/>
  <c r="X164" i="1"/>
  <c r="Q164" i="1"/>
  <c r="Q163" i="1"/>
  <c r="W162" i="1"/>
  <c r="V162" i="1"/>
  <c r="U162" i="1"/>
  <c r="T162" i="1"/>
  <c r="Q162" i="1" s="1"/>
  <c r="S162" i="1"/>
  <c r="R162" i="1"/>
  <c r="P162" i="1"/>
  <c r="X162" i="1" s="1"/>
  <c r="O162" i="1"/>
  <c r="N162" i="1"/>
  <c r="M162" i="1"/>
  <c r="L162" i="1"/>
  <c r="K162" i="1"/>
  <c r="J162" i="1"/>
  <c r="I162" i="1"/>
  <c r="H162" i="1"/>
  <c r="G162" i="1"/>
  <c r="F162" i="1"/>
  <c r="E162" i="1"/>
  <c r="D162" i="1"/>
  <c r="X161" i="1"/>
  <c r="Q161" i="1"/>
  <c r="X160" i="1"/>
  <c r="Q160" i="1"/>
  <c r="X159" i="1"/>
  <c r="Q159" i="1"/>
  <c r="W158" i="1"/>
  <c r="W157" i="1" s="1"/>
  <c r="W156" i="1" s="1"/>
  <c r="W155" i="1" s="1"/>
  <c r="V158" i="1"/>
  <c r="U158" i="1"/>
  <c r="T158" i="1"/>
  <c r="S158" i="1"/>
  <c r="R158" i="1"/>
  <c r="Q158" i="1"/>
  <c r="P158" i="1"/>
  <c r="X158" i="1" s="1"/>
  <c r="O158" i="1"/>
  <c r="O157" i="1" s="1"/>
  <c r="O156" i="1" s="1"/>
  <c r="O155" i="1" s="1"/>
  <c r="N158" i="1"/>
  <c r="M158" i="1"/>
  <c r="L158" i="1"/>
  <c r="K158" i="1"/>
  <c r="J158" i="1"/>
  <c r="I158" i="1"/>
  <c r="I157" i="1" s="1"/>
  <c r="I156" i="1" s="1"/>
  <c r="I155" i="1" s="1"/>
  <c r="I130" i="1" s="1"/>
  <c r="H158" i="1"/>
  <c r="H157" i="1" s="1"/>
  <c r="H156" i="1" s="1"/>
  <c r="H155" i="1" s="1"/>
  <c r="G158" i="1"/>
  <c r="G157" i="1" s="1"/>
  <c r="G156" i="1" s="1"/>
  <c r="G155" i="1" s="1"/>
  <c r="F158" i="1"/>
  <c r="E158" i="1"/>
  <c r="D158" i="1"/>
  <c r="V157" i="1"/>
  <c r="U157" i="1"/>
  <c r="U156" i="1" s="1"/>
  <c r="U155" i="1" s="1"/>
  <c r="T157" i="1"/>
  <c r="T156" i="1" s="1"/>
  <c r="T155" i="1" s="1"/>
  <c r="S157" i="1"/>
  <c r="R157" i="1"/>
  <c r="Q157" i="1"/>
  <c r="N157" i="1"/>
  <c r="M157" i="1"/>
  <c r="M156" i="1" s="1"/>
  <c r="M155" i="1" s="1"/>
  <c r="L157" i="1"/>
  <c r="L156" i="1" s="1"/>
  <c r="L155" i="1" s="1"/>
  <c r="K157" i="1"/>
  <c r="J157" i="1"/>
  <c r="F157" i="1"/>
  <c r="E157" i="1"/>
  <c r="E156" i="1" s="1"/>
  <c r="E155" i="1" s="1"/>
  <c r="D157" i="1"/>
  <c r="D156" i="1" s="1"/>
  <c r="D155" i="1" s="1"/>
  <c r="S156" i="1"/>
  <c r="S155" i="1" s="1"/>
  <c r="R156" i="1"/>
  <c r="K156" i="1"/>
  <c r="K155" i="1" s="1"/>
  <c r="J156" i="1"/>
  <c r="J155" i="1" s="1"/>
  <c r="X154" i="1"/>
  <c r="Q154" i="1"/>
  <c r="X153" i="1"/>
  <c r="Q153" i="1"/>
  <c r="W152" i="1"/>
  <c r="V152" i="1"/>
  <c r="U152" i="1"/>
  <c r="T152" i="1"/>
  <c r="T151" i="1" s="1"/>
  <c r="T150" i="1" s="1"/>
  <c r="T149" i="1" s="1"/>
  <c r="S152" i="1"/>
  <c r="R152" i="1"/>
  <c r="R151" i="1" s="1"/>
  <c r="Q152" i="1"/>
  <c r="P152" i="1"/>
  <c r="X152" i="1" s="1"/>
  <c r="O152" i="1"/>
  <c r="N152" i="1"/>
  <c r="M152" i="1"/>
  <c r="L152" i="1"/>
  <c r="L151" i="1" s="1"/>
  <c r="L150" i="1" s="1"/>
  <c r="L149" i="1" s="1"/>
  <c r="K152" i="1"/>
  <c r="J152" i="1"/>
  <c r="J151" i="1" s="1"/>
  <c r="J150" i="1" s="1"/>
  <c r="J149" i="1" s="1"/>
  <c r="I152" i="1"/>
  <c r="I151" i="1" s="1"/>
  <c r="I150" i="1" s="1"/>
  <c r="I149" i="1" s="1"/>
  <c r="H152" i="1"/>
  <c r="H151" i="1" s="1"/>
  <c r="H150" i="1" s="1"/>
  <c r="G152" i="1"/>
  <c r="F152" i="1"/>
  <c r="E152" i="1"/>
  <c r="D152" i="1"/>
  <c r="D151" i="1" s="1"/>
  <c r="D150" i="1" s="1"/>
  <c r="D149" i="1" s="1"/>
  <c r="W151" i="1"/>
  <c r="W150" i="1" s="1"/>
  <c r="W149" i="1" s="1"/>
  <c r="V151" i="1"/>
  <c r="V150" i="1" s="1"/>
  <c r="V149" i="1" s="1"/>
  <c r="U151" i="1"/>
  <c r="U150" i="1" s="1"/>
  <c r="U149" i="1" s="1"/>
  <c r="S151" i="1"/>
  <c r="O151" i="1"/>
  <c r="O150" i="1" s="1"/>
  <c r="O149" i="1" s="1"/>
  <c r="N151" i="1"/>
  <c r="N150" i="1" s="1"/>
  <c r="N149" i="1" s="1"/>
  <c r="M151" i="1"/>
  <c r="M150" i="1" s="1"/>
  <c r="M149" i="1" s="1"/>
  <c r="K151" i="1"/>
  <c r="G151" i="1"/>
  <c r="G150" i="1" s="1"/>
  <c r="G149" i="1" s="1"/>
  <c r="F151" i="1"/>
  <c r="F150" i="1" s="1"/>
  <c r="F149" i="1" s="1"/>
  <c r="E151" i="1"/>
  <c r="E150" i="1" s="1"/>
  <c r="E149" i="1" s="1"/>
  <c r="S150" i="1"/>
  <c r="S149" i="1" s="1"/>
  <c r="S131" i="1" s="1"/>
  <c r="S130" i="1" s="1"/>
  <c r="K150" i="1"/>
  <c r="K149" i="1" s="1"/>
  <c r="H149" i="1"/>
  <c r="X148" i="1"/>
  <c r="Q148" i="1"/>
  <c r="X147" i="1"/>
  <c r="Q147" i="1"/>
  <c r="Q146" i="1"/>
  <c r="Q145" i="1"/>
  <c r="X144" i="1"/>
  <c r="Q144" i="1"/>
  <c r="X143" i="1"/>
  <c r="Q143" i="1"/>
  <c r="X142" i="1"/>
  <c r="Q142" i="1"/>
  <c r="X141" i="1"/>
  <c r="Q141" i="1"/>
  <c r="X140" i="1"/>
  <c r="Q140" i="1"/>
  <c r="X139" i="1"/>
  <c r="Q139" i="1"/>
  <c r="X138" i="1"/>
  <c r="Q138" i="1"/>
  <c r="X137" i="1"/>
  <c r="Q137" i="1"/>
  <c r="X136" i="1"/>
  <c r="Q136" i="1"/>
  <c r="X135" i="1"/>
  <c r="Q135" i="1"/>
  <c r="X134" i="1"/>
  <c r="Q134" i="1"/>
  <c r="W133" i="1"/>
  <c r="V133" i="1"/>
  <c r="U133" i="1"/>
  <c r="T133" i="1"/>
  <c r="T132" i="1" s="1"/>
  <c r="T131" i="1" s="1"/>
  <c r="S133" i="1"/>
  <c r="R133" i="1"/>
  <c r="R132" i="1" s="1"/>
  <c r="Q133" i="1"/>
  <c r="P133" i="1"/>
  <c r="X133" i="1" s="1"/>
  <c r="O133" i="1"/>
  <c r="N133" i="1"/>
  <c r="M133" i="1"/>
  <c r="L133" i="1"/>
  <c r="L132" i="1" s="1"/>
  <c r="K133" i="1"/>
  <c r="J133" i="1"/>
  <c r="J132" i="1" s="1"/>
  <c r="J131" i="1" s="1"/>
  <c r="J130" i="1" s="1"/>
  <c r="I133" i="1"/>
  <c r="I132" i="1" s="1"/>
  <c r="I131" i="1" s="1"/>
  <c r="H133" i="1"/>
  <c r="H132" i="1" s="1"/>
  <c r="G133" i="1"/>
  <c r="F133" i="1"/>
  <c r="E133" i="1"/>
  <c r="D133" i="1"/>
  <c r="D132" i="1" s="1"/>
  <c r="W132" i="1"/>
  <c r="V132" i="1"/>
  <c r="V131" i="1" s="1"/>
  <c r="U132" i="1"/>
  <c r="U131" i="1" s="1"/>
  <c r="S132" i="1"/>
  <c r="O132" i="1"/>
  <c r="O131" i="1" s="1"/>
  <c r="N132" i="1"/>
  <c r="N131" i="1" s="1"/>
  <c r="M132" i="1"/>
  <c r="M131" i="1" s="1"/>
  <c r="M130" i="1" s="1"/>
  <c r="K132" i="1"/>
  <c r="G132" i="1"/>
  <c r="G131" i="1" s="1"/>
  <c r="G130" i="1" s="1"/>
  <c r="F132" i="1"/>
  <c r="F131" i="1" s="1"/>
  <c r="E132" i="1"/>
  <c r="E131" i="1" s="1"/>
  <c r="L131" i="1"/>
  <c r="L130" i="1" s="1"/>
  <c r="K131" i="1"/>
  <c r="D131" i="1"/>
  <c r="X129" i="1"/>
  <c r="Q129" i="1"/>
  <c r="X128" i="1"/>
  <c r="Q128" i="1"/>
  <c r="X127" i="1"/>
  <c r="Q127" i="1"/>
  <c r="X126" i="1"/>
  <c r="Q126" i="1"/>
  <c r="X125" i="1"/>
  <c r="Q125" i="1"/>
  <c r="X124" i="1"/>
  <c r="Q124" i="1"/>
  <c r="W123" i="1"/>
  <c r="V123" i="1"/>
  <c r="U123" i="1"/>
  <c r="T123" i="1"/>
  <c r="S123" i="1"/>
  <c r="R123" i="1"/>
  <c r="Q123" i="1"/>
  <c r="P123" i="1"/>
  <c r="X123" i="1" s="1"/>
  <c r="O123" i="1"/>
  <c r="N123" i="1"/>
  <c r="M123" i="1"/>
  <c r="L123" i="1"/>
  <c r="K123" i="1"/>
  <c r="J123" i="1"/>
  <c r="J118" i="1" s="1"/>
  <c r="J117" i="1" s="1"/>
  <c r="I123" i="1"/>
  <c r="I118" i="1" s="1"/>
  <c r="I117" i="1" s="1"/>
  <c r="H123" i="1"/>
  <c r="G123" i="1"/>
  <c r="F123" i="1"/>
  <c r="E123" i="1"/>
  <c r="D123" i="1"/>
  <c r="X122" i="1"/>
  <c r="Q122" i="1"/>
  <c r="X121" i="1"/>
  <c r="Q121" i="1"/>
  <c r="X120" i="1"/>
  <c r="Q120" i="1"/>
  <c r="W119" i="1"/>
  <c r="W118" i="1" s="1"/>
  <c r="V119" i="1"/>
  <c r="U119" i="1"/>
  <c r="U118" i="1" s="1"/>
  <c r="U117" i="1" s="1"/>
  <c r="T119" i="1"/>
  <c r="S119" i="1"/>
  <c r="S118" i="1" s="1"/>
  <c r="S117" i="1" s="1"/>
  <c r="R119" i="1"/>
  <c r="P119" i="1"/>
  <c r="X119" i="1" s="1"/>
  <c r="O119" i="1"/>
  <c r="O118" i="1" s="1"/>
  <c r="N119" i="1"/>
  <c r="M119" i="1"/>
  <c r="M118" i="1" s="1"/>
  <c r="M117" i="1" s="1"/>
  <c r="L119" i="1"/>
  <c r="L118" i="1" s="1"/>
  <c r="L117" i="1" s="1"/>
  <c r="K119" i="1"/>
  <c r="K118" i="1" s="1"/>
  <c r="K117" i="1" s="1"/>
  <c r="J119" i="1"/>
  <c r="I119" i="1"/>
  <c r="H119" i="1"/>
  <c r="G119" i="1"/>
  <c r="G118" i="1" s="1"/>
  <c r="F119" i="1"/>
  <c r="E119" i="1"/>
  <c r="E118" i="1" s="1"/>
  <c r="E117" i="1" s="1"/>
  <c r="D119" i="1"/>
  <c r="D118" i="1" s="1"/>
  <c r="D117" i="1" s="1"/>
  <c r="V118" i="1"/>
  <c r="R118" i="1"/>
  <c r="R117" i="1" s="1"/>
  <c r="P118" i="1"/>
  <c r="N118" i="1"/>
  <c r="H118" i="1"/>
  <c r="H117" i="1" s="1"/>
  <c r="F118" i="1"/>
  <c r="W117" i="1"/>
  <c r="V117" i="1"/>
  <c r="O117" i="1"/>
  <c r="N117" i="1"/>
  <c r="G117" i="1"/>
  <c r="F117" i="1"/>
  <c r="I115" i="1"/>
  <c r="J115" i="1" s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I114" i="1"/>
  <c r="H114" i="1"/>
  <c r="G114" i="1"/>
  <c r="F114" i="1"/>
  <c r="E114" i="1"/>
  <c r="D114" i="1"/>
  <c r="I113" i="1"/>
  <c r="J113" i="1" s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I112" i="1"/>
  <c r="H112" i="1"/>
  <c r="G112" i="1"/>
  <c r="F112" i="1"/>
  <c r="E112" i="1"/>
  <c r="D112" i="1"/>
  <c r="X111" i="1"/>
  <c r="I111" i="1"/>
  <c r="J111" i="1" s="1"/>
  <c r="J110" i="1" s="1"/>
  <c r="W110" i="1"/>
  <c r="W109" i="1" s="1"/>
  <c r="W108" i="1" s="1"/>
  <c r="V110" i="1"/>
  <c r="V109" i="1" s="1"/>
  <c r="V108" i="1" s="1"/>
  <c r="U110" i="1"/>
  <c r="U109" i="1" s="1"/>
  <c r="T110" i="1"/>
  <c r="S110" i="1"/>
  <c r="R110" i="1"/>
  <c r="Q110" i="1"/>
  <c r="Q109" i="1" s="1"/>
  <c r="P110" i="1"/>
  <c r="X110" i="1" s="1"/>
  <c r="O110" i="1"/>
  <c r="O109" i="1" s="1"/>
  <c r="N110" i="1"/>
  <c r="M110" i="1"/>
  <c r="M109" i="1" s="1"/>
  <c r="L110" i="1"/>
  <c r="K110" i="1"/>
  <c r="K109" i="1" s="1"/>
  <c r="K108" i="1" s="1"/>
  <c r="I110" i="1"/>
  <c r="H110" i="1"/>
  <c r="G110" i="1"/>
  <c r="F110" i="1"/>
  <c r="E110" i="1"/>
  <c r="E109" i="1" s="1"/>
  <c r="E108" i="1" s="1"/>
  <c r="D110" i="1"/>
  <c r="T109" i="1"/>
  <c r="T108" i="1" s="1"/>
  <c r="S109" i="1"/>
  <c r="S108" i="1" s="1"/>
  <c r="R109" i="1"/>
  <c r="R108" i="1" s="1"/>
  <c r="P109" i="1"/>
  <c r="N109" i="1"/>
  <c r="L109" i="1"/>
  <c r="L108" i="1" s="1"/>
  <c r="I109" i="1"/>
  <c r="H109" i="1"/>
  <c r="H108" i="1" s="1"/>
  <c r="F109" i="1"/>
  <c r="D109" i="1"/>
  <c r="D108" i="1" s="1"/>
  <c r="U108" i="1"/>
  <c r="Q108" i="1"/>
  <c r="P108" i="1"/>
  <c r="O108" i="1"/>
  <c r="N108" i="1"/>
  <c r="M108" i="1"/>
  <c r="I108" i="1"/>
  <c r="F108" i="1"/>
  <c r="X107" i="1"/>
  <c r="I107" i="1"/>
  <c r="J107" i="1" s="1"/>
  <c r="J106" i="1" s="1"/>
  <c r="W106" i="1"/>
  <c r="V106" i="1"/>
  <c r="U106" i="1"/>
  <c r="U89" i="1" s="1"/>
  <c r="T106" i="1"/>
  <c r="S106" i="1"/>
  <c r="R106" i="1"/>
  <c r="Q106" i="1"/>
  <c r="P106" i="1"/>
  <c r="X106" i="1" s="1"/>
  <c r="O106" i="1"/>
  <c r="N106" i="1"/>
  <c r="M106" i="1"/>
  <c r="M89" i="1" s="1"/>
  <c r="L106" i="1"/>
  <c r="K106" i="1"/>
  <c r="I106" i="1"/>
  <c r="H106" i="1"/>
  <c r="G106" i="1"/>
  <c r="F106" i="1"/>
  <c r="E106" i="1"/>
  <c r="D106" i="1"/>
  <c r="I105" i="1"/>
  <c r="J105" i="1" s="1"/>
  <c r="X105" i="1" s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I104" i="1"/>
  <c r="H104" i="1"/>
  <c r="G104" i="1"/>
  <c r="F104" i="1"/>
  <c r="E104" i="1"/>
  <c r="D104" i="1"/>
  <c r="I103" i="1"/>
  <c r="J103" i="1" s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I102" i="1"/>
  <c r="H102" i="1"/>
  <c r="G102" i="1"/>
  <c r="F102" i="1"/>
  <c r="E102" i="1"/>
  <c r="D102" i="1"/>
  <c r="I101" i="1"/>
  <c r="J101" i="1" s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I100" i="1"/>
  <c r="H100" i="1"/>
  <c r="G100" i="1"/>
  <c r="F100" i="1"/>
  <c r="E100" i="1"/>
  <c r="D100" i="1"/>
  <c r="I99" i="1"/>
  <c r="J99" i="1" s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I98" i="1"/>
  <c r="H98" i="1"/>
  <c r="G98" i="1"/>
  <c r="F98" i="1"/>
  <c r="E98" i="1"/>
  <c r="D98" i="1"/>
  <c r="I97" i="1"/>
  <c r="J97" i="1" s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I96" i="1"/>
  <c r="H96" i="1"/>
  <c r="G96" i="1"/>
  <c r="F96" i="1"/>
  <c r="E96" i="1"/>
  <c r="D96" i="1"/>
  <c r="I95" i="1"/>
  <c r="J95" i="1" s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I94" i="1"/>
  <c r="H94" i="1"/>
  <c r="G94" i="1"/>
  <c r="F94" i="1"/>
  <c r="E94" i="1"/>
  <c r="D94" i="1"/>
  <c r="I93" i="1"/>
  <c r="J93" i="1" s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I92" i="1"/>
  <c r="H92" i="1"/>
  <c r="G92" i="1"/>
  <c r="F92" i="1"/>
  <c r="E92" i="1"/>
  <c r="D92" i="1"/>
  <c r="I91" i="1"/>
  <c r="J91" i="1" s="1"/>
  <c r="W90" i="1"/>
  <c r="V90" i="1"/>
  <c r="U90" i="1"/>
  <c r="T90" i="1"/>
  <c r="S90" i="1"/>
  <c r="S89" i="1" s="1"/>
  <c r="R90" i="1"/>
  <c r="Q90" i="1"/>
  <c r="Q89" i="1" s="1"/>
  <c r="P90" i="1"/>
  <c r="O90" i="1"/>
  <c r="N90" i="1"/>
  <c r="M90" i="1"/>
  <c r="L90" i="1"/>
  <c r="K90" i="1"/>
  <c r="K89" i="1" s="1"/>
  <c r="I90" i="1"/>
  <c r="I89" i="1" s="1"/>
  <c r="H90" i="1"/>
  <c r="G90" i="1"/>
  <c r="F90" i="1"/>
  <c r="E90" i="1"/>
  <c r="D90" i="1"/>
  <c r="W89" i="1"/>
  <c r="V89" i="1"/>
  <c r="T89" i="1"/>
  <c r="R89" i="1"/>
  <c r="P89" i="1"/>
  <c r="O89" i="1"/>
  <c r="N89" i="1"/>
  <c r="L89" i="1"/>
  <c r="H89" i="1"/>
  <c r="G89" i="1"/>
  <c r="F89" i="1"/>
  <c r="E89" i="1"/>
  <c r="D89" i="1"/>
  <c r="J88" i="1"/>
  <c r="X88" i="1" s="1"/>
  <c r="I88" i="1"/>
  <c r="W87" i="1"/>
  <c r="V87" i="1"/>
  <c r="U87" i="1"/>
  <c r="T87" i="1"/>
  <c r="S87" i="1"/>
  <c r="R87" i="1"/>
  <c r="Q87" i="1"/>
  <c r="P87" i="1"/>
  <c r="X87" i="1" s="1"/>
  <c r="O87" i="1"/>
  <c r="N87" i="1"/>
  <c r="M87" i="1"/>
  <c r="L87" i="1"/>
  <c r="K87" i="1"/>
  <c r="J87" i="1"/>
  <c r="I87" i="1"/>
  <c r="H87" i="1"/>
  <c r="G87" i="1"/>
  <c r="F87" i="1"/>
  <c r="E87" i="1"/>
  <c r="D87" i="1"/>
  <c r="J86" i="1"/>
  <c r="X86" i="1" s="1"/>
  <c r="I86" i="1"/>
  <c r="X85" i="1"/>
  <c r="W85" i="1"/>
  <c r="V85" i="1"/>
  <c r="V84" i="1" s="1"/>
  <c r="V76" i="1" s="1"/>
  <c r="V75" i="1" s="1"/>
  <c r="V74" i="1" s="1"/>
  <c r="V73" i="1" s="1"/>
  <c r="U85" i="1"/>
  <c r="T85" i="1"/>
  <c r="S85" i="1"/>
  <c r="R85" i="1"/>
  <c r="Q85" i="1"/>
  <c r="P85" i="1"/>
  <c r="P84" i="1" s="1"/>
  <c r="O85" i="1"/>
  <c r="N85" i="1"/>
  <c r="N84" i="1" s="1"/>
  <c r="N76" i="1" s="1"/>
  <c r="N75" i="1" s="1"/>
  <c r="N74" i="1" s="1"/>
  <c r="N73" i="1" s="1"/>
  <c r="M85" i="1"/>
  <c r="L85" i="1"/>
  <c r="K85" i="1"/>
  <c r="J85" i="1"/>
  <c r="I85" i="1"/>
  <c r="H85" i="1"/>
  <c r="H84" i="1" s="1"/>
  <c r="H76" i="1" s="1"/>
  <c r="H75" i="1" s="1"/>
  <c r="G85" i="1"/>
  <c r="F85" i="1"/>
  <c r="F84" i="1" s="1"/>
  <c r="F76" i="1" s="1"/>
  <c r="F75" i="1" s="1"/>
  <c r="F74" i="1" s="1"/>
  <c r="F73" i="1" s="1"/>
  <c r="E85" i="1"/>
  <c r="D85" i="1"/>
  <c r="W84" i="1"/>
  <c r="U84" i="1"/>
  <c r="T84" i="1"/>
  <c r="S84" i="1"/>
  <c r="R84" i="1"/>
  <c r="Q84" i="1"/>
  <c r="O84" i="1"/>
  <c r="M84" i="1"/>
  <c r="L84" i="1"/>
  <c r="K84" i="1"/>
  <c r="J84" i="1"/>
  <c r="I84" i="1"/>
  <c r="G84" i="1"/>
  <c r="E84" i="1"/>
  <c r="D84" i="1"/>
  <c r="J83" i="1"/>
  <c r="X83" i="1" s="1"/>
  <c r="I83" i="1"/>
  <c r="W82" i="1"/>
  <c r="V82" i="1"/>
  <c r="U82" i="1"/>
  <c r="T82" i="1"/>
  <c r="S82" i="1"/>
  <c r="R82" i="1"/>
  <c r="Q82" i="1"/>
  <c r="P82" i="1"/>
  <c r="X82" i="1" s="1"/>
  <c r="O82" i="1"/>
  <c r="N82" i="1"/>
  <c r="M82" i="1"/>
  <c r="L82" i="1"/>
  <c r="K82" i="1"/>
  <c r="J82" i="1"/>
  <c r="I82" i="1"/>
  <c r="H82" i="1"/>
  <c r="G82" i="1"/>
  <c r="F82" i="1"/>
  <c r="E82" i="1"/>
  <c r="D82" i="1"/>
  <c r="J81" i="1"/>
  <c r="X81" i="1" s="1"/>
  <c r="I81" i="1"/>
  <c r="W80" i="1"/>
  <c r="V80" i="1"/>
  <c r="U80" i="1"/>
  <c r="U76" i="1" s="1"/>
  <c r="U75" i="1" s="1"/>
  <c r="U74" i="1" s="1"/>
  <c r="U73" i="1" s="1"/>
  <c r="T80" i="1"/>
  <c r="S80" i="1"/>
  <c r="R80" i="1"/>
  <c r="R76" i="1" s="1"/>
  <c r="R75" i="1" s="1"/>
  <c r="R74" i="1" s="1"/>
  <c r="R73" i="1" s="1"/>
  <c r="Q80" i="1"/>
  <c r="P80" i="1"/>
  <c r="X80" i="1" s="1"/>
  <c r="O80" i="1"/>
  <c r="N80" i="1"/>
  <c r="M80" i="1"/>
  <c r="M76" i="1" s="1"/>
  <c r="M75" i="1" s="1"/>
  <c r="M74" i="1" s="1"/>
  <c r="M73" i="1" s="1"/>
  <c r="L80" i="1"/>
  <c r="K80" i="1"/>
  <c r="J80" i="1"/>
  <c r="I80" i="1"/>
  <c r="H80" i="1"/>
  <c r="G80" i="1"/>
  <c r="F80" i="1"/>
  <c r="E80" i="1"/>
  <c r="E76" i="1" s="1"/>
  <c r="D80" i="1"/>
  <c r="J79" i="1"/>
  <c r="J77" i="1" s="1"/>
  <c r="J76" i="1" s="1"/>
  <c r="J75" i="1" s="1"/>
  <c r="I79" i="1"/>
  <c r="U78" i="1"/>
  <c r="Q78" i="1"/>
  <c r="I78" i="1"/>
  <c r="J78" i="1" s="1"/>
  <c r="W77" i="1"/>
  <c r="W76" i="1" s="1"/>
  <c r="W75" i="1" s="1"/>
  <c r="V77" i="1"/>
  <c r="U77" i="1"/>
  <c r="T77" i="1"/>
  <c r="S77" i="1"/>
  <c r="R77" i="1"/>
  <c r="Q77" i="1"/>
  <c r="Q76" i="1" s="1"/>
  <c r="Q75" i="1" s="1"/>
  <c r="Q74" i="1" s="1"/>
  <c r="Q73" i="1" s="1"/>
  <c r="P77" i="1"/>
  <c r="O77" i="1"/>
  <c r="O76" i="1" s="1"/>
  <c r="O75" i="1" s="1"/>
  <c r="O74" i="1" s="1"/>
  <c r="O73" i="1" s="1"/>
  <c r="N77" i="1"/>
  <c r="M77" i="1"/>
  <c r="L77" i="1"/>
  <c r="K77" i="1"/>
  <c r="I77" i="1"/>
  <c r="H77" i="1"/>
  <c r="G77" i="1"/>
  <c r="G76" i="1" s="1"/>
  <c r="G75" i="1" s="1"/>
  <c r="F77" i="1"/>
  <c r="E77" i="1"/>
  <c r="D77" i="1"/>
  <c r="T76" i="1"/>
  <c r="T75" i="1" s="1"/>
  <c r="T74" i="1" s="1"/>
  <c r="T73" i="1" s="1"/>
  <c r="S76" i="1"/>
  <c r="L76" i="1"/>
  <c r="L75" i="1" s="1"/>
  <c r="L74" i="1" s="1"/>
  <c r="L73" i="1" s="1"/>
  <c r="K76" i="1"/>
  <c r="D76" i="1"/>
  <c r="D75" i="1" s="1"/>
  <c r="D74" i="1" s="1"/>
  <c r="D73" i="1" s="1"/>
  <c r="S75" i="1"/>
  <c r="S74" i="1" s="1"/>
  <c r="S73" i="1" s="1"/>
  <c r="K75" i="1"/>
  <c r="K74" i="1" s="1"/>
  <c r="K73" i="1" s="1"/>
  <c r="X70" i="1"/>
  <c r="Q70" i="1"/>
  <c r="X69" i="1"/>
  <c r="Q69" i="1"/>
  <c r="X68" i="1"/>
  <c r="Q68" i="1"/>
  <c r="Q67" i="1"/>
  <c r="X66" i="1"/>
  <c r="Q66" i="1"/>
  <c r="Q65" i="1"/>
  <c r="X64" i="1"/>
  <c r="Q64" i="1"/>
  <c r="X63" i="1"/>
  <c r="Q63" i="1"/>
  <c r="X62" i="1"/>
  <c r="Q62" i="1"/>
  <c r="W61" i="1"/>
  <c r="V61" i="1"/>
  <c r="U61" i="1"/>
  <c r="T61" i="1"/>
  <c r="S61" i="1"/>
  <c r="R61" i="1"/>
  <c r="R56" i="1" s="1"/>
  <c r="Q61" i="1"/>
  <c r="P61" i="1"/>
  <c r="X61" i="1" s="1"/>
  <c r="O61" i="1"/>
  <c r="O56" i="1" s="1"/>
  <c r="O55" i="1" s="1"/>
  <c r="N61" i="1"/>
  <c r="M61" i="1"/>
  <c r="L61" i="1"/>
  <c r="K61" i="1"/>
  <c r="J61" i="1"/>
  <c r="J56" i="1" s="1"/>
  <c r="J55" i="1" s="1"/>
  <c r="I61" i="1"/>
  <c r="H61" i="1"/>
  <c r="G61" i="1"/>
  <c r="G56" i="1" s="1"/>
  <c r="G55" i="1" s="1"/>
  <c r="F61" i="1"/>
  <c r="E61" i="1"/>
  <c r="D61" i="1"/>
  <c r="X60" i="1"/>
  <c r="Q60" i="1"/>
  <c r="Q59" i="1" s="1"/>
  <c r="W59" i="1"/>
  <c r="W56" i="1" s="1"/>
  <c r="W55" i="1" s="1"/>
  <c r="V59" i="1"/>
  <c r="U59" i="1"/>
  <c r="T59" i="1"/>
  <c r="S59" i="1"/>
  <c r="R59" i="1"/>
  <c r="P59" i="1"/>
  <c r="X59" i="1" s="1"/>
  <c r="O59" i="1"/>
  <c r="N59" i="1"/>
  <c r="M59" i="1"/>
  <c r="L59" i="1"/>
  <c r="K59" i="1"/>
  <c r="J59" i="1"/>
  <c r="I59" i="1"/>
  <c r="I56" i="1" s="1"/>
  <c r="I55" i="1" s="1"/>
  <c r="H59" i="1"/>
  <c r="G59" i="1"/>
  <c r="F59" i="1"/>
  <c r="E59" i="1"/>
  <c r="D59" i="1"/>
  <c r="X58" i="1"/>
  <c r="Q58" i="1"/>
  <c r="W57" i="1"/>
  <c r="V57" i="1"/>
  <c r="V56" i="1" s="1"/>
  <c r="V55" i="1" s="1"/>
  <c r="U57" i="1"/>
  <c r="T57" i="1"/>
  <c r="S57" i="1"/>
  <c r="R57" i="1"/>
  <c r="Q57" i="1"/>
  <c r="P57" i="1"/>
  <c r="P56" i="1" s="1"/>
  <c r="O57" i="1"/>
  <c r="N57" i="1"/>
  <c r="N56" i="1" s="1"/>
  <c r="N55" i="1" s="1"/>
  <c r="M57" i="1"/>
  <c r="L57" i="1"/>
  <c r="K57" i="1"/>
  <c r="J57" i="1"/>
  <c r="I57" i="1"/>
  <c r="H57" i="1"/>
  <c r="H56" i="1" s="1"/>
  <c r="H55" i="1" s="1"/>
  <c r="G57" i="1"/>
  <c r="F57" i="1"/>
  <c r="F56" i="1" s="1"/>
  <c r="F55" i="1" s="1"/>
  <c r="E57" i="1"/>
  <c r="D57" i="1"/>
  <c r="U56" i="1"/>
  <c r="U55" i="1" s="1"/>
  <c r="T56" i="1"/>
  <c r="S56" i="1"/>
  <c r="S55" i="1" s="1"/>
  <c r="M56" i="1"/>
  <c r="M55" i="1" s="1"/>
  <c r="L56" i="1"/>
  <c r="K56" i="1"/>
  <c r="K55" i="1" s="1"/>
  <c r="E56" i="1"/>
  <c r="E55" i="1" s="1"/>
  <c r="D56" i="1"/>
  <c r="T55" i="1"/>
  <c r="L55" i="1"/>
  <c r="D55" i="1"/>
  <c r="X54" i="1"/>
  <c r="Q54" i="1"/>
  <c r="W53" i="1"/>
  <c r="V53" i="1"/>
  <c r="U53" i="1"/>
  <c r="T53" i="1"/>
  <c r="S53" i="1"/>
  <c r="R53" i="1"/>
  <c r="Q53" i="1"/>
  <c r="P53" i="1"/>
  <c r="X53" i="1" s="1"/>
  <c r="O53" i="1"/>
  <c r="N53" i="1"/>
  <c r="M53" i="1"/>
  <c r="L53" i="1"/>
  <c r="K53" i="1"/>
  <c r="J53" i="1"/>
  <c r="I53" i="1"/>
  <c r="H53" i="1"/>
  <c r="G53" i="1"/>
  <c r="F53" i="1"/>
  <c r="E53" i="1"/>
  <c r="D53" i="1"/>
  <c r="X52" i="1"/>
  <c r="Q52" i="1"/>
  <c r="W51" i="1"/>
  <c r="V51" i="1"/>
  <c r="U51" i="1"/>
  <c r="T51" i="1"/>
  <c r="S51" i="1"/>
  <c r="R51" i="1"/>
  <c r="Q51" i="1"/>
  <c r="P51" i="1"/>
  <c r="X51" i="1" s="1"/>
  <c r="O51" i="1"/>
  <c r="N51" i="1"/>
  <c r="M51" i="1"/>
  <c r="L51" i="1"/>
  <c r="K51" i="1"/>
  <c r="J51" i="1"/>
  <c r="I51" i="1"/>
  <c r="H51" i="1"/>
  <c r="G51" i="1"/>
  <c r="F51" i="1"/>
  <c r="E51" i="1"/>
  <c r="D51" i="1"/>
  <c r="X50" i="1"/>
  <c r="Q50" i="1"/>
  <c r="W49" i="1"/>
  <c r="V49" i="1"/>
  <c r="U49" i="1"/>
  <c r="T49" i="1"/>
  <c r="S49" i="1"/>
  <c r="R49" i="1"/>
  <c r="Q49" i="1"/>
  <c r="P49" i="1"/>
  <c r="X49" i="1" s="1"/>
  <c r="O49" i="1"/>
  <c r="N49" i="1"/>
  <c r="M49" i="1"/>
  <c r="L49" i="1"/>
  <c r="K49" i="1"/>
  <c r="J49" i="1"/>
  <c r="I49" i="1"/>
  <c r="H49" i="1"/>
  <c r="G49" i="1"/>
  <c r="F49" i="1"/>
  <c r="E49" i="1"/>
  <c r="D49" i="1"/>
  <c r="X48" i="1"/>
  <c r="Q48" i="1"/>
  <c r="W47" i="1"/>
  <c r="V47" i="1"/>
  <c r="U47" i="1"/>
  <c r="T47" i="1"/>
  <c r="S47" i="1"/>
  <c r="R47" i="1"/>
  <c r="Q47" i="1"/>
  <c r="P47" i="1"/>
  <c r="X47" i="1" s="1"/>
  <c r="O47" i="1"/>
  <c r="N47" i="1"/>
  <c r="M47" i="1"/>
  <c r="L47" i="1"/>
  <c r="K47" i="1"/>
  <c r="J47" i="1"/>
  <c r="I47" i="1"/>
  <c r="H47" i="1"/>
  <c r="G47" i="1"/>
  <c r="F47" i="1"/>
  <c r="E47" i="1"/>
  <c r="D47" i="1"/>
  <c r="X46" i="1"/>
  <c r="Q46" i="1"/>
  <c r="W45" i="1"/>
  <c r="V45" i="1"/>
  <c r="U45" i="1"/>
  <c r="T45" i="1"/>
  <c r="S45" i="1"/>
  <c r="R45" i="1"/>
  <c r="Q45" i="1"/>
  <c r="P45" i="1"/>
  <c r="X45" i="1" s="1"/>
  <c r="O45" i="1"/>
  <c r="N45" i="1"/>
  <c r="M45" i="1"/>
  <c r="L45" i="1"/>
  <c r="K45" i="1"/>
  <c r="J45" i="1"/>
  <c r="I45" i="1"/>
  <c r="H45" i="1"/>
  <c r="G45" i="1"/>
  <c r="F45" i="1"/>
  <c r="E45" i="1"/>
  <c r="D45" i="1"/>
  <c r="X44" i="1"/>
  <c r="Q44" i="1"/>
  <c r="Q43" i="1" s="1"/>
  <c r="W43" i="1"/>
  <c r="V43" i="1"/>
  <c r="U43" i="1"/>
  <c r="T43" i="1"/>
  <c r="S43" i="1"/>
  <c r="R43" i="1"/>
  <c r="P43" i="1"/>
  <c r="X43" i="1" s="1"/>
  <c r="O43" i="1"/>
  <c r="N43" i="1"/>
  <c r="M43" i="1"/>
  <c r="L43" i="1"/>
  <c r="K43" i="1"/>
  <c r="J43" i="1"/>
  <c r="I43" i="1"/>
  <c r="H43" i="1"/>
  <c r="G43" i="1"/>
  <c r="F43" i="1"/>
  <c r="E43" i="1"/>
  <c r="D43" i="1"/>
  <c r="X42" i="1"/>
  <c r="Q42" i="1"/>
  <c r="W41" i="1"/>
  <c r="V41" i="1"/>
  <c r="U41" i="1"/>
  <c r="U36" i="1" s="1"/>
  <c r="T41" i="1"/>
  <c r="S41" i="1"/>
  <c r="S36" i="1" s="1"/>
  <c r="R41" i="1"/>
  <c r="Q41" i="1"/>
  <c r="P41" i="1"/>
  <c r="P36" i="1" s="1"/>
  <c r="O41" i="1"/>
  <c r="N41" i="1"/>
  <c r="M41" i="1"/>
  <c r="M36" i="1" s="1"/>
  <c r="L41" i="1"/>
  <c r="K41" i="1"/>
  <c r="K36" i="1" s="1"/>
  <c r="J41" i="1"/>
  <c r="I41" i="1"/>
  <c r="H41" i="1"/>
  <c r="H36" i="1" s="1"/>
  <c r="G41" i="1"/>
  <c r="F41" i="1"/>
  <c r="E41" i="1"/>
  <c r="E36" i="1" s="1"/>
  <c r="D41" i="1"/>
  <c r="X40" i="1"/>
  <c r="Q40" i="1"/>
  <c r="W39" i="1"/>
  <c r="V39" i="1"/>
  <c r="U39" i="1"/>
  <c r="T39" i="1"/>
  <c r="T36" i="1" s="1"/>
  <c r="S39" i="1"/>
  <c r="R39" i="1"/>
  <c r="R36" i="1" s="1"/>
  <c r="Q36" i="1" s="1"/>
  <c r="Q39" i="1"/>
  <c r="P39" i="1"/>
  <c r="X39" i="1" s="1"/>
  <c r="O39" i="1"/>
  <c r="N39" i="1"/>
  <c r="M39" i="1"/>
  <c r="L39" i="1"/>
  <c r="L36" i="1" s="1"/>
  <c r="K39" i="1"/>
  <c r="J39" i="1"/>
  <c r="J36" i="1" s="1"/>
  <c r="I39" i="1"/>
  <c r="H39" i="1"/>
  <c r="G39" i="1"/>
  <c r="F39" i="1"/>
  <c r="E39" i="1"/>
  <c r="D39" i="1"/>
  <c r="D36" i="1" s="1"/>
  <c r="X38" i="1"/>
  <c r="Q38" i="1"/>
  <c r="Q37" i="1" s="1"/>
  <c r="W37" i="1"/>
  <c r="W36" i="1" s="1"/>
  <c r="V37" i="1"/>
  <c r="U37" i="1"/>
  <c r="T37" i="1"/>
  <c r="S37" i="1"/>
  <c r="R37" i="1"/>
  <c r="P37" i="1"/>
  <c r="X37" i="1" s="1"/>
  <c r="O37" i="1"/>
  <c r="O36" i="1" s="1"/>
  <c r="N37" i="1"/>
  <c r="M37" i="1"/>
  <c r="L37" i="1"/>
  <c r="K37" i="1"/>
  <c r="J37" i="1"/>
  <c r="I37" i="1"/>
  <c r="I36" i="1" s="1"/>
  <c r="H37" i="1"/>
  <c r="G37" i="1"/>
  <c r="G36" i="1" s="1"/>
  <c r="F37" i="1"/>
  <c r="E37" i="1"/>
  <c r="D37" i="1"/>
  <c r="V36" i="1"/>
  <c r="N36" i="1"/>
  <c r="F36" i="1"/>
  <c r="X35" i="1"/>
  <c r="Q35" i="1"/>
  <c r="W34" i="1"/>
  <c r="V34" i="1"/>
  <c r="U34" i="1"/>
  <c r="U33" i="1" s="1"/>
  <c r="T34" i="1"/>
  <c r="S34" i="1"/>
  <c r="S33" i="1" s="1"/>
  <c r="R34" i="1"/>
  <c r="Q34" i="1" s="1"/>
  <c r="P34" i="1"/>
  <c r="X34" i="1" s="1"/>
  <c r="O34" i="1"/>
  <c r="N34" i="1"/>
  <c r="M34" i="1"/>
  <c r="M33" i="1" s="1"/>
  <c r="L34" i="1"/>
  <c r="K34" i="1"/>
  <c r="K33" i="1" s="1"/>
  <c r="J34" i="1"/>
  <c r="I34" i="1"/>
  <c r="H34" i="1"/>
  <c r="G34" i="1"/>
  <c r="F34" i="1"/>
  <c r="E34" i="1"/>
  <c r="E33" i="1" s="1"/>
  <c r="D34" i="1"/>
  <c r="W33" i="1"/>
  <c r="V33" i="1"/>
  <c r="T33" i="1"/>
  <c r="R33" i="1"/>
  <c r="Q33" i="1" s="1"/>
  <c r="P33" i="1"/>
  <c r="X33" i="1" s="1"/>
  <c r="O33" i="1"/>
  <c r="N33" i="1"/>
  <c r="L33" i="1"/>
  <c r="J33" i="1"/>
  <c r="I33" i="1"/>
  <c r="H33" i="1"/>
  <c r="G33" i="1"/>
  <c r="F33" i="1"/>
  <c r="D33" i="1"/>
  <c r="Q32" i="1"/>
  <c r="Q31" i="1"/>
  <c r="Q30" i="1"/>
  <c r="Q29" i="1" s="1"/>
  <c r="J30" i="1"/>
  <c r="X30" i="1" s="1"/>
  <c r="D30" i="1"/>
  <c r="W29" i="1"/>
  <c r="W26" i="1" s="1"/>
  <c r="V29" i="1"/>
  <c r="U29" i="1"/>
  <c r="U26" i="1" s="1"/>
  <c r="T29" i="1"/>
  <c r="S29" i="1"/>
  <c r="R29" i="1"/>
  <c r="P29" i="1"/>
  <c r="X29" i="1" s="1"/>
  <c r="O29" i="1"/>
  <c r="O26" i="1" s="1"/>
  <c r="N29" i="1"/>
  <c r="M29" i="1"/>
  <c r="M26" i="1" s="1"/>
  <c r="L29" i="1"/>
  <c r="K29" i="1"/>
  <c r="J29" i="1"/>
  <c r="I29" i="1"/>
  <c r="H29" i="1"/>
  <c r="G29" i="1"/>
  <c r="G26" i="1" s="1"/>
  <c r="F29" i="1"/>
  <c r="E29" i="1"/>
  <c r="E26" i="1" s="1"/>
  <c r="D29" i="1"/>
  <c r="X28" i="1"/>
  <c r="Q28" i="1"/>
  <c r="Q27" i="1" s="1"/>
  <c r="W27" i="1"/>
  <c r="V27" i="1"/>
  <c r="U27" i="1"/>
  <c r="T27" i="1"/>
  <c r="T26" i="1" s="1"/>
  <c r="T15" i="1" s="1"/>
  <c r="T14" i="1" s="1"/>
  <c r="T13" i="1" s="1"/>
  <c r="T12" i="1" s="1"/>
  <c r="S27" i="1"/>
  <c r="R27" i="1"/>
  <c r="R26" i="1" s="1"/>
  <c r="P27" i="1"/>
  <c r="X27" i="1" s="1"/>
  <c r="O27" i="1"/>
  <c r="N27" i="1"/>
  <c r="M27" i="1"/>
  <c r="L27" i="1"/>
  <c r="L26" i="1" s="1"/>
  <c r="L15" i="1" s="1"/>
  <c r="L14" i="1" s="1"/>
  <c r="L13" i="1" s="1"/>
  <c r="L12" i="1" s="1"/>
  <c r="L11" i="1" s="1"/>
  <c r="K27" i="1"/>
  <c r="J27" i="1"/>
  <c r="J26" i="1" s="1"/>
  <c r="J15" i="1" s="1"/>
  <c r="J14" i="1" s="1"/>
  <c r="J13" i="1" s="1"/>
  <c r="I27" i="1"/>
  <c r="H27" i="1"/>
  <c r="G27" i="1"/>
  <c r="F27" i="1"/>
  <c r="E27" i="1"/>
  <c r="D27" i="1"/>
  <c r="D26" i="1" s="1"/>
  <c r="D15" i="1" s="1"/>
  <c r="D14" i="1" s="1"/>
  <c r="D13" i="1" s="1"/>
  <c r="D12" i="1" s="1"/>
  <c r="V26" i="1"/>
  <c r="V15" i="1" s="1"/>
  <c r="V14" i="1" s="1"/>
  <c r="S26" i="1"/>
  <c r="S15" i="1" s="1"/>
  <c r="S14" i="1" s="1"/>
  <c r="P26" i="1"/>
  <c r="N26" i="1"/>
  <c r="N15" i="1" s="1"/>
  <c r="N14" i="1" s="1"/>
  <c r="N13" i="1" s="1"/>
  <c r="N12" i="1" s="1"/>
  <c r="K26" i="1"/>
  <c r="K15" i="1" s="1"/>
  <c r="I26" i="1"/>
  <c r="I15" i="1" s="1"/>
  <c r="I14" i="1" s="1"/>
  <c r="I13" i="1" s="1"/>
  <c r="H26" i="1"/>
  <c r="F26" i="1"/>
  <c r="F15" i="1" s="1"/>
  <c r="F14" i="1" s="1"/>
  <c r="X25" i="1"/>
  <c r="Q25" i="1"/>
  <c r="W24" i="1"/>
  <c r="V24" i="1"/>
  <c r="U24" i="1"/>
  <c r="T24" i="1"/>
  <c r="S24" i="1"/>
  <c r="R24" i="1"/>
  <c r="Q24" i="1"/>
  <c r="P24" i="1"/>
  <c r="P15" i="1" s="1"/>
  <c r="O24" i="1"/>
  <c r="N24" i="1"/>
  <c r="M24" i="1"/>
  <c r="L24" i="1"/>
  <c r="K24" i="1"/>
  <c r="J24" i="1"/>
  <c r="I24" i="1"/>
  <c r="H24" i="1"/>
  <c r="H15" i="1" s="1"/>
  <c r="H14" i="1" s="1"/>
  <c r="H13" i="1" s="1"/>
  <c r="G24" i="1"/>
  <c r="F24" i="1"/>
  <c r="E24" i="1"/>
  <c r="D24" i="1"/>
  <c r="X23" i="1"/>
  <c r="Q23" i="1"/>
  <c r="W22" i="1"/>
  <c r="V22" i="1"/>
  <c r="U22" i="1"/>
  <c r="T22" i="1"/>
  <c r="S22" i="1"/>
  <c r="R22" i="1"/>
  <c r="Q22" i="1"/>
  <c r="P22" i="1"/>
  <c r="X22" i="1" s="1"/>
  <c r="O22" i="1"/>
  <c r="N22" i="1"/>
  <c r="M22" i="1"/>
  <c r="L22" i="1"/>
  <c r="K22" i="1"/>
  <c r="J22" i="1"/>
  <c r="I22" i="1"/>
  <c r="H22" i="1"/>
  <c r="G22" i="1"/>
  <c r="F22" i="1"/>
  <c r="E22" i="1"/>
  <c r="D22" i="1"/>
  <c r="X21" i="1"/>
  <c r="Q21" i="1"/>
  <c r="X20" i="1"/>
  <c r="Q20" i="1"/>
  <c r="Q19" i="1"/>
  <c r="X18" i="1"/>
  <c r="Q18" i="1"/>
  <c r="X17" i="1"/>
  <c r="U17" i="1"/>
  <c r="Q17" i="1"/>
  <c r="D17" i="1"/>
  <c r="W16" i="1"/>
  <c r="V16" i="1"/>
  <c r="U16" i="1"/>
  <c r="U15" i="1" s="1"/>
  <c r="U14" i="1" s="1"/>
  <c r="U13" i="1" s="1"/>
  <c r="U12" i="1" s="1"/>
  <c r="T16" i="1"/>
  <c r="S16" i="1"/>
  <c r="R16" i="1"/>
  <c r="Q16" i="1"/>
  <c r="P16" i="1"/>
  <c r="X16" i="1" s="1"/>
  <c r="O16" i="1"/>
  <c r="O15" i="1" s="1"/>
  <c r="O14" i="1" s="1"/>
  <c r="N16" i="1"/>
  <c r="M16" i="1"/>
  <c r="M15" i="1" s="1"/>
  <c r="L16" i="1"/>
  <c r="K16" i="1"/>
  <c r="J16" i="1"/>
  <c r="I16" i="1"/>
  <c r="H16" i="1"/>
  <c r="G16" i="1"/>
  <c r="G15" i="1" s="1"/>
  <c r="G14" i="1" s="1"/>
  <c r="F16" i="1"/>
  <c r="E16" i="1"/>
  <c r="E15" i="1" s="1"/>
  <c r="D16" i="1"/>
  <c r="X93" i="1" l="1"/>
  <c r="J92" i="1"/>
  <c r="X92" i="1" s="1"/>
  <c r="X97" i="1"/>
  <c r="J96" i="1"/>
  <c r="X96" i="1" s="1"/>
  <c r="X101" i="1"/>
  <c r="J100" i="1"/>
  <c r="X100" i="1" s="1"/>
  <c r="X26" i="1"/>
  <c r="R15" i="1"/>
  <c r="R14" i="1" s="1"/>
  <c r="Q26" i="1"/>
  <c r="E14" i="1"/>
  <c r="E13" i="1" s="1"/>
  <c r="X15" i="1"/>
  <c r="P14" i="1"/>
  <c r="X56" i="1"/>
  <c r="P55" i="1"/>
  <c r="X55" i="1" s="1"/>
  <c r="H74" i="1"/>
  <c r="H73" i="1" s="1"/>
  <c r="X84" i="1"/>
  <c r="P76" i="1"/>
  <c r="O13" i="1"/>
  <c r="O12" i="1" s="1"/>
  <c r="W15" i="1"/>
  <c r="W14" i="1" s="1"/>
  <c r="W13" i="1" s="1"/>
  <c r="F13" i="1"/>
  <c r="F12" i="1" s="1"/>
  <c r="X91" i="1"/>
  <c r="J90" i="1"/>
  <c r="X95" i="1"/>
  <c r="J94" i="1"/>
  <c r="X94" i="1" s="1"/>
  <c r="X98" i="1"/>
  <c r="X99" i="1"/>
  <c r="J98" i="1"/>
  <c r="X103" i="1"/>
  <c r="J102" i="1"/>
  <c r="X102" i="1" s="1"/>
  <c r="U11" i="1"/>
  <c r="V13" i="1"/>
  <c r="V12" i="1" s="1"/>
  <c r="I76" i="1"/>
  <c r="E75" i="1"/>
  <c r="X36" i="1"/>
  <c r="W74" i="1"/>
  <c r="W73" i="1" s="1"/>
  <c r="M14" i="1"/>
  <c r="M13" i="1" s="1"/>
  <c r="M12" i="1" s="1"/>
  <c r="S13" i="1"/>
  <c r="S12" i="1" s="1"/>
  <c r="S11" i="1" s="1"/>
  <c r="S10" i="1" s="1"/>
  <c r="Q15" i="1"/>
  <c r="Q14" i="1" s="1"/>
  <c r="G13" i="1"/>
  <c r="K14" i="1"/>
  <c r="K13" i="1" s="1"/>
  <c r="K12" i="1" s="1"/>
  <c r="Q56" i="1"/>
  <c r="R55" i="1"/>
  <c r="Q55" i="1" s="1"/>
  <c r="G74" i="1"/>
  <c r="G73" i="1" s="1"/>
  <c r="X77" i="1"/>
  <c r="X1201" i="1"/>
  <c r="J1353" i="1"/>
  <c r="J213" i="1" s="1"/>
  <c r="X57" i="1"/>
  <c r="R191" i="1"/>
  <c r="Q192" i="1"/>
  <c r="X79" i="1"/>
  <c r="D130" i="1"/>
  <c r="D11" i="1" s="1"/>
  <c r="D10" i="1" s="1"/>
  <c r="Q173" i="1"/>
  <c r="R172" i="1"/>
  <c r="Q172" i="1" s="1"/>
  <c r="F190" i="1"/>
  <c r="F189" i="1" s="1"/>
  <c r="J190" i="1"/>
  <c r="J189" i="1" s="1"/>
  <c r="X824" i="1"/>
  <c r="D213" i="1"/>
  <c r="L213" i="1"/>
  <c r="L10" i="1" s="1"/>
  <c r="U213" i="1"/>
  <c r="X1353" i="1"/>
  <c r="X41" i="1"/>
  <c r="W131" i="1"/>
  <c r="W130" i="1" s="1"/>
  <c r="J104" i="1"/>
  <c r="X104" i="1" s="1"/>
  <c r="G109" i="1"/>
  <c r="G108" i="1" s="1"/>
  <c r="Q119" i="1"/>
  <c r="T118" i="1"/>
  <c r="K130" i="1"/>
  <c r="F156" i="1"/>
  <c r="F155" i="1" s="1"/>
  <c r="F130" i="1" s="1"/>
  <c r="W190" i="1"/>
  <c r="W189" i="1" s="1"/>
  <c r="Q194" i="1"/>
  <c r="T193" i="1"/>
  <c r="T192" i="1" s="1"/>
  <c r="T191" i="1" s="1"/>
  <c r="Q1353" i="1"/>
  <c r="N130" i="1"/>
  <c r="N11" i="1" s="1"/>
  <c r="N10" i="1" s="1"/>
  <c r="O130" i="1"/>
  <c r="E175" i="1"/>
  <c r="M175" i="1"/>
  <c r="V175" i="1"/>
  <c r="U190" i="1"/>
  <c r="U189" i="1" s="1"/>
  <c r="K213" i="1"/>
  <c r="S213" i="1"/>
  <c r="X213" i="1"/>
  <c r="X24" i="1"/>
  <c r="H131" i="1"/>
  <c r="H130" i="1" s="1"/>
  <c r="V156" i="1"/>
  <c r="V155" i="1" s="1"/>
  <c r="F175" i="1"/>
  <c r="N175" i="1"/>
  <c r="V190" i="1"/>
  <c r="V189" i="1" s="1"/>
  <c r="Q180" i="1"/>
  <c r="E130" i="1"/>
  <c r="U130" i="1"/>
  <c r="Q156" i="1"/>
  <c r="Q185" i="1"/>
  <c r="X193" i="1"/>
  <c r="X115" i="1"/>
  <c r="J114" i="1"/>
  <c r="X114" i="1" s="1"/>
  <c r="X112" i="1"/>
  <c r="X113" i="1"/>
  <c r="J112" i="1"/>
  <c r="J109" i="1" s="1"/>
  <c r="X118" i="1"/>
  <c r="V130" i="1"/>
  <c r="Q132" i="1"/>
  <c r="R150" i="1"/>
  <c r="Q151" i="1"/>
  <c r="N156" i="1"/>
  <c r="N155" i="1" s="1"/>
  <c r="Q193" i="1"/>
  <c r="Q213" i="1"/>
  <c r="F213" i="1"/>
  <c r="N213" i="1"/>
  <c r="T169" i="1"/>
  <c r="T130" i="1" s="1"/>
  <c r="P172" i="1"/>
  <c r="X172" i="1" s="1"/>
  <c r="T180" i="1"/>
  <c r="T175" i="1" s="1"/>
  <c r="Q175" i="1" s="1"/>
  <c r="T185" i="1"/>
  <c r="T198" i="1"/>
  <c r="T197" i="1" s="1"/>
  <c r="T196" i="1" s="1"/>
  <c r="P117" i="1"/>
  <c r="X117" i="1" s="1"/>
  <c r="P132" i="1"/>
  <c r="P151" i="1"/>
  <c r="R155" i="1"/>
  <c r="Q155" i="1" s="1"/>
  <c r="P157" i="1"/>
  <c r="P192" i="1"/>
  <c r="R197" i="1"/>
  <c r="I1353" i="1"/>
  <c r="I213" i="1" s="1"/>
  <c r="J108" i="1" l="1"/>
  <c r="X108" i="1" s="1"/>
  <c r="X109" i="1"/>
  <c r="P13" i="1"/>
  <c r="X14" i="1"/>
  <c r="X132" i="1"/>
  <c r="Q198" i="1"/>
  <c r="T117" i="1"/>
  <c r="Q118" i="1"/>
  <c r="M11" i="1"/>
  <c r="M10" i="1" s="1"/>
  <c r="V11" i="1"/>
  <c r="V10" i="1" s="1"/>
  <c r="P150" i="1"/>
  <c r="X151" i="1"/>
  <c r="F11" i="1"/>
  <c r="F10" i="1" s="1"/>
  <c r="R196" i="1"/>
  <c r="Q196" i="1" s="1"/>
  <c r="Q197" i="1"/>
  <c r="Q169" i="1"/>
  <c r="T190" i="1"/>
  <c r="T189" i="1" s="1"/>
  <c r="Q191" i="1"/>
  <c r="R190" i="1"/>
  <c r="W12" i="1"/>
  <c r="W11" i="1" s="1"/>
  <c r="W10" i="1" s="1"/>
  <c r="U10" i="1"/>
  <c r="X76" i="1"/>
  <c r="P75" i="1"/>
  <c r="P191" i="1"/>
  <c r="X192" i="1"/>
  <c r="K11" i="1"/>
  <c r="K10" i="1" s="1"/>
  <c r="J89" i="1"/>
  <c r="O11" i="1"/>
  <c r="O10" i="1" s="1"/>
  <c r="R13" i="1"/>
  <c r="R12" i="1" s="1"/>
  <c r="P156" i="1"/>
  <c r="X157" i="1"/>
  <c r="G12" i="1"/>
  <c r="G11" i="1" s="1"/>
  <c r="G10" i="1" s="1"/>
  <c r="Q150" i="1"/>
  <c r="R149" i="1"/>
  <c r="Q13" i="1"/>
  <c r="Q12" i="1" s="1"/>
  <c r="E74" i="1"/>
  <c r="E12" i="1" s="1"/>
  <c r="E11" i="1" s="1"/>
  <c r="E10" i="1" s="1"/>
  <c r="I75" i="1"/>
  <c r="X90" i="1"/>
  <c r="H12" i="1"/>
  <c r="H11" i="1" s="1"/>
  <c r="H10" i="1" s="1"/>
  <c r="X156" i="1" l="1"/>
  <c r="P155" i="1"/>
  <c r="X155" i="1" s="1"/>
  <c r="P74" i="1"/>
  <c r="X75" i="1"/>
  <c r="T11" i="1"/>
  <c r="T10" i="1" s="1"/>
  <c r="Q117" i="1"/>
  <c r="J74" i="1"/>
  <c r="X89" i="1"/>
  <c r="X150" i="1"/>
  <c r="P149" i="1"/>
  <c r="X13" i="1"/>
  <c r="P12" i="1"/>
  <c r="R189" i="1"/>
  <c r="Q189" i="1" s="1"/>
  <c r="Q190" i="1"/>
  <c r="I74" i="1"/>
  <c r="I12" i="1" s="1"/>
  <c r="I11" i="1" s="1"/>
  <c r="I10" i="1" s="1"/>
  <c r="E73" i="1"/>
  <c r="I73" i="1" s="1"/>
  <c r="Q149" i="1"/>
  <c r="R131" i="1"/>
  <c r="X191" i="1"/>
  <c r="P190" i="1"/>
  <c r="J73" i="1" l="1"/>
  <c r="J12" i="1"/>
  <c r="J11" i="1" s="1"/>
  <c r="J10" i="1" s="1"/>
  <c r="X12" i="1"/>
  <c r="P73" i="1"/>
  <c r="X73" i="1" s="1"/>
  <c r="X74" i="1"/>
  <c r="Q131" i="1"/>
  <c r="R130" i="1"/>
  <c r="X149" i="1"/>
  <c r="P131" i="1"/>
  <c r="P189" i="1"/>
  <c r="X189" i="1" s="1"/>
  <c r="X190" i="1"/>
  <c r="Q130" i="1" l="1"/>
  <c r="R11" i="1"/>
  <c r="X131" i="1"/>
  <c r="P130" i="1"/>
  <c r="Q11" i="1" l="1"/>
  <c r="R10" i="1"/>
  <c r="Q10" i="1" s="1"/>
  <c r="X130" i="1"/>
  <c r="P11" i="1"/>
  <c r="X11" i="1" l="1"/>
  <c r="P10" i="1"/>
  <c r="X1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Yolanda Baron Pedraza</author>
  </authors>
  <commentList>
    <comment ref="D30" authorId="0" shapeId="0" xr:uid="{B5A8879D-22BA-4888-851B-825F21F28098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PRIMA DE VACACIONES DESPACHO Y ADTIVA
</t>
        </r>
      </text>
    </comment>
    <comment ref="H126" authorId="0" shapeId="0" xr:uid="{FEACB78C-C844-4425-8B11-FC3AAB4C1B7D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21/2022 $27,000,000</t>
        </r>
      </text>
    </comment>
    <comment ref="G127" authorId="0" shapeId="0" xr:uid="{F58EB496-6B22-427B-9423-4B6FF65E10DB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068 ENERO 28/2022 $200,000,000</t>
        </r>
      </text>
    </comment>
    <comment ref="H159" authorId="0" shapeId="0" xr:uid="{08B4A72C-39A1-4ABF-AFEB-55CCD6B7CD4A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068 28 ENERO 2022 $200,000,000</t>
        </r>
      </text>
    </comment>
    <comment ref="G174" authorId="0" shapeId="0" xr:uid="{41BA54DD-15EA-4005-8029-5DF4493DE357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21/2022 $12,000,000</t>
        </r>
      </text>
    </comment>
    <comment ref="G179" authorId="0" shapeId="0" xr:uid="{6E3642C8-60B5-4B6D-81D6-43353C15C3F5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21/2022 $15,000,000</t>
        </r>
      </text>
    </comment>
    <comment ref="E575" authorId="0" shapeId="0" xr:uid="{2075274B-4FBF-4260-BF5F-08735A60A131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04 ENERO 12/2022</t>
        </r>
      </text>
    </comment>
    <comment ref="G580" authorId="0" shapeId="0" xr:uid="{85FC73FC-3F3A-4AC1-A70B-FF3D7C12F7A1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21/2022 $407,210,660</t>
        </r>
      </text>
    </comment>
    <comment ref="G582" authorId="0" shapeId="0" xr:uid="{4EA1708A-48B1-4F47-9C2E-9B376B767639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21/2022 $825,420,368</t>
        </r>
      </text>
    </comment>
    <comment ref="G584" authorId="0" shapeId="0" xr:uid="{3B62B4DA-D171-4571-8D2C-59FDA6442A27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21 ENERO /2022 $376,248,010</t>
        </r>
      </text>
    </comment>
    <comment ref="G586" authorId="0" shapeId="0" xr:uid="{743F85EA-A2F3-40FA-8255-CA2DFED3E9D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 ENERO 21/2022 $1,178,167,596
</t>
        </r>
      </text>
    </comment>
    <comment ref="G588" authorId="0" shapeId="0" xr:uid="{F7AC9C4C-F943-4A06-A386-5F91F99BC8B4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21/2022 $617,022,563</t>
        </r>
      </text>
    </comment>
    <comment ref="G590" authorId="0" shapeId="0" xr:uid="{4E06D8EC-C663-4919-B588-51B6C46767AF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</t>
        </r>
      </text>
    </comment>
    <comment ref="G592" authorId="0" shapeId="0" xr:uid="{24825EE3-A3A4-43D2-AD84-A93088539974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21/2022 $66,140,838
</t>
        </r>
      </text>
    </comment>
    <comment ref="G602" authorId="0" shapeId="0" xr:uid="{3C2B8CF4-328E-455D-BEE9-CB2EC0BE54D1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21/2022 $361,802,568</t>
        </r>
      </text>
    </comment>
    <comment ref="G604" authorId="0" shapeId="0" xr:uid="{B9E2BF47-7627-42BF-B4A8-CB6BC8CF50A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21/2022$236,770,830,50
</t>
        </r>
      </text>
    </comment>
    <comment ref="E607" authorId="0" shapeId="0" xr:uid="{1A52E184-AB6E-4EBC-9782-429581524D5A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 004 ENERO 12/2022</t>
        </r>
      </text>
    </comment>
    <comment ref="H609" authorId="0" shapeId="0" xr:uid="{B2F926E3-757B-4D93-928D-390092C76355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010 enero 6/2022</t>
        </r>
      </text>
    </comment>
    <comment ref="E611" authorId="0" shapeId="0" xr:uid="{C00F815C-C74D-4226-AFCD-A5BC7AFD72BF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004 ENERO 12/2022</t>
        </r>
      </text>
    </comment>
    <comment ref="G613" authorId="0" shapeId="0" xr:uid="{4123D76E-99B7-46AB-9B1E-D80E29E9CEB2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21/2022 $812,558,055,15</t>
        </r>
      </text>
    </comment>
    <comment ref="E615" authorId="0" shapeId="0" xr:uid="{39BAAA3B-EFC2-432C-A489-1672D1D0C305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004 ENERO 12/2022</t>
        </r>
      </text>
    </comment>
    <comment ref="G618" authorId="0" shapeId="0" xr:uid="{ECBD71FF-D66A-4F4D-A97A-3FAB5923E5E7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21/2022 $350000000</t>
        </r>
      </text>
    </comment>
    <comment ref="G626" authorId="0" shapeId="0" xr:uid="{1F403CB9-66AD-4D2A-9E07-3D0EE7BE5D29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010 ENERO 6/82022 $51,600,000</t>
        </r>
      </text>
    </comment>
    <comment ref="G628" authorId="0" shapeId="0" xr:uid="{B52616BE-4E57-4ECC-98FF-6B229284A945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21/2022 $185,460,092,60</t>
        </r>
      </text>
    </comment>
    <comment ref="H628" authorId="0" shapeId="0" xr:uid="{18933515-8055-4C0E-BA51-5BFA756A8869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010 enero 6/2022</t>
        </r>
      </text>
    </comment>
    <comment ref="G630" authorId="0" shapeId="0" xr:uid="{B2ADA04E-CF85-45CF-AF0F-3F371474DBD3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010 ENERO 6/2022 $135,900,000
</t>
        </r>
      </text>
    </comment>
    <comment ref="G632" authorId="0" shapeId="0" xr:uid="{48D877B0-5568-4101-A5E8-7FE7E2763270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010 ENERO 6/2022 $48,600,000</t>
        </r>
      </text>
    </comment>
    <comment ref="G634" authorId="0" shapeId="0" xr:uid="{10C69C24-2E0C-4B71-865B-158B356C3EDF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010 ENERO 6/2022 $79,200,000</t>
        </r>
      </text>
    </comment>
    <comment ref="H1048" authorId="0" shapeId="0" xr:uid="{5BB5F5F7-EC26-4C88-8BAE-C10A7B924BC2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040 ENERO 21/2022 $5,558,801,581,25</t>
        </r>
      </text>
    </comment>
    <comment ref="H1053" authorId="0" shapeId="0" xr:uid="{5802AD93-2867-4251-9D6D-3C6DB5EF3EFD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010 enero 6/2022 $161,000,000</t>
        </r>
      </text>
    </comment>
    <comment ref="G1065" authorId="0" shapeId="0" xr:uid="{82676E55-ACE0-411B-AD5C-266E6E0F8119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010 ENERO 6/2022$2,136,344,000
</t>
        </r>
      </text>
    </comment>
    <comment ref="G1389" authorId="0" shapeId="0" xr:uid="{F53554B8-6179-4272-B856-0F57C1527812}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RESOL 010 ENERO 6/2022</t>
        </r>
      </text>
    </comment>
  </commentList>
</comments>
</file>

<file path=xl/sharedStrings.xml><?xml version="1.0" encoding="utf-8"?>
<sst xmlns="http://schemas.openxmlformats.org/spreadsheetml/2006/main" count="3611" uniqueCount="1716">
  <si>
    <t>ALCALDIA DE BUCARAMANGA</t>
  </si>
  <si>
    <t>NIT - 890201222</t>
  </si>
  <si>
    <t xml:space="preserve">INFORME DE EJECUCION CONSOLIDADO DE GASTOS </t>
  </si>
  <si>
    <t>A 31 DE ENERO DE 2022</t>
  </si>
  <si>
    <t>Rubro</t>
  </si>
  <si>
    <t>Descripcion Rubro</t>
  </si>
  <si>
    <t>Fuente Financiacion</t>
  </si>
  <si>
    <t>MODIFICACIONES</t>
  </si>
  <si>
    <t>TOTAL DISPONIBILIDADES</t>
  </si>
  <si>
    <t>TOTAL COMPROMISOS</t>
  </si>
  <si>
    <t>TOTAL OBLIGACIONES - PAGOS</t>
  </si>
  <si>
    <t>Presupuesto Disponible</t>
  </si>
  <si>
    <t>Saldo Por Ejecutar</t>
  </si>
  <si>
    <t>Saldo Por Pagar</t>
  </si>
  <si>
    <t>% Ejecucion</t>
  </si>
  <si>
    <t>Presupuesto Inicial</t>
  </si>
  <si>
    <t>Adicion</t>
  </si>
  <si>
    <t>Reduccion</t>
  </si>
  <si>
    <t>Credito</t>
  </si>
  <si>
    <t>Contracredito</t>
  </si>
  <si>
    <t>Modificaciones Acumuladas</t>
  </si>
  <si>
    <t>Presupuesto Definitivo</t>
  </si>
  <si>
    <t>Disponibilidades en Transito</t>
  </si>
  <si>
    <t>Disponibilidades del Mes</t>
  </si>
  <si>
    <t>Disponibilidades Acumuladas</t>
  </si>
  <si>
    <t>Compromisos en Transito</t>
  </si>
  <si>
    <t>Compromisos del   Mes</t>
  </si>
  <si>
    <t>Compromisos Acumulados</t>
  </si>
  <si>
    <t>Obligaciones</t>
  </si>
  <si>
    <t>Cuentas por Pagar</t>
  </si>
  <si>
    <t>Pagos del Mes</t>
  </si>
  <si>
    <t>Pagos Acumulados</t>
  </si>
  <si>
    <t>3 = 1 + 2</t>
  </si>
  <si>
    <t>10 = 3 - 5</t>
  </si>
  <si>
    <t>11 = 5 - 7</t>
  </si>
  <si>
    <t>12 = 7 - 9</t>
  </si>
  <si>
    <t>13 = 7 / 3</t>
  </si>
  <si>
    <t>GASTOS</t>
  </si>
  <si>
    <t/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</si>
  <si>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</si>
  <si>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</si>
  <si>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</si>
  <si>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</si>
  <si>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</si>
  <si>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</si>
  <si>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</si>
  <si>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</si>
  <si>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</si>
  <si>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</si>
  <si>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</si>
  <si>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BASICO</t>
  </si>
  <si>
    <t>2.1.1.01.01.001.01.01</t>
  </si>
  <si>
    <t>INGRESOS CORRIENTES DE LIBRE DESTINACION EXCEPTO EL 42% DE LIBRE DESTINACIÓN DE PROPOSITO GENERAL DE MPIOS DE CATEGORIA 4, 5 Y 6</t>
  </si>
  <si>
    <t>2.1.1.01.01.001.02</t>
  </si>
  <si>
    <t>HORAS EXTRAS, DOMINICALES, FESTIVOS Y  RECARGOS</t>
  </si>
  <si>
    <t>2.1.1.01.01.001.03</t>
  </si>
  <si>
    <t>GASTOS DE REPRESENTACION</t>
  </si>
  <si>
    <t>2.1.1.01.01.001.04</t>
  </si>
  <si>
    <t>SUBSIDIO DE ALIMENTACION</t>
  </si>
  <si>
    <t>2.1.1.01.01.001.05</t>
  </si>
  <si>
    <t>AUXILIO DE TRANSPORTE</t>
  </si>
  <si>
    <t>2.1.1.01.01.001.06</t>
  </si>
  <si>
    <t>PRIMA DE SERVICIO</t>
  </si>
  <si>
    <t>2.1.1.01.01.001.06.01</t>
  </si>
  <si>
    <t>2.1.1.01.01.001.07</t>
  </si>
  <si>
    <t>BONIFICACION POR SERVICIOS PRESTADOS</t>
  </si>
  <si>
    <t>2.1.1.01.01.001.07.01</t>
  </si>
  <si>
    <t>2.1.1.01.01.001.08</t>
  </si>
  <si>
    <t>PRESTACIONES SOCIALES</t>
  </si>
  <si>
    <t>2.1.1.01.01.001.08.01</t>
  </si>
  <si>
    <t>PRIMA DE NAVIDAD</t>
  </si>
  <si>
    <t>2.1.1.01.01.001.08.01.01</t>
  </si>
  <si>
    <t>2.1.1.01.01.001.08.02</t>
  </si>
  <si>
    <t>PRIMA DE VACACIONES</t>
  </si>
  <si>
    <t>2.1.1.01.01.001.08.02.01</t>
  </si>
  <si>
    <t>2.1.1.01.01.001.09</t>
  </si>
  <si>
    <t>PRIMA TECNICA SALARIAL</t>
  </si>
  <si>
    <t>2.1.1.01.01.001.10</t>
  </si>
  <si>
    <t>VIATICOS DE LOS FUNCIONARIOS EN COMISION</t>
  </si>
  <si>
    <t>NO APLICA</t>
  </si>
  <si>
    <t>2.1.1.01.01.002</t>
  </si>
  <si>
    <t>FACTORES SALARIALES ESPECIALES</t>
  </si>
  <si>
    <t>2.1.1.01.01.002.12</t>
  </si>
  <si>
    <t>PRIMA DE ANTIGEDAD</t>
  </si>
  <si>
    <t>2.1.1.01.01.002.12.02</t>
  </si>
  <si>
    <t>BENEFICIOS A LOS EMPLEADOS A LARGO PLAZO</t>
  </si>
  <si>
    <t>2.1.1.01.02</t>
  </si>
  <si>
    <t>CONTRIBUCIONES INHERENTES A LA NOMINA</t>
  </si>
  <si>
    <t>2.1.1.01.02.001</t>
  </si>
  <si>
    <t>APORTES A LA SEGURIDAD SOCIAL EN PENSIONES</t>
  </si>
  <si>
    <t>2.1.1.01.02.001.01</t>
  </si>
  <si>
    <t>2.1.1.01.02.002</t>
  </si>
  <si>
    <t>APORTES A LA SEGURIDAD EN SALUD</t>
  </si>
  <si>
    <t>2.1.1.01.02.002.01</t>
  </si>
  <si>
    <t>2.1.1.01.02.003</t>
  </si>
  <si>
    <t>APORTES DE CESANTIAS</t>
  </si>
  <si>
    <t>2.1.1.01.02.003.01</t>
  </si>
  <si>
    <t>2.1.1.01.02.004</t>
  </si>
  <si>
    <t>APORTES A CAJAS DE COMPENSACION FAMILIAR</t>
  </si>
  <si>
    <t>2.1.1.01.02.004.01</t>
  </si>
  <si>
    <t>2.1.1.01.02.005</t>
  </si>
  <si>
    <t>APORTES GENERALES AL SISTEMA DE RIESGOS LABORALES</t>
  </si>
  <si>
    <t>2.1.1.01.02.005.01</t>
  </si>
  <si>
    <t>2.1.1.01.02.006</t>
  </si>
  <si>
    <t>APORTES AL ICBF</t>
  </si>
  <si>
    <t>2.1.1.01.02.006.01</t>
  </si>
  <si>
    <t>2.1.1.01.02.007</t>
  </si>
  <si>
    <t>APORTES AL SENA</t>
  </si>
  <si>
    <t xml:space="preserve"> 2.1.1.01.02.007.01</t>
  </si>
  <si>
    <t>2.1.1.01.02.008</t>
  </si>
  <si>
    <t>APORTES A LA ESAP</t>
  </si>
  <si>
    <t>2.1.1.01.02.008.01</t>
  </si>
  <si>
    <t>2.1.1.01.02.009</t>
  </si>
  <si>
    <t>APORTES A ESCUELAS INDUSTRIALES E INSTITUTOS TCNICOS</t>
  </si>
  <si>
    <t>2.1.1.01.02.009.01</t>
  </si>
  <si>
    <t>APORTES A ESCUELAS INDUSTRIALES E INSTITUTOS TECNICOS</t>
  </si>
  <si>
    <t>2.1.1.01.03</t>
  </si>
  <si>
    <t>REMUNERACIONES NO CONSTITUTIVAS DE FACTOR SALARIAL</t>
  </si>
  <si>
    <t>2.1.1.01.03.001</t>
  </si>
  <si>
    <t>2.1.1.01.03.001.01</t>
  </si>
  <si>
    <t>VACACIONES</t>
  </si>
  <si>
    <t>2.1.1.01.03.001.01.01</t>
  </si>
  <si>
    <t>2.1.1.01.03.001.02</t>
  </si>
  <si>
    <t>INDENMIZACION POR VACACIONES</t>
  </si>
  <si>
    <t>2.1.1.01.03.001.02.01</t>
  </si>
  <si>
    <t>2.1.1.01.03.001.03</t>
  </si>
  <si>
    <t>BONIFICACION ESPECIAL DE RECREACION</t>
  </si>
  <si>
    <t>2.1.1.01.03.001.03.01</t>
  </si>
  <si>
    <t>2.1.1.01.03.003</t>
  </si>
  <si>
    <t>BONIFICACION DE DIRECCION PARA GOBERNADORES Y ALCALDES</t>
  </si>
  <si>
    <t>2.1.1.01.03.004</t>
  </si>
  <si>
    <t>BONIFICACION DE GESTION TERRITORIAL PARA ALCALDES</t>
  </si>
  <si>
    <t xml:space="preserve"> 2.1.1.01.03.006</t>
  </si>
  <si>
    <t>HONORARIOS CONCEJALES</t>
  </si>
  <si>
    <t xml:space="preserve"> 2.1.1.01.03.007</t>
  </si>
  <si>
    <t>HONORARIOS EDILES</t>
  </si>
  <si>
    <t xml:space="preserve"> 2.1.1.01.03.008</t>
  </si>
  <si>
    <t>SUBSIDIO DE TRANSPORTE A PERSONEROS</t>
  </si>
  <si>
    <t>2.1.1.01.03.016</t>
  </si>
  <si>
    <t>PRIMA DE COSTO DE VIDA</t>
  </si>
  <si>
    <t>2.1.1.01.03.019</t>
  </si>
  <si>
    <t>PRIMA DE CLIMA O PRIMA DE CALOR</t>
  </si>
  <si>
    <t>2.1.1.01.03.069</t>
  </si>
  <si>
    <t>APOYO DE SOSTENIMIENTO APRENDICES SENA</t>
  </si>
  <si>
    <t>SECRETARIA DE EDUCACION FUNCIONAMIENTO</t>
  </si>
  <si>
    <t>SUELDO BASICO EDUCACION RECURSOS PROPIOS</t>
  </si>
  <si>
    <t>2.1.1.01.01.001.01.02</t>
  </si>
  <si>
    <t>SUELDO BASICO SEC EDUCACION</t>
  </si>
  <si>
    <t>SGP EDUCACION PRESTACIÓN DEL SERVICIO DOCE DOCEAVAS VIGENCIA ACTUAL</t>
  </si>
  <si>
    <t>2.1.1.01.01.001.06.02</t>
  </si>
  <si>
    <t>PRIMA DE SERVICIO SEC EDUCACION</t>
  </si>
  <si>
    <t>2.1.1.01.01.001.07.02</t>
  </si>
  <si>
    <t>BONIFICACION POR SERVICIOS PRESTADOS SEC EDUCACION</t>
  </si>
  <si>
    <t>2.1.1.01.01.001.08.01.02</t>
  </si>
  <si>
    <t>PRIMA DE NAVIDAD SEC EDUCACION</t>
  </si>
  <si>
    <t>2.1.1.01.01.001.08.02.02</t>
  </si>
  <si>
    <t>PRIMA DE VACACIONES SEC EDUCACION</t>
  </si>
  <si>
    <t>2.1.1.01.02.001.02</t>
  </si>
  <si>
    <t>APORTES A LA SEGURIDAD SOCIAL EN PENSIONES SEC EDUCACION</t>
  </si>
  <si>
    <t>2.1.1.01.02.002.02</t>
  </si>
  <si>
    <t>APORTES A LA SEGURIDAD EN SALUD SEC EDUCCION</t>
  </si>
  <si>
    <t>2.1.1.01.02.003.02</t>
  </si>
  <si>
    <t>2.1.1.01.02.004.02</t>
  </si>
  <si>
    <t>APORTES A CAJAS DE COMPENSACION FAMILIAR SEC EDUCACION</t>
  </si>
  <si>
    <t>2.1.1.01.02.005.02</t>
  </si>
  <si>
    <t>APORTES GENERALES AL SISTEMA DE RIESGOS LABORALES SEC EDUCACION</t>
  </si>
  <si>
    <t>2.1.1.01.02.006.02</t>
  </si>
  <si>
    <t xml:space="preserve"> 2.1.1.01.02.007.02</t>
  </si>
  <si>
    <t>APORTES AL SENA SECRETARIA DE EDUCACION</t>
  </si>
  <si>
    <t>2.1.1.01.02.008.02</t>
  </si>
  <si>
    <t>APORTES A LA ESAP SEC EDUCACION</t>
  </si>
  <si>
    <t>2.1.1.01.02.009.02</t>
  </si>
  <si>
    <t>APORTES A ESCUELAS INDUSTRIALES E INSTITUTOS TECNICO SEC EDUCACION</t>
  </si>
  <si>
    <t>2.1.1.01.03.001.01.02</t>
  </si>
  <si>
    <t>VACACIONES SEC EDUCACION</t>
  </si>
  <si>
    <t>2.1.1.01.03.001.02.02</t>
  </si>
  <si>
    <t>INDENMIZACION POR VACACIONES SEC EDUCACION</t>
  </si>
  <si>
    <t>2.1.1.01.03.001.03.02</t>
  </si>
  <si>
    <t>BONIFICACION ESPECIAL DE RECREACION SEC EDUCACION</t>
  </si>
  <si>
    <t>2.1.2</t>
  </si>
  <si>
    <t>ADQUISICION DE BIENES Y SERVICIOS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</si>
  <si>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</si>
  <si>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</si>
  <si>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</si>
  <si>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</si>
  <si>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</si>
  <si>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 TEXTILES, PRENDAS DE VESTIR Y PRODUCTOS DE CUERO</t>
  </si>
  <si>
    <t>2.1.2.02.01.003</t>
  </si>
  <si>
    <t>OTROS BIENES TRANSPORTABLES (EXCEPTO PRODUCTOS METLICOS, MAQUINARIA Y EQUIPO)</t>
  </si>
  <si>
    <t>2.1.2.02.01.004</t>
  </si>
  <si>
    <t>PRODUCTOS METALICOS Y PAQUETES DE SOFTWARE</t>
  </si>
  <si>
    <t>2.1.2.02.02</t>
  </si>
  <si>
    <t>ADQUISICION DE SERVICIOS</t>
  </si>
  <si>
    <t>2.1.2.02.02.005</t>
  </si>
  <si>
    <t>SERVICIOS DE LA CONSTRUCCION</t>
  </si>
  <si>
    <t>2.1.2.02.02.006</t>
  </si>
  <si>
    <t>SERVICIOS DE ALOJAMIENTO SERVICIOS DE SUMINISTRO DE COMIDAS Y BEBIDAS SERVICIOS DE TRANSPORTE Y SERVICIOS DE DISTRIBUCIN DE ELECTRICIDAD, GAS Y AGUA</t>
  </si>
  <si>
    <t>2.1.2.02.02.007</t>
  </si>
  <si>
    <t>SERVICIOS FINANCIEROS Y SERVICIOS CONEXOS, SERVICIOS INMOBILIARIOS Y SERVICIOS DE LEASING</t>
  </si>
  <si>
    <t>2.1.2.02.02.008</t>
  </si>
  <si>
    <t>SERVICIOS PRESTADOS A LAS EMPRESAS Y SERVICIOS DE PRODUCCION</t>
  </si>
  <si>
    <t>2.1.2.02.02.009</t>
  </si>
  <si>
    <t>SERVICIOS PARA LA COMUNIDAD, SOCIALES Y PERSONALES</t>
  </si>
  <si>
    <t>2.1.2.02.02.010</t>
  </si>
  <si>
    <t>VIATICOS DE LOS FUNCIONARIOS EN COMISIN</t>
  </si>
  <si>
    <t xml:space="preserve"> 2.1.3</t>
  </si>
  <si>
    <t>TRANSFERENCIAS CORRIENTES</t>
  </si>
  <si>
    <t xml:space="preserve"> 2.1.3.05</t>
  </si>
  <si>
    <t>A ENTIDADES DEL GOBIERNO</t>
  </si>
  <si>
    <t xml:space="preserve"> 2.1.3.05.01</t>
  </si>
  <si>
    <t>A ORGANOS DEL PGN</t>
  </si>
  <si>
    <t xml:space="preserve"> 2.1.3.05.01.999</t>
  </si>
  <si>
    <t>OTRAS TRANSFERENCIAS DISTRIBUCION PREVIO CONCEPTO DGPPN</t>
  </si>
  <si>
    <t xml:space="preserve"> 2.1.3.05.01.999.01</t>
  </si>
  <si>
    <t>APORTE CAJA DE PREVISION SOCIAL MUNICIPAL</t>
  </si>
  <si>
    <t xml:space="preserve"> 2.1.3.05.01.999.02</t>
  </si>
  <si>
    <t>INVISBU</t>
  </si>
  <si>
    <t>2.1.3.05.01.999.03</t>
  </si>
  <si>
    <t>INSTITUTO DEL DEPORTE</t>
  </si>
  <si>
    <t xml:space="preserve"> 2.1.3.05.01.999.04</t>
  </si>
  <si>
    <t>APORTE DEL CONCEJO MUNICIPAL (HONORARIOS)</t>
  </si>
  <si>
    <t xml:space="preserve"> 2.1.3.05.01.999.05</t>
  </si>
  <si>
    <t>APORTE AL CONCEJO MUNICIPAL( FUNCIONAMIENTO)</t>
  </si>
  <si>
    <t>2.1.3.05.01.999.06</t>
  </si>
  <si>
    <t>APORTE PERSONERIA MUNICIPAL</t>
  </si>
  <si>
    <t xml:space="preserve"> 2.1.3.05.01.999.07</t>
  </si>
  <si>
    <t>SOBRETASA AL AREA METROPOLITANA</t>
  </si>
  <si>
    <t xml:space="preserve"> 2.1.3.05.01.999.08</t>
  </si>
  <si>
    <t>AREA METROPOLITANA</t>
  </si>
  <si>
    <t xml:space="preserve"> 2.1.3.05.01.999.09</t>
  </si>
  <si>
    <t>APORTE BOMBEROS BUCARAMANGA</t>
  </si>
  <si>
    <t xml:space="preserve"> 2.1.3.05.01.999.10</t>
  </si>
  <si>
    <t>SOBRETASA BOMBERIL</t>
  </si>
  <si>
    <t xml:space="preserve"> 2.1.3.05.01.999.11</t>
  </si>
  <si>
    <t xml:space="preserve"> 2.1.3.05.01.999.12</t>
  </si>
  <si>
    <t>APORTE DIRECCION DE TRANSITO DE BUCARAMANGA</t>
  </si>
  <si>
    <t xml:space="preserve"> 2.1.3.05.01.999.13</t>
  </si>
  <si>
    <t>ESE ISABU</t>
  </si>
  <si>
    <t xml:space="preserve"> 2.1.3.05.01.999.14</t>
  </si>
  <si>
    <t>IMEBU</t>
  </si>
  <si>
    <t xml:space="preserve"> 2.1.3.05.01.999.15</t>
  </si>
  <si>
    <t>INSTITUTO MUNICIPAL DE CULTURA Y TURISMO</t>
  </si>
  <si>
    <t>15% DE  MULTAS AL CÓDIGO NACIONAL DE POLICÍA Y CONVIVENCIA</t>
  </si>
  <si>
    <t xml:space="preserve"> 2.1.3.05.04</t>
  </si>
  <si>
    <t>PARTICIPACIONES DISTINTAS DEL SGP</t>
  </si>
  <si>
    <t>2.1.3.05.04.001</t>
  </si>
  <si>
    <t>PARTICIPACIONES DE IMPUESTOS</t>
  </si>
  <si>
    <t>2.1.3.05.04.001.13</t>
  </si>
  <si>
    <t>PARTICIPACION DE LA SOBRETASA AMBIENTAL</t>
  </si>
  <si>
    <t>2.1.3.05.04.001.13.01</t>
  </si>
  <si>
    <t>TRANSFERENCIA DE LA SOBRETASA AMBIENTAL A LAS CORPORACIONES AUTONOMAS REGIONALES</t>
  </si>
  <si>
    <t>2.1.3.05.04.001.13.01.01</t>
  </si>
  <si>
    <t>URBANA</t>
  </si>
  <si>
    <t>SOBRETASA O PARTICIPACION AMBIENTAL</t>
  </si>
  <si>
    <t>2.1.3.05.04.001.13.01.02</t>
  </si>
  <si>
    <t>RURAL</t>
  </si>
  <si>
    <t xml:space="preserve"> 2.1.3.07</t>
  </si>
  <si>
    <t>PRESTACIONES PARA CUBRIR RIESGOS SOCIALES</t>
  </si>
  <si>
    <t xml:space="preserve"> 2.1.3.07.02</t>
  </si>
  <si>
    <t>PRESTACIONES SOCIALES RELACIONADAS CON EL EMPLEO</t>
  </si>
  <si>
    <t xml:space="preserve"> 2.1.3.07.02.001</t>
  </si>
  <si>
    <t>MESADAS PENSIONALES (DE PENSIONES)</t>
  </si>
  <si>
    <t xml:space="preserve"> 2.1.3.07.02.001.02</t>
  </si>
  <si>
    <t>MESADAS PENSIONALES A CARGO DE LA ENTIDAD (DE PENSIONES)</t>
  </si>
  <si>
    <t xml:space="preserve"> 2.1.3.07.02.001.02.201</t>
  </si>
  <si>
    <t>RECURSOS PROPIOS 201</t>
  </si>
  <si>
    <t xml:space="preserve"> 2.1.3.07.02.001.02.276</t>
  </si>
  <si>
    <t>RETIRO FONPET PARA EL PAGO DE OBLIGACIONES PENSIONALES CORRIENTES 276</t>
  </si>
  <si>
    <t>RETIRO FONPET PARA PAGO DE MESADAS PENSIONALES</t>
  </si>
  <si>
    <t xml:space="preserve"> 2.1.3.07.02.001.02.286</t>
  </si>
  <si>
    <t>TRANSFERENCIAS DE OTRAS ENTIDADES PARA PAGO DE PENSIONES 286</t>
  </si>
  <si>
    <t>TRANSFERENCIAS DE OTRAS ENTIDADES PARA PAGO DE PENSIONES Y/O CESANTÍAS</t>
  </si>
  <si>
    <t xml:space="preserve"> 2.1.3.07.02.002</t>
  </si>
  <si>
    <t>CUOTAS PARTES PENSIONALES (DE PENSIONES)</t>
  </si>
  <si>
    <t xml:space="preserve"> 2.1.3.07.02.002.01</t>
  </si>
  <si>
    <t xml:space="preserve"> 2.1.3.07.02.002.02</t>
  </si>
  <si>
    <t>TRANSFERENCIA CUOTAS PARTES Y BONOS PENSIONALES 246</t>
  </si>
  <si>
    <t>CUOTAS PARTES PENSIONALES TRANSFERIDAS POR OTRAS ENTIDADES</t>
  </si>
  <si>
    <t xml:space="preserve"> 2.1.3.07.02.012</t>
  </si>
  <si>
    <t>AUXILIOS FUNERARIOS</t>
  </si>
  <si>
    <t xml:space="preserve"> 2.1.3.07.02.012.02</t>
  </si>
  <si>
    <t>AUXILIOS FUNERARIOS A CARGO DE LA ENTIDAD</t>
  </si>
  <si>
    <t xml:space="preserve"> 2.1.3.07.02.080</t>
  </si>
  <si>
    <t>COMPENSACIN POR MUERTE (NO DE PENSIONES)</t>
  </si>
  <si>
    <t xml:space="preserve"> 2.1.3.07.02.099</t>
  </si>
  <si>
    <t>AUXILIO SINDICAL (NO DE PENSIONES)</t>
  </si>
  <si>
    <t xml:space="preserve"> 2.1.3.13</t>
  </si>
  <si>
    <t>SENTENCIAS Y CONCILIACIONES</t>
  </si>
  <si>
    <t xml:space="preserve"> 2.1.3.13.01</t>
  </si>
  <si>
    <t>FALLOS NACIONALES</t>
  </si>
  <si>
    <t xml:space="preserve"> 2.1.3.13.01.001</t>
  </si>
  <si>
    <t>SENTENCIAS</t>
  </si>
  <si>
    <t>2.1.7</t>
  </si>
  <si>
    <t>DISMINUCION DE PASIVOS</t>
  </si>
  <si>
    <t>2.1.7.06</t>
  </si>
  <si>
    <t>FINANCIACION DE DEFICIT FISCAL</t>
  </si>
  <si>
    <t>2.1.7.06.02</t>
  </si>
  <si>
    <t xml:space="preserve"> 2.1.8</t>
  </si>
  <si>
    <t>GASTOS POR TRIBUTOS, MULTAS, SANCIONES E INTERESES DE MORA</t>
  </si>
  <si>
    <t xml:space="preserve"> 2.1.8.01</t>
  </si>
  <si>
    <t>IMPUESTOS</t>
  </si>
  <si>
    <t xml:space="preserve"> 2.1.8.01.52</t>
  </si>
  <si>
    <t>IMPUESTO PREDIAL UNIFICADO</t>
  </si>
  <si>
    <t xml:space="preserve"> 2.1.8.02</t>
  </si>
  <si>
    <t>ESTAMPILLAS</t>
  </si>
  <si>
    <t xml:space="preserve"> 2.1.8.03</t>
  </si>
  <si>
    <t>TASAS Y DERECHOS ADMINISTRATIVOS</t>
  </si>
  <si>
    <t xml:space="preserve"> 2.1.8.04</t>
  </si>
  <si>
    <t>CONTRIBUCIONES</t>
  </si>
  <si>
    <t xml:space="preserve"> 2.1.8.04.01</t>
  </si>
  <si>
    <t>CUOTA DE FISCALIZACION Y AUDITAJE</t>
  </si>
  <si>
    <t xml:space="preserve"> 2.1.8.04.01.201</t>
  </si>
  <si>
    <t xml:space="preserve"> 2.1.8.04.01.229</t>
  </si>
  <si>
    <t>CUOTA DE FISALIZACION Y AUDITAJE 229</t>
  </si>
  <si>
    <t xml:space="preserve">OTRAS FUENTES DIFERENTES A LAS ANTERIORES
</t>
  </si>
  <si>
    <t xml:space="preserve"> 2.1.8.04.03</t>
  </si>
  <si>
    <t>CONTRIBUCION DE VALORIZACION</t>
  </si>
  <si>
    <t xml:space="preserve"> 2.1.8.05</t>
  </si>
  <si>
    <t>MULTAS, SANCIONES E INTERESES DE MORA</t>
  </si>
  <si>
    <t xml:space="preserve"> 2.1.8.05.01</t>
  </si>
  <si>
    <t>MULTAS Y SANCIONES</t>
  </si>
  <si>
    <t xml:space="preserve"> 2.1.8.05.01.002</t>
  </si>
  <si>
    <t>MULTAS JUDICIALES</t>
  </si>
  <si>
    <t xml:space="preserve"> 2.1.8.05.02</t>
  </si>
  <si>
    <t>INTERESES DE MORA</t>
  </si>
  <si>
    <t>2.2</t>
  </si>
  <si>
    <t>SERVICIO DE LA DEUDA PUBLICA</t>
  </si>
  <si>
    <t xml:space="preserve"> 2.2.2</t>
  </si>
  <si>
    <t>SERVICIO DE LA DEUDA PBLICA INTERNA</t>
  </si>
  <si>
    <t xml:space="preserve"> 2.2.2.01</t>
  </si>
  <si>
    <t>PRINCIPAL</t>
  </si>
  <si>
    <t xml:space="preserve"> 2.2.2.01.02</t>
  </si>
  <si>
    <t>PRSTAMOS</t>
  </si>
  <si>
    <t xml:space="preserve"> 2.2.2.01.02.002</t>
  </si>
  <si>
    <t>ENTIDADES FINANCIERAS</t>
  </si>
  <si>
    <t xml:space="preserve"> 2.2.2.01.02.002.02</t>
  </si>
  <si>
    <t>BANCA COMERCIAL</t>
  </si>
  <si>
    <t xml:space="preserve"> 2.2.2.01.02.002.02.03</t>
  </si>
  <si>
    <t>2.2.2.02</t>
  </si>
  <si>
    <t>INTERESES</t>
  </si>
  <si>
    <t xml:space="preserve"> 2.2.2.02.02</t>
  </si>
  <si>
    <t>PRESTAMOS</t>
  </si>
  <si>
    <t xml:space="preserve"> 2.2.2.02.02.002</t>
  </si>
  <si>
    <t xml:space="preserve"> 2.2.2.02.02.002.02</t>
  </si>
  <si>
    <t xml:space="preserve"> 2.2.2.02.02.002.02.03</t>
  </si>
  <si>
    <t>2.2.2.03</t>
  </si>
  <si>
    <t>COMISIONES Y OTROS GASTOS</t>
  </si>
  <si>
    <t xml:space="preserve"> 2.2.2.03.02</t>
  </si>
  <si>
    <t>2.2.2.03.02.002</t>
  </si>
  <si>
    <t xml:space="preserve"> 2.2.2.03.02.002.02</t>
  </si>
  <si>
    <t xml:space="preserve"> 2.2.2.04</t>
  </si>
  <si>
    <t>APORTES AL FONDO DE CONTINGENCIAS</t>
  </si>
  <si>
    <t xml:space="preserve"> 2.2.2.05</t>
  </si>
  <si>
    <t>BONOS PENSIONALES</t>
  </si>
  <si>
    <t xml:space="preserve"> 2.2.2.05.01</t>
  </si>
  <si>
    <t>TIPO A</t>
  </si>
  <si>
    <t xml:space="preserve"> 2.2.2.05.01.201</t>
  </si>
  <si>
    <t xml:space="preserve"> 2.2.2.05.01.219</t>
  </si>
  <si>
    <t>ESTAMPILLA PROCULTURA</t>
  </si>
  <si>
    <t>2.2.2.05.01.220</t>
  </si>
  <si>
    <t>ESTAMPILLA PARA EL BIENESTAR DEL ADULTO MAYOR MUNICIPAL 220</t>
  </si>
  <si>
    <t xml:space="preserve"> 2.2.2.05.01.246</t>
  </si>
  <si>
    <t>2.3</t>
  </si>
  <si>
    <t>INVERSIÓN</t>
  </si>
  <si>
    <t>SECRETARIA ADMINISTRATIVA</t>
  </si>
  <si>
    <t>2.3.2</t>
  </si>
  <si>
    <t>2.3.2.01</t>
  </si>
  <si>
    <t>ADQUISICIÓN DE ACTIVOS NO FINANCIEROS</t>
  </si>
  <si>
    <t>2.3.2.01.01</t>
  </si>
  <si>
    <t>ACTIVOS FIJOS</t>
  </si>
  <si>
    <t>2.3.2.01.01.003</t>
  </si>
  <si>
    <t>MAQUINARIA Y EQUIPO</t>
  </si>
  <si>
    <t>2.3.2.01.01.003.05</t>
  </si>
  <si>
    <t>EQUIPO Y APARATOS DE RADIO, TELEVISIÓN Y COMUNICACIONES</t>
  </si>
  <si>
    <t>2.3.2.01.01.003.05.04</t>
  </si>
  <si>
    <t>PARTES Y PIEZAS DE LOS PRODUCTOS DE LAS CLASES 4721 A 4733 Y 4822</t>
  </si>
  <si>
    <t>RUBRO</t>
  </si>
  <si>
    <t>SEDES DOTADAS MICROFONOS</t>
  </si>
  <si>
    <t>2.3.2.01.01.003.05.04.2399069.4733001.201</t>
  </si>
  <si>
    <t>TECNOLOGIAS DE LA INFORMACION Y LAS COMUNICACIONES FORTALECIMIENTO DE LA GESTION Y DIRECCION DEL SECTOR COMUNICACIONES SEDES DOTADAS 201</t>
  </si>
  <si>
    <t>SEDES DOTADAS PARLANTES ALTAVOCES</t>
  </si>
  <si>
    <t>2.3.2.01.01.003.05.04.2399069.4733002.201</t>
  </si>
  <si>
    <t>AUDIFONOS DISTINTOS A LOS DE USO MEDICO</t>
  </si>
  <si>
    <t>2.3.2.01.01.003.05.04.2399069.4733005.201</t>
  </si>
  <si>
    <t>SEDES DOTADAS AMPLIFICADORES DE SONIDO</t>
  </si>
  <si>
    <t>2.3.2.01.01.003.05.04.2399069.4733006.201</t>
  </si>
  <si>
    <t>SEDES DOTADAS BASES PARA MICROFONOS</t>
  </si>
  <si>
    <t>2.3.2.01.01.003.05.04.2399069.4733007.201</t>
  </si>
  <si>
    <t>2.3.2.02</t>
  </si>
  <si>
    <t>2.3.2.02.01</t>
  </si>
  <si>
    <t>2.3.2.02.01.004</t>
  </si>
  <si>
    <t>PRODUCTOS METÁLICOS Y PAQUETES DE SOFTWARE</t>
  </si>
  <si>
    <t>SEDES DOTADAS MAQUINAS PORTATILES DE PROCESAMIENTO AUTOMATICO DE DATOS QUE NO PESEN MS DE 10 KG, COMO COMPUTADORES PORTATILES (LAPTOP Y NOTEBOOK)</t>
  </si>
  <si>
    <t>2.3.2.02.01.004.2399069.45221.201</t>
  </si>
  <si>
    <t>SERVICIOS TECNOLOGICOS PAQUETES DE SOFTWARE DE OTRAS APLICACIONES</t>
  </si>
  <si>
    <t>2.3.2.02.01.004.4599007.47829.201</t>
  </si>
  <si>
    <t>GOBIERNO TERRITORIAL FORTALECIMIENTO A LA GESTION Y DIRECCION DE LA ADMINISTRACION PUBLICA TERRITORIAL SERVICIOS TECNOLOGICOS 201</t>
  </si>
  <si>
    <t>UNIDADES DE GENERACION FOTOVOLTAICA DE ENERGIA ELECTRICA INSTALADAS</t>
  </si>
  <si>
    <t>2.3.2.02.02.008.2102058.83324.201</t>
  </si>
  <si>
    <t>MINAS Y ENERGIA CONSOLIDACION PRODUCTIVA DEL SECTOR DE ENERGIA ELECTRICA UNIDADES DE GENERACION FOTOVOLTAICA DE ENERGIA ELECTRICA INSTALADAS 201</t>
  </si>
  <si>
    <t>SERVICIO DE ACCESO ZONAS DIGITALES SERVICIOS DE ACCESO A INTERNET DE BANDA ANCHA</t>
  </si>
  <si>
    <t>2.3.2.02.02.008.2301079.84222.201</t>
  </si>
  <si>
    <t>TECNOLOGIAS DE LA INFORMACION Y LAS COMUNICACIONES FACILITAR EL ACCESO Y USO DE LAS TECNOLOGIAS DE LA INFORMACIN Y LAS COMUNICACIONES (TIC) EN TODO EL TERRITORIO NACIONAL SERVICIO DE ACCESO ZONAS DIGITALES 201</t>
  </si>
  <si>
    <t>SERVICIO DE ASISTENCIA TECNICA SERVICIOS DE CONSULTORIA EN GESTION ESTRATEGICA</t>
  </si>
  <si>
    <t>2.3.2.02.02.008.2302024.83111.201</t>
  </si>
  <si>
    <t>TECNOLOGIAS DE LA INFORMACION Y LAS COMUNICACIONES FOMENTO DEL DESARROLLO DE APLICACIONES, SOFTWARE Y CONTENIDOS PARA IMPULSAR LA APROPIACION DE LAS TECNOLOGIAS DE LA INFORMACION Y LAS COMUNICACIONES (TIC) SERVICIO DE ASISTENCIA TECNICA 201</t>
  </si>
  <si>
    <t>2.3.2.02.02.008.4002016.83223.201</t>
  </si>
  <si>
    <t>VIVIENDA, CIUDAD Y TERRITORIO ORDENAMIENTO TERRITORIAL Y DESARROLLO URBANO DOCUMENTOS DE PLANEACION 201</t>
  </si>
  <si>
    <t>SERVICIO DE GESTION DOCUMENTAL OTROS SERVICIOS PROFESIONALES, TECNICOS Y EMPRESARIALES N.C.P.</t>
  </si>
  <si>
    <t>2.3.2.02.02.008.4599017.83990.201</t>
  </si>
  <si>
    <t>GOBIERNO TERRITORIAL FORTALECIMIENTO A LA GESTION Y DIRECCION DE LA ADMINISTRACION PUBLICA TERRITORIAL SERVICIO DE GESTION DOCUMENTAL 201</t>
  </si>
  <si>
    <t>SERVICIOS DE INFORMACION IMPLEMENTADOS SERVICIOS DE REPRODUCCION DE MATERIALES GRABADOS</t>
  </si>
  <si>
    <t>2.3.2.02.02.008.4599025.8912301.201</t>
  </si>
  <si>
    <t>GOBIERNO TERRITORIAL FORTALECIMIENTO A LA GESTION Y DIRECCION DE LA ADMINISTRACION PUBLICA TERRITORIAL SERVICIOS DE INFORMACION IMPLEMENTADOS 201</t>
  </si>
  <si>
    <t>SERVICIO DE INTEGRACION DE LA OFERTA PUBLICA SERVICIOS DE GESTION DE DESARROLLO EMPRESARIAL</t>
  </si>
  <si>
    <t>2.3.2.02.02.008.4599029.83117.201</t>
  </si>
  <si>
    <t>GOBIERNO TERRITORIAL FORTALECIMIENTO A LA GESTION Y DIRECCION DE LA ADMINISTRACION PUBLICA TERRITORIAL SERVICIO DE INTEGRACION DE LA OFERTA PUBLICA 201</t>
  </si>
  <si>
    <t>DOCUMENTOS DE INVESTIGACION SERVICIOS INTERDISCIPLINARIOS DE INVESTIGACION APLICADA</t>
  </si>
  <si>
    <t>2.3.2.02.02.008.0599071.81302.201</t>
  </si>
  <si>
    <t>EMPLEO PUBLICO FORTALECIMIENTO DE LA GESTION Y DIRECCION DEL SECTOR EMPLEO PUBLICO DOCUMENTOS DE INVESTIGACION 201</t>
  </si>
  <si>
    <t>SERVICIO DE ASISTENCIA TECNICA SERVICIOS DE DISEÑO Y DESARROLLO DE APLICACIONES EN TECNOLOGAS DE LA INFORMACIN (TI)</t>
  </si>
  <si>
    <t>2.3.2.02.02.008.2302024.83141.201</t>
  </si>
  <si>
    <t>SERVICIO DE DIFUSION PARA EL USO SERVICIOS DE PROMOCION Y GESTION DE ACTIVIDADES DE ARTES ESCENICAS</t>
  </si>
  <si>
    <t>2.3.2.02.02.009.2302057.96210.201</t>
  </si>
  <si>
    <t>TECNOLOGIAS DE LA INFORMACION Y LAS COMUNICACIONES FOMENTO DEL DESARROLLO DE APLICACIONES, SOFTWARE Y CONTENIDOS PARA IMPULSAR LA APROPIACION DE LAS TECNOLOGIAS DE LA INFORMACION Y LAS COMUNICACIONES (TIC) SERVICIO DE DIFUSION PARA EL USO 201</t>
  </si>
  <si>
    <t>SERVICIO DE EDUCACIN INFORMAL SERVICIOS DE PROMOCIN DE EVENTOS DEPORTIVOS Y RECREATIVOS</t>
  </si>
  <si>
    <t>2.3.2.02.02.009.4599030.96511.201</t>
  </si>
  <si>
    <t>GOBIERNO TERRITORIAL FORTALECIMIENTO A LA GESTION Y DIRECCION DE LA ADMINISTRACION PUBLICA TERRITORIAL SERVICIO DE EDUCACION INFORMAL 201</t>
  </si>
  <si>
    <t>TOTAL SECRETARIA ADMINISTRATIVA</t>
  </si>
  <si>
    <t>TOTAL INFORME SECRETARIA ADMINISTRATIVA (INVERSION)</t>
  </si>
  <si>
    <t>SECRETARIA DE EDUCACION</t>
  </si>
  <si>
    <t>INVERSION</t>
  </si>
  <si>
    <t>2.3.1</t>
  </si>
  <si>
    <t>2.3.1.01</t>
  </si>
  <si>
    <t>2.3.1.01.01</t>
  </si>
  <si>
    <t>2.3.1.01.01.001</t>
  </si>
  <si>
    <t>2.3.1.01.01.001.01</t>
  </si>
  <si>
    <t>2.3.1.01.01.001.01.2201071.205</t>
  </si>
  <si>
    <t>SUELDO BASICO SGP PRESTACION DE SERVICIOS NOMINA 205</t>
  </si>
  <si>
    <t>2.3.1.01.01.001.01.2201071.201</t>
  </si>
  <si>
    <t>SUELDO BASICO RECURSOS PROPIOS 201</t>
  </si>
  <si>
    <t>2.3.1.01.01.001.06.2201071.205</t>
  </si>
  <si>
    <t>SGP EDUCACION PRESTACION DE SERVICIOS NOMINA 205</t>
  </si>
  <si>
    <t>2.3.1.01.01.001.07.2201071.205</t>
  </si>
  <si>
    <t>2.3.1.01.01.001.08</t>
  </si>
  <si>
    <t>2.3.1.01.01.001.08.01.2201071.205</t>
  </si>
  <si>
    <t>2.3.1.01.01.001.08.02.2201071.205</t>
  </si>
  <si>
    <t>PRIMAS EXTRAORDINARIAS</t>
  </si>
  <si>
    <t>2.3.1.01.01.002.06.2201071.205</t>
  </si>
  <si>
    <t>2.3.1.01.02.001.2201071.205</t>
  </si>
  <si>
    <t>APORTES A LA SEGURIDAD SOCIAL EN SALUD</t>
  </si>
  <si>
    <t>2.3.1.01.02.002.2201071.205</t>
  </si>
  <si>
    <t>2.3.1.01.02.003.2201071.205</t>
  </si>
  <si>
    <t>APORTES A CAJAS DE COMPENSACIN FAMILIAR</t>
  </si>
  <si>
    <t>2.3.1.01.02.004.2201071.205</t>
  </si>
  <si>
    <t>2.3.1.01.02.005.2201071.205</t>
  </si>
  <si>
    <t>2.3.1.01.02.006.2201071.205</t>
  </si>
  <si>
    <t>2.3.1.01.02.007.2201071.205</t>
  </si>
  <si>
    <t>2.3.1.01.02.008.2201071.205</t>
  </si>
  <si>
    <t>2.3.1.01.02.009.2201071.205</t>
  </si>
  <si>
    <t>2.3.1.01.03</t>
  </si>
  <si>
    <t>2.3.1.01.03.001</t>
  </si>
  <si>
    <t>2.3.1.01.03.001.01.2201071.205</t>
  </si>
  <si>
    <t>INDEMNIZACION POR VACACIONES</t>
  </si>
  <si>
    <t>2.3.1.01.03.001.02.2201071.205</t>
  </si>
  <si>
    <t>2.3.1.01.03.001.03.2201071.205</t>
  </si>
  <si>
    <t>PRIMA TECNICA NO SALARIAL</t>
  </si>
  <si>
    <t>2.3.1.01.03.009.2201071.205</t>
  </si>
  <si>
    <t>NOMINA DOCENTES</t>
  </si>
  <si>
    <t>2.3.1.01.01.001.01.2201071.277</t>
  </si>
  <si>
    <t>REINTEGROS EDUCACION PRESTACION DE SERVICIOS 277</t>
  </si>
  <si>
    <t>SGP EDUCACIÓN PRESTACIÓN DEL SERVICIO DOCE DOCEAVAS VIGENCIA ACTUAL</t>
  </si>
  <si>
    <t>HORAS EXTRAS, DOMINICALES, FESTIVOS Y RECARGOS</t>
  </si>
  <si>
    <t>2.3.1.01.01.001.02.2201071.205</t>
  </si>
  <si>
    <t>2.3.1.01.01.001.04.2201071.205</t>
  </si>
  <si>
    <t>2.3.1.01.01.001.05.2201071.205</t>
  </si>
  <si>
    <t>2.3.1.01.01.002</t>
  </si>
  <si>
    <t>SOBRESUELDO</t>
  </si>
  <si>
    <t>2.3.1.01.01.002.16.2201071.205</t>
  </si>
  <si>
    <t>BONIFICACION PEDAGGICA DOCENTES PRESCOLAR, BASICA Y MEDIA</t>
  </si>
  <si>
    <t>2.3.1.01.01.002.31.2201071.205</t>
  </si>
  <si>
    <t>2.3.1.01.02</t>
  </si>
  <si>
    <t>APORTES A LA SEGURIDAD SOCIAL EN PENSIONES SSF</t>
  </si>
  <si>
    <t>APORTES A LA SEGURIDAD SOCIAL EN SALUD SSF</t>
  </si>
  <si>
    <t>APORTES DE CESANTIAS SSF</t>
  </si>
  <si>
    <t>APORTES A CAJAS DE COMPENSACION FAMILIAR SSF</t>
  </si>
  <si>
    <t>BONIFICACION ZONA DE DIFCIL ACCESO DOCENTES PRESCOLAR, BASICA Y MEDIA</t>
  </si>
  <si>
    <t>2.3.1.01.03.096.2201071.205</t>
  </si>
  <si>
    <t>BONIFICACION GRADO 14 DOCENTES PRESCOLAR, BASICA Y MEDIA</t>
  </si>
  <si>
    <t>2.3.1.01.03.097.2201071.205</t>
  </si>
  <si>
    <t>EDUCACION CALIDAD, COBERTURA Y FORTALECIMIENTO DE LA EDUCACION INICIAL, PRESCOLAR, BASICA Y MEDIA SERVICIO EDUCATIVO 205</t>
  </si>
  <si>
    <t>RECONOCIMIENTO ADICIONAL POR GESTION DIRECTIVOS DOCENTES PRESCOLAR, BASICA Y MEDIA</t>
  </si>
  <si>
    <t>2.3.1.01.03.098.2201071.205</t>
  </si>
  <si>
    <t>NOMINA DIRECTIVOS DOCENTES</t>
  </si>
  <si>
    <t>BONIFICACION PEDAGOGICA DOCENTES PRESCOLAR, BASICA Y MEDIA</t>
  </si>
  <si>
    <t>APORTES DE CESANTAS SSF</t>
  </si>
  <si>
    <t>BONIFICACION ZONA DE DIFICIL ACCESO DOCENTES PRESCOLAR, BASICA Y MEDIA</t>
  </si>
  <si>
    <t>RECONOCIMIENTO ADICIONAL POR GESTIN DIRECTIVOS DOCENTES PRESCOLAR, BASICA Y MEDIA</t>
  </si>
  <si>
    <t>2.3.2.</t>
  </si>
  <si>
    <t>2.3.2.02.</t>
  </si>
  <si>
    <t>2.3.2.02.01.002</t>
  </si>
  <si>
    <t>PRODUCTOS ALIMENTICIOS, BEBIDAS Y TABACO; TEXTILES, PRENDAS DE VESTIR Y PRODUCTOS DE CUERO</t>
  </si>
  <si>
    <t>SERVICIOS CONEXOS A LA PRESTACION DEL SERVICIO EDUCATIVO OFICIAL BLUSAS, CAMISAS, CAMISETAS, ENAGUAS, BRAGAS, CAMISONES, BATAS Y ARTCULOS SIMILARES DE TEJIDOS QUE NO SEAN DE PUNTO O GANCHILLO, PARA MUJERES O NIÑAS</t>
  </si>
  <si>
    <t>Productos alimenticios, bebidas y tabacos; textiles, prendas de vestir y productos de cuero.</t>
  </si>
  <si>
    <t>2.3.2.02.01.002.2201044.28234.205</t>
  </si>
  <si>
    <t>EDUCACION CALIDAD, COBERTURA Y FORTALECIMIENTO DE LA EDUCACION INICIAL, PRESCOLAR, BASICA Y MEDIA SERVICIOS CONEXOS A LA PRESTACION DEL SERVICIO EDUCATIVO OFICIAL 205</t>
  </si>
  <si>
    <t>SERVICIOS CONEXOS A LA PRESTACIN DEL SERVICIO EDUCATIVO OFICIAL TRAJES SASTRE, ABRIGOS, CHAQUETAS, VESTIDOS, FALDAS, PANTALONES, PANTALONES CORTOS Y ARTCULOS SIMILARES DE TEJIDOS QUE NO SEAN DE PUNTO O GANCHILLO PARA MUJERES O NIÑAS</t>
  </si>
  <si>
    <t>2.3.2.02.01.002.2201044.28233.205</t>
  </si>
  <si>
    <t>SERVICIOS CONEXOS A LA PRESTACIN DEL SERVICIO EDUCATIVO OFICIAL CALZADO CON PARTE SUPERIOR ELABORADA EN CUERO (EXCEPTO CALZADO PARA DEPORTES, CALZADO CON PUNTERA PROTECTORA DE METAL Y CALZADO ESPECIAL MISCELANEO)</t>
  </si>
  <si>
    <t>2.3.2.02.01.002.2201044.29330.205</t>
  </si>
  <si>
    <t>SERVICIOS CONEXOS A LA PRESTACIN DEL SERVICIO EDUCATIVO OFICIAL TRAJES SASTRE, ABRIGOS, CHAQUETAS, VESTIDOS, FALDAS, PANTALONES, PANTALONES CORTOS Y ARTCULOS SIMILARES DE TEJIDOS QUE NO SEAN DE PUNTO O GANCHILLO PARA HOMBRES Y NIÑOS</t>
  </si>
  <si>
    <t>2.3.2.02.01.002.2201044.28231.205</t>
  </si>
  <si>
    <t>EDUCACION CALIDAD, COBERTURA Y FORTALECIMIENTO DE LA EDUCACIN INICIAL, PRESCOLAR, BSICA Y MEDIA SERVICIOS CONEXOS A LA PRESTACIN DEL SERVICIO EDUCATIVO OFICIAL 205</t>
  </si>
  <si>
    <t>SERVICIOS CONEXOS A LA PRESTACIN DEL SERVICIO EDUCATIVO OFICIAL CAMISAS, CAMISETAS, CALZONCILLOS, PIJAMAS, BATAS Y ARTCULOS SIMILARES, DE TEJIDOS QUE NO SEAN DE PUNTO O GANCHILLO, PARA HOMBRES O NIÑOS</t>
  </si>
  <si>
    <t>2.3.2.02.01.002.2201044.28232.205</t>
  </si>
  <si>
    <t>2.3.2.02.01.003</t>
  </si>
  <si>
    <t>EDUCACION CALIDAD Y FOMENTO DE LA EDUCACIN SUPERIOR AMBIENTES DE APRENDIZAJE DOTADOS</t>
  </si>
  <si>
    <t>AMBIENTES DE APRENDIZAJE DOTADOS OTROS MUEBLES DE MADERA N.C.P.</t>
  </si>
  <si>
    <t>2.3.2.02.02.003.2202050.3814091.265</t>
  </si>
  <si>
    <t>EDUCACION CALIDAD Y FOMENTO DE LA EDUCACION SUPERIOR AMBIENTES DE APRENDIZAJE DOTADOS 265</t>
  </si>
  <si>
    <t xml:space="preserve">SGP EDUCACION RENDIMIENTOS FINANCIEROS
</t>
  </si>
  <si>
    <t>2.3.2.02.02.003.2202050.3814091.289</t>
  </si>
  <si>
    <t>EDUCACION CALIDAD Y FOMENTO DE LA EDUCACION SUPERIOR AMBIENTES DE APRENDIZAJE DOTADOS 289</t>
  </si>
  <si>
    <t>AMBIENTES DE APRENDIZAJE PARA LA EDUCACIN INICIAL PREESCOLAR, BSICA Y MEDIA DOTADOS MQUINAS PORTTILES DE PROCESAMIENTO AUTOMTICO DE DATOS QUE NO PESEN MS DE 10 KG, COMO COMPUTADORES PORTTILES (LAPTOP Y NOTEBOOK)</t>
  </si>
  <si>
    <t>2.3.2.02.01.004.2201070.45221.201</t>
  </si>
  <si>
    <t>EDUCACION CALIDAD, COBERTURA Y FORTALECIMIENTO DE LA EDUCACION INICIAL, PRESCOLAR, BASICA Y MEDIA AMBIENTES DE APRENDIZAJE PARA LA EDUCACIN INICIAL PREESCOLAR, BSICA Y MEDIA DOTADOS 201</t>
  </si>
  <si>
    <t>2.3.2.02.01.004.2201070.45221.289</t>
  </si>
  <si>
    <t>EDUCACION CALIDAD, COBERTURA Y FORTALECIMIENTO DE LA EDUCACION INICIAL, PRESCOLAR, BASICA Y MEDIA AMBIENTES DE APRENDIZAJE PARA LA EDUCACIN INICIAL PREESCOLAR, BSICA Y MEDIA DOTADOS 289</t>
  </si>
  <si>
    <t>AMBIENTES DE APRENDIZAJE PARA LA EDUCACIN INICIAL PREESCOLAR, BSICA Y MEDIA DOTADOS OTRAS MQUINAS DE PROCESAMIENTO AUTOMTICO DE DATOS QUE CONTENGAN O NO UNA O DOS DE LAS SIGUIENTES TIPOS DE UNIDADES UNIDADES DE ALMACENAMIENTO, UNIDADES DE ENTRADA, UNIDADES DE SALIDA</t>
  </si>
  <si>
    <t>2.3.2.02.01.004.2201070.45250.201</t>
  </si>
  <si>
    <t>EDUCACION CALIDAD, COBERTURA Y FORTALECIMIENTO DE LA EDUCACIN INICIAL, PRESCOLAR, BASICA Y MEDIA AMBIENTES DE APRENDIZAJE PARA LA EDUCACION INICIAL PREESCOLAR, BASICA Y MEDIA DOTADOS 201</t>
  </si>
  <si>
    <t>AMBIENTES DE APRENDIZAJE PARA LA EDUCACIN INICIAL PREESCOLAR, BSICA Y MEDIA DOTADOS MOUSE RATONES</t>
  </si>
  <si>
    <t>2.3.2.02.01.004.2201070.4526101.201</t>
  </si>
  <si>
    <t>AMBIENTES DE APRENDIZAJE PARA LA EDUCACIN INICIAL PREESCOLAR, BSICA Y MEDIA DOTADOS TECLADO</t>
  </si>
  <si>
    <t>2.3.2.02.01.004.2201070.4526102.201</t>
  </si>
  <si>
    <t>AMBIENTES DE APRENDIZAJE PARA LA EDUCACIN INICIAL PREESCOLAR, BSICA Y MEDIA DOTADOS UNIDADES REMOVIBLES</t>
  </si>
  <si>
    <t>2.3.2.02.01.004.2201070.45272.201</t>
  </si>
  <si>
    <t>AMBIENTES DE APRENDIZAJE PARA LA EDUCACIN INICIAL PREESCOLAR, BSICA Y MEDIA DOTADOS PARTES Y ACCESORIOS PARA COMPUTADORES Y MINICOMPUTADORES</t>
  </si>
  <si>
    <t>2.3.2.02.01.004.2201070.4529001.201</t>
  </si>
  <si>
    <t>EDUCACION CALIDAD, COBERTURA Y FORTALECIMIENTO DE LA EDUCACION INICIAL, PRESCOLAR, BASICA Y MEDIA AMBIENTES DE APRENDIZAJE PARA LA EDUCACION INICIAL PREESCOLAR, BASICA Y MEDIA DOTADOS 201</t>
  </si>
  <si>
    <t>AMBIENTES DE APRENDIZAJE PARA LA EDUCACIN INICIAL PREESCOLAR, BSICA Y MEDIA DOTADOS CAMARAS DIGITALES</t>
  </si>
  <si>
    <t>2.3.2.02.01.004.2201070.47215.201</t>
  </si>
  <si>
    <t>AMBIENTES DE APRENDIZAJE PARA LA EDUCACION INICIAL PREESCOLAR, BASICA Y MEDIA DOTADOS VIDEOPROYECTORES</t>
  </si>
  <si>
    <t>2.3.2.02.01.004.2201070.4731401.289</t>
  </si>
  <si>
    <t>EDUCACION CALIDAD, COBERTURA Y FORTALECIMIENTO DE LA EDUCACION INICIAL, PRESCOLAR, BASICA Y MEDIA AMBIENTES DE APRENDIZAJE PARA LA EDUCACION INICIAL PREESCOLAR, BASICA Y MEDIA DOTADOS 289</t>
  </si>
  <si>
    <t>AMBIENTES DE APRENDIZAJE PARA LA EDUCACION INICIAL PREESCOLAR, BASICA Y MEDIA DOTADOS APARATOS DE GRABACION O DE REPRODUCCIN DE IMAGEN Y SONIDO (VIDEOS) DE CINTA MAGNETICA</t>
  </si>
  <si>
    <t>2.3.2.02.01.004.2201070.4732301.289</t>
  </si>
  <si>
    <t>2.3.2.02.02</t>
  </si>
  <si>
    <t>2.3.2.02.02.005</t>
  </si>
  <si>
    <t>EDUCACION CALIDAD, COBERTURA Y FORTALECIMIENTO DE LA EDUCACION INICIAL, PRESCOLAR, BASICA Y MEDIA INFRAESTRUCTURA EDUCATIVA MEJORADA</t>
  </si>
  <si>
    <t>INFRAESTRUCTURA EDUCATIVA MEJORADA SERVICIOS GENERALES DE CONSTRUCCIN DE OTROS EDIFICIOS NO RESIDENCIALES</t>
  </si>
  <si>
    <t>2.3.2.02.02.005.2201052.54129.201</t>
  </si>
  <si>
    <t>EDUCACION CALIDAD, COBERTURA Y FORTALECIMIENTO DE LA EDUCACION INICIAL, PRESCOLAR, BASICA Y MEDIA INFRAESTRUCTURA EDUCATIVA MEJORADA 201</t>
  </si>
  <si>
    <t>2.3.2.02.02.005.2201052.54129.265</t>
  </si>
  <si>
    <t>EDUCACION CALIDAD, COBERTURA Y FORTALECIMIENTO DE LA EDUCACION INICIAL, PRESCOLAR, BASICA Y MEDIA INFRAESTRUCTURA EDUCATIVA MEJORADA 265</t>
  </si>
  <si>
    <t>2.3.2.02.02.005.2201052.54129.289</t>
  </si>
  <si>
    <t>EDUCACION CALIDAD, COBERTURA Y FORTALECIMIENTO DE LA EDUCACION INICIAL, PRESCOLAR, BASICA Y MEDIA INFRAESTRUCTURA EDUCATIVA MEJORADA 289</t>
  </si>
  <si>
    <t>2.3.2.02.02.006</t>
  </si>
  <si>
    <t>SERVICIOS DE ALOJAMIENTO SERVICIOS DE SUMINISTRO DE COMIDAS Y BEBIDAS SERVICIOS DE TRANSPORTE Y SERVICIOS DE DISTRIBUCION DE ELECTRICIDAD, GAS Y AGUA</t>
  </si>
  <si>
    <t>SERVICIO DE APOYO A LA PERMANENCIA CON TRANSPORTE ESCOLAR SERVICIOS DE TRANSPORTE TERRESTRE ESPECIAL LOCAL DE PASAJEROS</t>
  </si>
  <si>
    <t>2.3.2.02.02.006.2201029.64114.201</t>
  </si>
  <si>
    <t>EDUCACION CALIDAD, COBERTURA Y FORTALECIMIENTO DE LA EDUCACION INICIAL, PRESCOLAR, BASICA Y MEDIA SERVICIO DE APOYO A LA PERMANENCIA CON TRANSPORTE ESCOLAR 201</t>
  </si>
  <si>
    <t>SERVICIOS CONEXOS A LA PRESTACIN DEL SERVICIO EDUCATIVO OFICIAL SERVICIOS DE ALOJAMIENTO EN HOTELES</t>
  </si>
  <si>
    <t>2.3.2.02.02.006.2201044.63111.205</t>
  </si>
  <si>
    <t>SERVICIOS CONEXOS A LA PRESTACIN DEL SERVICIO EDUCATIVO OFICIAL SERVICIOS DE TRANSPORTE AREO DE PASAJEROS, EXCEPTO LOS SERVICIOS DE AEROTAXI</t>
  </si>
  <si>
    <t>2.3.2.02.02.006.2201044.64241.205</t>
  </si>
  <si>
    <t>SERVICIO DE APOYO FINANCIERO A ENTIDADES TERRITORIALES PARA LA EJECUCIN DE ESTRATEGIAS DE PERMANENCIA CON ALIMENTACIN ESCOLAR OTROS SERVICIOS DE COMIDAS CONTRATADAS</t>
  </si>
  <si>
    <t>2.3.2.02.02.006.2201079.63393.201</t>
  </si>
  <si>
    <t>EDUCACION CALIDAD, COBERTURA Y FORTALECIMIENTO DE LA EDUCACION INICIAL, PRESCOLAR, BASICA Y MEDIA SERVICIO DE APOYO FINANCIERO A ENTIDADES TERRITORIALES PARA LA EJECUCION DE ESTRATEGIAS DE PERMANENCIA CON ALIMENTACION ESCOLAR 201</t>
  </si>
  <si>
    <t>2.3.2.02.02.006.2201079.63393.213</t>
  </si>
  <si>
    <t>EDUCACION CALIDAD, COBERTURA Y FORTALECIMIENTO DE LA EDUCACIN INICIAL, PRESCOLAR, BASICA Y MEDIA SERVICIO DE APOYO FINANCIERO A ENTIDADES TERRITORIALES PARA LA EJECUCION DE ESTRATEGIAS DE PERMANENCIA CON ALIMENTACION ESCOLAR 213</t>
  </si>
  <si>
    <t xml:space="preserve">SGP PROPOSITO GENERAL FORZOSA INVERSION LIBRE INVERSIÓN SGP ONCE DOCEAVAS VIGENCIA ACTUAL MAS ULTIMA DOCEAVA VIGENCIA ANTERIOR
</t>
  </si>
  <si>
    <t>2.3.2.02.02.006.2201079.63393.214</t>
  </si>
  <si>
    <t>EDUCACION CALIDAD, COBERTURA Y FORTALECIMIENTO DE LA EDUCACION INICIAL, PRESCOLAR, BASICA Y MEDIA SERVICIO DE APOYO FINANCIERO A ENTIDADES TERRITORIALES PARA LA EJECUCION DE ESTRATEGIAS DE PERMANENCIA CON ALIMENTACION ESCOLAR 2014</t>
  </si>
  <si>
    <t>SGP ALIMENTACION ESCOLAR ONCE DOCEAVAS VIGENCIA ACTUAL MAS ULTIMA DOCEAVA VIGENCIA ANTERIOR</t>
  </si>
  <si>
    <t>2.3.2.02.02.006.2201079.63393.217</t>
  </si>
  <si>
    <t>EDUCACION CALIDAD, COBERTURA Y FORTALECIMIENTO DE LA EDUCACION INICIAL, PRESCOLAR, BASICA Y MEDIA SERVICIO DE APOYO FINANCIERO A ENTIDADES TERRITORIALES PARA LA EJECUCION DE ESTRATEGIAS DE PERMANENCIA CON ALIMENTACION ESCOLAR 217</t>
  </si>
  <si>
    <t xml:space="preserve">TRANSFERENCIAS PARA ALIMENTACION ESCOLAR LEY 1450 DE 2011. MEN
</t>
  </si>
  <si>
    <t>2.3.2.02.02.006.2201079.63393.266</t>
  </si>
  <si>
    <t>EDUCACION CALIDAD, COBERTURA Y FORTALECIMIENTO DE LA EDUCACION INICIAL, PRESCOLAR, BASICA Y MEDIA SERVICIO DE APOYO FINANCIERO A ENTIDADES TERRITORIALES PARA LA EJECUCION DE ESTRATEGIAS DE PERMANENCIA CON ALIMENTACION ESCOLAR 266</t>
  </si>
  <si>
    <t xml:space="preserve">OTROS RECURSOS DE CAPITAL. RENDIMIENTOS FINANCIEROS VENTA DE ACTIVOS DONACIONES RECURSOS DE BALANCE DE INGRESOS CORRIENTES DE LIBRE DESTINACION Y.O DE INGRESOS CORRIENTES CON DESTINANCIÓN ESPECIFICA.
</t>
  </si>
  <si>
    <t>2.3.2.02.02.007</t>
  </si>
  <si>
    <t>SERVICIOS FINANCIEROS Y SERVICIOS CONEXOS SERVICIOS INMOBILIARIOS Y SERVICIOS DE ARRENDAMIENTO Y LEASING</t>
  </si>
  <si>
    <t>SERVICIO EDUCATIVO SERVICIOS DE ALQUILER O ARRENDAMIENTO CON O SIN OPCIN DE COMPRA, RELATIVOS A BIENES INMUEBLES NO RESIDENCIALES (DIFERENTES A VIVIENDA), PROPIOS O ARRENDADOS</t>
  </si>
  <si>
    <t>2.3.2.02.02.007.2201071.72112.201</t>
  </si>
  <si>
    <t>EDUCACION CALIDAD, COBERTURA Y FORTALECIMIENTO DE LA EDUCACIN INICIAL, PRESCOLAR, BASICA Y MEDIA SERVICIO EDUCATIVO 201</t>
  </si>
  <si>
    <t>2.3.2.02.02.008</t>
  </si>
  <si>
    <t>SERVICIO DE ASISTENCIA TCNICA EN EDUCACIN INICIAL, PREESCOLAR, BSICA Y MEDIA SERVICIOS DE ASESORAMIENTO Y REPRESENTACION JURIDICA RELATIVOS A OTROS CAMPOS DEL DERECHO</t>
  </si>
  <si>
    <t>2.3.2.02.02.008.2201006.82120.201</t>
  </si>
  <si>
    <t>EDUCACION CALIDAD, COBERTURA Y FORTALECIMIENTO DE LA EDUCACIN INICIAL, PRESCOLAR, BASICA Y MEDIA SERVICIO DE ASISTENCIA TECNICA EN EDUCACIN INICIAL, PREESCOLAR, BASICA Y MEDIA 201</t>
  </si>
  <si>
    <t>SERVICIO DE ASISTENCIA TECNICA EN EDUCACION INICIAL, PREESCOLAR, BASICA Y MEDIA SERVICIOS DE CONSULTORA EN GESTIN ESTRATEGICA</t>
  </si>
  <si>
    <t>2.3.2.02.02.008.2201006.83111.201</t>
  </si>
  <si>
    <t>EDUCACION CALIDAD, COBERTURA Y FORTALECIMIENTO DE LA EDUCACION INICIAL, PRESCOLAR, BASICA Y MEDIA SERVICIO DE ASISTENCIA TECNICA EN EDUCACION INICIAL, PREESCOLAR, BASICA Y MEDIA 201</t>
  </si>
  <si>
    <t>SERVICIO DE ASISTENCIA TCNICA EN EDUCACIN INICIAL, PREESCOLAR, BSICA Y MEDIA SERVICIOS DE ASESORA EN INGENIERA</t>
  </si>
  <si>
    <t>2.3.2.02.02.008.2201006.83310.201</t>
  </si>
  <si>
    <t>EDUCACION CALIDAD, COBERTURA Y FORTALECIMIENTO DE LA EDUCACION INICIAL, PRESCOLAR, BASICA Y MEDIA SERVICIO DE ASISTENCIA TCNICA EN EDUCACION INICIAL, PREESCOLAR, BASICA Y MEDIA 201</t>
  </si>
  <si>
    <t>SERVICIO DE ASISTENCIA TECNICA EN EDUCACIN INICIAL, PREESCOLAR, BASICA Y MEDIA OTROS SERVICIOS PROFESIONALES, TECNICOS Y EMPRESARIALES N.C.P</t>
  </si>
  <si>
    <t>2.3.2.02.02.008.2201006.83990.201</t>
  </si>
  <si>
    <t>2.3.2.02.02.008.2201006.83990.205</t>
  </si>
  <si>
    <t>EDUCACION CALIDAD, COBERTURA Y FORTALECIMIENTO DE LA EDUCACION INICIAL, PRESCOLAR, BSICA Y MEDIA SERVICIO DE ASISTENCIA TECNICA EN EDUCACION INICIAL, PREESCOLAR, BASICA Y MEDIA 205</t>
  </si>
  <si>
    <t>SERVICIO DE ACCESIBILIDAD A CONTENIDOS WEB PARA FINES PEDAGOGICOS SERVICIOS BSICOS DE INTERNET</t>
  </si>
  <si>
    <t>2.3.2.02.02.008.2201050.84210.201</t>
  </si>
  <si>
    <t>EDUCACION CALIDAD, COBERTURA Y FORTALECIMIENTO DE LA EDUCACION INICIAL, PRESCOLAR, BASICA Y MEDIA SERVICIO DE ACCESIBILIDAD A CONTENIDOS WEB PARA FINES PEDAGOGICOS 201</t>
  </si>
  <si>
    <t>2.3.2.02.02.008.2201050.84210.205</t>
  </si>
  <si>
    <t>EDUCACION CALIDAD, COBERTURA Y FORTALECIMIENTO DE LA EDUCACION INICIAL, PRESCOLAR, BASICA Y MEDIA SERVICIO DE ACCESIBILIDAD A CONTENIDOS WEB PARA FINES PEDAGOGICOS 205</t>
  </si>
  <si>
    <t>SERVICIO EDUCATIVO SERVICIOS DE PROTECCIN (GUARDAS DE SEGURIDAD)</t>
  </si>
  <si>
    <t>2.3.2.02.02.008.2201071.85250.201</t>
  </si>
  <si>
    <t>EDUCACION CALIDAD, COBERTURA Y FORTALECIMIENTO DE LA EDUCACION INICIAL, PRESCOLAR, BSICA Y MEDIA SERVICIO EDUCATIVO 201</t>
  </si>
  <si>
    <t>SERVICIO EDUCATIVO SERVICIOS DE LIMPIEZA GENERAL</t>
  </si>
  <si>
    <t>2.3.2.02.02.008.2201071.85330.201</t>
  </si>
  <si>
    <t>EDUCACION CALIDAD, COBERTURA Y FORTALECIMIENTO DE LA EDUCACION INICIAL, PRESCOLAR, BASICA Y MEDIA SERVICIO EDUCATIVO 201</t>
  </si>
  <si>
    <t>SERVICIO EDUCATIVO SERVICIOS DE TRANSMISIN DE ELECTRICIDAD (A COMISION O POR CONTRATO)</t>
  </si>
  <si>
    <t>2.3.2.02.02.008.2201071.86311.206</t>
  </si>
  <si>
    <t>EDUCACION CALIDAD, COBERTURA Y FORTALECIMIENTO DE LA EDUCACION INICIAL, PRESCOLAR, BASICA Y MEDIA SERVICIO EDUCATIVO 206</t>
  </si>
  <si>
    <t>SGP EDUCACION CALIDAD DOCE DOCEAVAS VIGENCIA ACTUAL</t>
  </si>
  <si>
    <t>SERVICIO EDUCATIVO SERVICIOS DE DISTRIBUCION DE AGUA POR TUBERIA (A COMISION O POR CONTRATO)</t>
  </si>
  <si>
    <t>2.3.2.02.02.008.2201071.86330.206</t>
  </si>
  <si>
    <t>2.3.2.02.02.009</t>
  </si>
  <si>
    <t>SERVICIO DE ASISTENCIA TECNICA EN EDUCACION INICIAL, PREESCOLAR, BASICA Y MEDIA SERVICIOS DE EDUCACION POSTSECUNDARIA NO SUPERIOR</t>
  </si>
  <si>
    <t>2.3.2.02.02.009.2201006.92410.201</t>
  </si>
  <si>
    <t>EDUCACION CALIDAD, COBERTURA Y FORTALECIMIENTO DE LA EDUCACIN INICIAL, PRESCOLAR, BSICA Y MEDIA SERVICIO DE ASISTENCIA TECNICA EN EDUCACION INICIAL, PREESCOLAR, BASICA Y MEDIA 201</t>
  </si>
  <si>
    <t>SERVICIO EDUCACION FORMAL POR MODELOS EDUCATIVOS FLEXIBLES SERVICIOS DE LA ADMINISTRACIN PBLICA RELACIONADOS CON LA EDUCACION</t>
  </si>
  <si>
    <t>2.3.2.02.02.009.2201030.91121.206</t>
  </si>
  <si>
    <t>EDUCACION CALIDAD, COBERTURA Y FORTALECIMIENTO DE LA EDUCACIN INICIAL, PRESCOLAR, BSICA Y MEDIA SERVICIO EDUCACIN FORMAL POR MODELOS EDUCATIVOS FLEXIBLES 206</t>
  </si>
  <si>
    <t>SERVICIOS DE GESTION DEL RIESGO FISICO EN ESTUDIANTES Y DOCENTES SERVICIOS DE APOYO EDUCATIVO</t>
  </si>
  <si>
    <t>2.3.2.02.02.009.2201043.92920.201</t>
  </si>
  <si>
    <t>EDUCACION CALIDAD, COBERTURA Y FORTALECIMIENTO DE LA EDUCACIN INICIAL, PRESCOLAR, BSICA Y MEDIA SERVICIOS DE GESTIN DEL RIESGO FSICO EN ESTUDIANTES Y DOCENTES 201</t>
  </si>
  <si>
    <t>SERVICIO DE EDUCACIN INFORMAL OTROS TIPOS DE SERVICIOS EDUCATIVOS Y DE FORMACIN, N.C.P.</t>
  </si>
  <si>
    <t>2.3.2.02.02.009.2201049.92919.201</t>
  </si>
  <si>
    <t>EDUCACION CALIDAD, COBERTURA Y FORTALECIMIENTO DE LA EDUCACIN INICIAL, PRESCOLAR, BSICA Y MEDIA SERVICIO DE EDUCACIN INFORMAL 201</t>
  </si>
  <si>
    <t>SERVICIO DE EDUCACIN INFORMAL SERVICIOS DE APOYO EDUCATIVO</t>
  </si>
  <si>
    <t>2.3.2.02.02.009.2201049.92920.206</t>
  </si>
  <si>
    <t>EDUCACION CALIDAD, COBERTURA Y FORTALECIMIENTO DE LA EDUCACION INICIAL, PRESCOLAR, BASICA Y MEDIA SERVICIO DE EDUCACION INFORMAL 206</t>
  </si>
  <si>
    <t>SERVICIO DE EDUCACION INFORMAL SERVICIOS DE PROMOCION DE EVENTOS DEPORTIVOS Y RECREATIVOS</t>
  </si>
  <si>
    <t>2.3.2.02.02.009.2201049.96511.201</t>
  </si>
  <si>
    <t>SERVICIO DE APOYO PARA LA IMPLEMENTACIN DE LA ESTRATEGIA EDUCATIVA DEL SISTEMA DE RESPONSABILIDAD PENAL PARA ADOLESCENTES SERVICIOS DE LA ADMINISTRACIN PUBLICA RELACIONADOS CON LA EDUCACION</t>
  </si>
  <si>
    <t>2.3.2.02.02.009.2201055.91121.205</t>
  </si>
  <si>
    <t>EDUCACION CALIDAD, COBERTURA Y FORTALECIMIENTO DE LA EDUCACIN INICIAL, PRESCOLAR, BSICA Y MEDIA SERVICIO DE APOYO PARA LA IMPLEMENTACION DE LA ESTRATEGIA EDUCATIVA DEL SISTEMA DE RESPONSABILIDAD PENAL PARA ADOLESCENTES 205</t>
  </si>
  <si>
    <t>SERVICIO EDUCATIVO DE PROMOCION DEL BILINGISMO PARA DOCENTES SERVICIOS DE EDUCACION PARA LA FORMACION Y EL TRABAJO</t>
  </si>
  <si>
    <t>2.3.2.02.02.009.2201060.92913.201</t>
  </si>
  <si>
    <t>EDUCACION CALIDAD, COBERTURA Y FORTALECIMIENTO DE LA EDUCACIN INICIAL, PRESCOLAR, BSICA Y MEDIA SERVICIO EDUCATIVO DE PROMOCIN DEL BILINGISMO PARA DOCENTES 201</t>
  </si>
  <si>
    <t>2.3.2.02.02.009.2201060.92913.206</t>
  </si>
  <si>
    <t>EDUCACION CALIDAD, COBERTURA Y FORTALECIMIENTO DE LA EDUCACIN INICIAL, PRESCOLAR, BSICA Y MEDIA SERVICIO EDUCATIVO DE PROMOCION DEL BILINGISMO PARA DOCENTES 206</t>
  </si>
  <si>
    <t>SERVICIO DE APOYO A PROYECTOS PEDAGOGICOS PRODUCTIVOS SERVICIOS DE LA ADMINISTRACIN PUBLICA RELACIONADOS CON LA EDUCACION</t>
  </si>
  <si>
    <t>2.3.2.02.02.009.2201061.91121.207</t>
  </si>
  <si>
    <t>EDUCACION CALIDAD, COBERTURA Y FORTALECIMIENTO DE LA EDUCACION INICIAL, PRESCOLAR, BASICA Y MEDIA SERVICIO DE APOYO A PROYECTOS PEDAGOGICOS PRODUCTIVOS 207</t>
  </si>
  <si>
    <t>SERVICIO EDUCATIVO SERVICIOS DE LA ADMINISTRACION PUBLICA RELACIONADOS CON LA EDUCACION</t>
  </si>
  <si>
    <t>2.3.2.02.02.009.2201071.91121.205</t>
  </si>
  <si>
    <t>EDUCACION CALIDAD, COBERTURA Y FORTALECIMIENTO DE LA EDUCACIN INICIAL, PRESCOLAR, BSICA Y MEDIA SERVICIO EDUCATIVO 205</t>
  </si>
  <si>
    <t>2.3.2.02.02.009.2201071.91121.213</t>
  </si>
  <si>
    <t>EDUCACION CALIDAD, COBERTURA Y FORTALECIMIENTO DE LA EDUCACIN INICIAL, PRESCOLAR, BSICA Y MEDIA SERVICIO EDUCATIVO 213</t>
  </si>
  <si>
    <t>SERVICIO EDUCATIVO SERVICIOS FUNERARIOS PARA HUMANOS</t>
  </si>
  <si>
    <t>2.3.2.02.02.009.2201071.97321.205</t>
  </si>
  <si>
    <t>SERVICIO DE FORTALECIMIENTO A LAS CAPACIDADES DE LOS DOCENTES DE EDUCACIN INICIAL, PREESCOLAR, BASICA Y MEDIA OTROS TIPOS DE SERVICIOS EDUCATIVOS Y DE FORMACION, N.C.P.</t>
  </si>
  <si>
    <t>2.3.2.02.02.009.2201074.92919.201</t>
  </si>
  <si>
    <t>EDUCACION CALIDAD, COBERTURA Y FORTALECIMIENTO DE LA EDUCACIN INICIAL, PRESCOLAR, BASICA Y MEDIA SERVICIO DE FORTALECIMIENTO A LAS CAPACIDADES DE LOS DOCENTES DE EDUCACION INICIAL, PREESCOLAR, BASICA Y MEDIA 201</t>
  </si>
  <si>
    <t>2.3.2.02.02.009.2201074.92919.206</t>
  </si>
  <si>
    <t>EDUCACION CALIDAD, COBERTURA Y FORTALECIMIENTO DE LA EDUCACIN INICIAL, PRESCOLAR, BSICA Y MEDIA SERVICIO DE FORTALECIMIENTO A LAS CAPACIDADES DE LOS DOCENTES DE EDUCACION INICIAL, PREESCOLAR, BASICA Y MEDIA 206</t>
  </si>
  <si>
    <t>SERVICIO DE APOYO FINANCIERO PARA EL ACCESO Y PERMANENCIA A LA EDUCACION SUPERIOR O TERCIARIA SERVICIOS DE EDUCACION SUPERIOR NIVEL PREGRADO UNIVERSITARIA</t>
  </si>
  <si>
    <t>2.3.2.02.02.009.2202009.92512.201</t>
  </si>
  <si>
    <t>EDUCACION CALIDAD Y FOMENTO DE LA EDUCACION SUPERIOR SERVICIO DE APOYO FINANCIERO PARA EL ACCESO Y PERMANENCIA A LA EDUCACION SUPERIOR O TERCIARIA 201</t>
  </si>
  <si>
    <t>FONDO EDUCATIVO MUNICIPAL</t>
  </si>
  <si>
    <t>Adquisición de bienes y servicios</t>
  </si>
  <si>
    <t>Adquisiciones diferentes de activos</t>
  </si>
  <si>
    <t>Adquisición de servicios</t>
  </si>
  <si>
    <t>SERVICIO DE APOYO FINANCIERO PARA EL ACCESO Y PERMANENCIA A LA EDUCACIN SERVICIOS DE EDUCACIN SUPERIOR NIVEL PREGRADO TCNICA PROFESIONAL Y TECNOLGICA SUPERIOR O TERCIARIA</t>
  </si>
  <si>
    <t>2.3.2.02.02.009.2202009.92511.201</t>
  </si>
  <si>
    <t>2.3.2.02.02.009.2202009.92511.224</t>
  </si>
  <si>
    <t>EDUCACION CALIDAD Y FOMENTO DE LA EDUCACIN SUPERIOR SERVICIO DE APOYO FINANCIERO PARA EL ACCESO Y PERMANENCIA A LA EDUCACION SUPERIOR O TERCIARIA 224</t>
  </si>
  <si>
    <t xml:space="preserve">OTROS APORTES O TRANSFERENCIAS MUNICIPALES
</t>
  </si>
  <si>
    <t>2.3.2.02.02.009.2202009.92511.290</t>
  </si>
  <si>
    <t>EDUCACION CALIDAD Y FOMENTO DE LA EDUCACION SUPERIOR SERVICIO DE ACREDITACION DE LA CALIDAD DE LA EDUCACION SUPERIOR O TERCIARIA 290</t>
  </si>
  <si>
    <t>INGRESOS CORRIENTES CON DESTINACION ESPECIFICA - RECURSOS PROPIOS</t>
  </si>
  <si>
    <t>2.3.2.02.02.009.2202009.92512.224</t>
  </si>
  <si>
    <t>EDUCACION CALIDAD Y FOMENTO DE LA EDUCACION SUPERIOR SERVICIO DE ACREDITACION DE LA CALIDAD DE LA EDUCACION SUPERIOR O TERCIARIA 224</t>
  </si>
  <si>
    <t>SERVICIO DE ACREDITACION DE LA CALIDAD DE LA EDUCACION SUPERIOR O TERCIARIA SERVICIOS DE EDUCACIN SUPERIOR NIVEL PREGRADO TCNICA PROFESIONAL Y TECNOLGICA</t>
  </si>
  <si>
    <t>2.3.2.02.02.009.2202010.92511.290</t>
  </si>
  <si>
    <t>SERVICIO DE ACREDITACION DE LA CALIDAD DE LA EDUCACION SUPERIOR O TERCIARIA SERVICIOS DE EDUCACIN SUPERIOR NIVEL PREGRADO UNIVERSITARIA</t>
  </si>
  <si>
    <t>2.3.2.02.02.009.2202010.92512.201</t>
  </si>
  <si>
    <t>EDUCACION CALIDAD Y FOMENTO DE LA EDUCACION SUPERIOR SERVICIO DE ACREDITACION DE LA CALIDAD DE LA EDUCACION SUPERIOR O TERCIARIA 201</t>
  </si>
  <si>
    <t>SERVICIO DE MEJORAMIENTO DE LA CALIDAD DE LA EDUCACION PARA EL TRABAJO Y EL DESARROLLO HUMANO SERVICIOS DE EDUCACIN SUPERIOR NIVEL PREGRADO UNIVERSITARIA</t>
  </si>
  <si>
    <t>2.3.2.02.02.009.2202011.92512.224</t>
  </si>
  <si>
    <t>EDUCACION CALIDAD Y FOMENTO DE LA EDUCACION SUPERIOR SERVICIO DE MEJORAMIENTO DE LA CALIDAD DE LA EDUCACION PARA EL TRABAJO Y EL DESARROLLO HUMANO 224</t>
  </si>
  <si>
    <t>FONDO PARA EL TRABAJO Y EL DESARROLLO HUMANO</t>
  </si>
  <si>
    <t>SERVICIO DE ASISTENCIA TECNICA EN INSPECCION, VIGILANCIA Y CONTROL DEL SECTOR EDUCATIVO SERVICIOS DE LA ADMINISTRACION PBLICA RELACIONADOS CON LA EDUCACION</t>
  </si>
  <si>
    <t>2.3.2.02.02.009.2201013.91121.283</t>
  </si>
  <si>
    <t>EDUCACION CALIDAD, COBERTURA Y FORTALECIMIENTO DE LA EDUCACION INICIAL, PRESCOLAR, BASICA Y MEDIA SERVICIO DE ASISTENCIA TECNICA EN INSPECCION, VIGILANCIA Y CONTROL DEL SECTOR EDUCATIVO 283</t>
  </si>
  <si>
    <t>TOTAL SECRETARIA EDUCATIVA</t>
  </si>
  <si>
    <t>TOTAL INFORME SECRETARIA DE EDUCACION</t>
  </si>
  <si>
    <t>SECRETARIA DE INFRAESTRUCTURA</t>
  </si>
  <si>
    <t>ADQUISICION DE ACTIVOS NO FINANCIEROS</t>
  </si>
  <si>
    <t>2.3.2.01.01.003.02</t>
  </si>
  <si>
    <t>MAQUINARIA PARA USOS ESPECIALES</t>
  </si>
  <si>
    <t>2.3.2.01.01.003.02.08</t>
  </si>
  <si>
    <t>OTRA MAQUINARIA PARA USOS ESPECIALES Y SUS PARTES Y PIEZAS</t>
  </si>
  <si>
    <t>VIA TERCIARIA CON MANTENIMIENTO PERIODICO O RUTINARIO MAQUINAS APISONADORAS Y APLANADORAS DE CAMINOS (COMPACTADORAS), AUTOPROPULSADAS</t>
  </si>
  <si>
    <t>2.3.2.01.01.003.02.08.2402112.44424.273</t>
  </si>
  <si>
    <t>TRANSPORTE INFRAESTRUCTURA RED VIAL REGIONAL VIA TERCIARIA CON MANTENIMIENTO PERIODICO O RUTINARIO 273</t>
  </si>
  <si>
    <t>CREDITO INTERNO Y EXTERNO</t>
  </si>
  <si>
    <t>INFRAESTRUCTURA EDUCATIVA MEJORADA ESPACIO PUBLICO ADECUADO</t>
  </si>
  <si>
    <t>2.3.2.02.02.005.2201052.53129.201</t>
  </si>
  <si>
    <t>EDUCACION CALIDAD, COBERTURA Y FORTALECIMIENTO DE LA EDUCACION INICIAL, PRESCOLAR, BSICA Y MEDIA INFRAESTRUCTURA EDUCATIVA MEJORADA 201</t>
  </si>
  <si>
    <t>PLACA HUELLA CONSTRUIDA SERVICIOS GENERALES DE CONSTRUCCIN DE CARRETERAS (EXCEPTOCARRETERAS ELEVADAS), CALLES</t>
  </si>
  <si>
    <t>2.3.2.02.02.005.2402042.54211.201</t>
  </si>
  <si>
    <t>TRANSPORTE INFRAESTRUCTURA RED VIAL REGIONAL PLACA HUELLA CONSTRUIDA 201</t>
  </si>
  <si>
    <t>SERVICIO DE ASISTENCIA TECNICA EN INFRAESTRUCTURA Y SERVICIO DE LA RED VIAL REGIONAL SERVICIOS GENERALES DE CONSTRUCCIN DE CARRETERAS (EXCEPTO CARRETERAS ELEVADAS), CALLES</t>
  </si>
  <si>
    <t>2.3.2.02.02.005.2402107.54211.201</t>
  </si>
  <si>
    <t>TRANSPORTE INFRAESTRUCTURA RED VIAL REGIONAL SERVICIO DE ASISTENCIA TCNICA EN INFRAESTRUCTURA Y SERVICIO DE LA RED VIAL REGIONAL 201</t>
  </si>
  <si>
    <t>VIA URBANA MEJORADA SERVICIOS GENERALES DE CONSTRUCCIN DE CARRETERAS (EXCEPTO CARRETERAS ELEVADAS), CALLES</t>
  </si>
  <si>
    <t>2.3.2.02.02.005.2402114.54211.201</t>
  </si>
  <si>
    <t>TRANSPORTE INFRAESTRUCTURA RED VIAL REGIONAL VIA URBANA MEJORADA 201</t>
  </si>
  <si>
    <t>ANDEN DE LA RED URBANA REHABILITADO CARRETERAS (EXCEPTO CARRETERAS ELEVADAS) CALLES</t>
  </si>
  <si>
    <t>2.3.2.02.02.005.2402127.53211.201</t>
  </si>
  <si>
    <t>TRANSPORTE INFRAESTRUCTURA RED VIAL REGIONAL ANDEN DE LA RED URBANA REHABILITADO 201</t>
  </si>
  <si>
    <t>CENTROS CULTURALES CONSTRUIDOS Y DOTADOS OTROS EDIFICIOS NO RESIDENCIALES</t>
  </si>
  <si>
    <t>2.3.2.02.02.005.3301093.53129.201</t>
  </si>
  <si>
    <t>CULTURA PROMOCION Y ACCESO EFECTIVO A PROCESOS CULTURALES Y ARTISTICOS CENTROS CULTURALES CONSTRUIDOS Y DOTADOS 201</t>
  </si>
  <si>
    <t>CARRETERAS (EXCEPTO CARRETERAS ELEVADAS) CALLES</t>
  </si>
  <si>
    <t>2.3.2.02.02.005.4002020.53211.201</t>
  </si>
  <si>
    <t>VIVIENDA, CIUDAD Y TERRITORIO ORDENAMIENTO TERRITORIAL Y DESARROLLO URBANO ESPACIO PUBLICO ADECUADO 201</t>
  </si>
  <si>
    <t>ESPACIO PUBLICO ADECUADO SERVICIOS GENERALES DE CONSTRUCCIN DE CARRETERAS (EXCEPTO CARRETERAS ELEVADAS), CALLES</t>
  </si>
  <si>
    <t>2.3.2.02.02.005.4002020.54211.201</t>
  </si>
  <si>
    <t>2.3.2.02.02.005.4002020.54211.289</t>
  </si>
  <si>
    <t>VIVIENDA, CIUDAD Y TERRITORIO ORDENAMIENTO TERRITORIAL Y DESARROLLO URBANO ESPACIO PUBLICO ADECUADO 289</t>
  </si>
  <si>
    <t>PARQUES MANTENIDOS SERVICIOS GENERALES DE CONSTRUCCIN DE INSTALACIONES AL AIRE LIBRE PARA DEPORTES Y ESPARCIMIENTO</t>
  </si>
  <si>
    <t>2.3.2.02.02.005.4002022.54270.201</t>
  </si>
  <si>
    <t>VIVIENDA, CIUDAD Y TERRITORIO ORDENAMIENTO TERRITORIAL Y DESARROLLO URBANO PARQUES MANTENIDOS 201</t>
  </si>
  <si>
    <t>ACUEDUCTOS CONSTRUIDOS SERVICIOS GENERALES DE CONSTRUCCIN DE INSTALACIONES AL AIRE LIBRE PARA DEPORTES Y ESPARCIMIENTO</t>
  </si>
  <si>
    <t>2.3.2.02.02.005.4003015.53231.201</t>
  </si>
  <si>
    <t>VIVIENDA, CIUDAD Y TERRITORIO ACCESO DE LA POBLACION A LOS SERVICIOS DE AGUA POTABLE Y SANEAMIENTO BSICO ACUEDUCTOS CONSTRUIDOS 201</t>
  </si>
  <si>
    <t>2.3.2.02.02.005.4003015.53231.221</t>
  </si>
  <si>
    <t>VIVIENDA, CIUDAD Y TERRITORIO ACCESO DE LA POBLACION A LOS SERVICIOS DE AGUA POTABLE Y SANEAMIENTO BSICO ACUEDUCTOS CONSTRUIDOS 221</t>
  </si>
  <si>
    <t>IMPUESTO DE TRANSPORTE POR OLEODUCTOS  Y GASODUCTOS</t>
  </si>
  <si>
    <t>UNIDADES SANITARIAS CON SANEAMIENTO BASICO CONSTRUIDAS SERVICIOS DE INSTALACIN DE SISTEMAS SEPTICOS</t>
  </si>
  <si>
    <t>2.3.2.02.02.005.4003044.54342.201</t>
  </si>
  <si>
    <t>VIVIENDA, CIUDAD Y TERRITORIO ACCESO DE LA POBLACION A LOS SERVICIOS DE AGUA POTABLE Y SANEAMIENTO BASICO UNIDADES SANITARIAS CON SANEAMIENTO BASICO CONSTRUIDAS 201</t>
  </si>
  <si>
    <t>CENTROS COMUNITARIOS ADECUADOS SERVICIOS GENERALES DE CONSTRUCCION DE INSTALACIONES AL AIRE LIBRE PARA DEPORTES Y ESPARCIMIENTO</t>
  </si>
  <si>
    <t>2.3.2.02.02.005.4103027.54270.201</t>
  </si>
  <si>
    <t>INCLUSION SOCIAL Y RECONCILIACION INCLUSION SOCIAL Y PRODUCTIVA PARA LA POBLACION EN SITUACION DE VULNERABILIDAD CENTROS COMUNITARIOS ADECUADOS 201</t>
  </si>
  <si>
    <t>2.3.2.02.02.005.4301004.54270.201</t>
  </si>
  <si>
    <t>DEPORTE Y RECREACION FOMENTO A LA RECREACION, LA ACTIVIDAD FISICA Y EL DEPORTE PARA DESARROLLAR ENTORNOS DE CONVIVENCIA Y PAZ SERVICIO DE MANTENIMIENTO A LA INFRAESTRUCTURA DEPORTIVA 201</t>
  </si>
  <si>
    <t>2.3.2.02.02.005.4301004.54270.267</t>
  </si>
  <si>
    <t>DEPORTE Y RECREACION FOMENTO A LA RECREACION, LA ACTIVIDAD FISICA Y EL DEPORTE PARA DESARROLLAR ENTORNOS DE CONVIVENCIA Y PAZ SERVICIO DE MANTENIMIENTO A LA INFRAESTRUCTURA DEPORTIVA 267</t>
  </si>
  <si>
    <t>2.3.2.02.02.005.4301004.54270.273</t>
  </si>
  <si>
    <t>DEPORTE Y RECREACION FOMENTO A LA RECREACION, LA ACTIVIDAD FISICA Y EL DEPORTE PARA DESARROLLAR ENTORNOS DE CONVIVENCIA Y PAZ SERVICIO DE MANTENIMIENTO A LA INFRAESTRUCTURA DEPORTIVA 273</t>
  </si>
  <si>
    <t>PARQUES RECREATIVOS ADECUADOS SERVICIOS GENERALES DE CONSTRUCCIN DE INSTALACIONES AL AIRE LIBRE PARA DEPORTES Y ESPARCIMIENTO</t>
  </si>
  <si>
    <t>2.3.2.02.02.005.4301011.54270.201</t>
  </si>
  <si>
    <t>DEPORTE Y RECREACION FOMENTO A LA RECREACION, LA ACTIVIDAD FISICA Y EL DEPORTE PARA DESARROLLAR ENTORNOS DE CONVIVENCIA Y PAZ PARQUES RECREATIVOS ADECUADOS 201</t>
  </si>
  <si>
    <t>2.3.2.02.02.005.4301011.54270.213</t>
  </si>
  <si>
    <t>DEPORTE Y RECREACION FOMENTO A LA RECREACION, LA ACTIVIDAD FISICA Y EL DEPORTE PARA DESARROLLAR ENTORNOS DE CONVIVENCIA Y PAZ PARQUES RECREATIVOS ADECUADOS 213</t>
  </si>
  <si>
    <t>2.3.2.02.02.005.4301011.54270.273</t>
  </si>
  <si>
    <t>DEPORTE Y RECREACION FOMENTO A LA RECREACION, LA ACTIVIDAD FISICA Y EL DEPORTE PARA DESARROLLAR ENTORNOS DE CONVIVENCIA Y PAZ PARQUES RECREATIVOS ADECUADOS 273</t>
  </si>
  <si>
    <t>PARQUES RECREATIVOS MANTENIDOS SERVICIOS GENERALES DE CONSTRUCCIN DE OTROS EDIFICIOS NO RESIDENCIALES</t>
  </si>
  <si>
    <t>2.3.2.02.02.005.4301012.54129.201</t>
  </si>
  <si>
    <t>DEPORTE Y RECREACION FOMENTO A LA RECREACION, LA ACTIVIDAD FISICA Y EL DEPORTE PARA DESARROLLAR ENTORNOS DE CONVIVENCIA Y PAZ PARQUES RECREATIVOS MANTENIDOS 201</t>
  </si>
  <si>
    <t>SALON COMUNAL ADECUADO SERVICIOS GENERALES DE CONSTRUCCION DE OTROS EDIFICIOS NO RESIDENCIALES</t>
  </si>
  <si>
    <t>2.3.2.02.02.005.4502003.54129.273</t>
  </si>
  <si>
    <t>GOBIERNO TERRITORIAL FORTALECIMIENTO DEL BUEN GOBIERNO PARA EL RESPETO Y GARANTIA DE LOS DERECHOS HUMANOS. SALON COMUNAL ADECUADO 273</t>
  </si>
  <si>
    <t>ESPACIOS DEDICADOS A LA INTERMODALIDAD SERVICIOS DE TRANSPORTE TERRESTRE ESPECIAL LOCAL DE PASAJEROS</t>
  </si>
  <si>
    <t>2.3.2.02.02.006.2408004.64114.201</t>
  </si>
  <si>
    <t>TRANSPORTE PRESTACION DE SERVICIOS DE TRANSPORTE PUBLICO DE PASAJEROS ESPACIOS DEDICADOS A LA INTERMODALIDAD 201</t>
  </si>
  <si>
    <t>ESTUDIOS DE PREINVERSION PARA LA RED VIAL REGIONAL SERVICIOS DE PLANEACION URBANA</t>
  </si>
  <si>
    <t>2.3.2.02.02.008.2402118.83221.201</t>
  </si>
  <si>
    <t>TRANSPORTE INFRAESTRUCTURA RED VIAL REGIONAL ESTUDIOS DE PREINVERSION PARA LA RED VIAL REGIONAL 201</t>
  </si>
  <si>
    <t>ESTUDIOS DE PREINVERSION PARA LA RED VIAL REGIONAL SERVICIOS DE ARQUITECTURA PAISAJISTA DE PROYECTOS DE CONSTRUCCION</t>
  </si>
  <si>
    <t>2.3.2.02.02.008.2402118.83232.230</t>
  </si>
  <si>
    <t>TRANSPORTE INFRAESTRUCTURA RED VIAL REGIONAL ESTUDIOS DE PREINVERSION PARA LA RED VIAL REGIONAL 230</t>
  </si>
  <si>
    <t>2.3.2.02.02.008.2402118.83232.255</t>
  </si>
  <si>
    <t>TRANSPORTE INFRAESTRUCTURA RED VIAL REGIONAL ESTUDIOS DE PREINVERSION PARA LA RED VIAL REGIONAL 255</t>
  </si>
  <si>
    <t>ZONAS VERDES MANTENIDAS OTROS SERVICIOS PROFESIONALES, TECNICOS Y EMPRESARIALES N.C.P.</t>
  </si>
  <si>
    <t>2.3.2.02.02.008.4002026.83990.201</t>
  </si>
  <si>
    <t>ZONAS VERDES MANTENIDAS 201</t>
  </si>
  <si>
    <t>ZONAS VERDES MANTENIDAS SERVICIOS DE MANTENIMIENTO Y CUIDADO DEL PAISAJE</t>
  </si>
  <si>
    <t>2.3.2.02.02.008.4002026.85970.201</t>
  </si>
  <si>
    <t>VIVIENDA, CIUDAD Y TERRITORIO ORDENAMIENTO TERRITORIAL Y DESARROLLO URBANO ZONAS VERDES MANTENIDAS 201</t>
  </si>
  <si>
    <t>ZONAS VERDES MANTENIDAS OTROS SERVICIOS DE APOYO N.C.P.</t>
  </si>
  <si>
    <t>2.3.2.02.02.008.4002026.85999.201</t>
  </si>
  <si>
    <t>PARQUE RECREATIVOS ACEDUADOS OTROS SERVICIOS PROFESIONALES, TECNICOS Y EMPRESARIALES N.C.P.</t>
  </si>
  <si>
    <t>2.3.2.02.02.008.4301011.83990.201</t>
  </si>
  <si>
    <t>PARQUE RECREATIVOS ADECUADOS 201</t>
  </si>
  <si>
    <t>PARQUES RECREATIVOS ADECUADOS OTROS SERVICIOS DE APOYO NCP</t>
  </si>
  <si>
    <t>2.3.2.02.02.008.4301011.85999.201</t>
  </si>
  <si>
    <t>PARQUES RECREATIVOS ADECUADOS 201</t>
  </si>
  <si>
    <t>SERVICIO DE ASISTENCIA TECNICA SERVICIOS DE ASESORAMIENTO Y REPRESENTACIN JURDICA RELATIVOS A OTROS CAMPOS DEL DERECHO</t>
  </si>
  <si>
    <t>2.3.2.02.02.008.4599031.82120.201</t>
  </si>
  <si>
    <t>GOBIERNO TERRITORIAL FORTALECIMIENTO A LA GESTION Y DIRECCION DE LA ADMINISTRACION PUBLICA TERRITORIAL SERVICIO DE ASISTENCIA TECNICA 201</t>
  </si>
  <si>
    <t>SERVICIO DE ASISTENCIA TECNICA SERVICIOS DE ARQUITECTURA PARA PROYECTOS DE CONSTRUCCIONES NO RESIDENCIALES</t>
  </si>
  <si>
    <t>2.3.2.02.02.008.4599031.83213.201</t>
  </si>
  <si>
    <t>SERVICIO DE ASISTENCIA TECNICA SERVICIOS DE INGENIERIA EN PROYECTOS DE CONSTRUCCION</t>
  </si>
  <si>
    <t>2.3.2.02.02.008.4599031.83321.201</t>
  </si>
  <si>
    <t>SERVICIO DE ASISTENCIA TECNICA OTROS SERVICIOS PROFESIONALES, TCNICOS Y EMPRESARIALES N.C.P.</t>
  </si>
  <si>
    <t>2.3.2.02.02.008.4599031.83990.201</t>
  </si>
  <si>
    <t>SERVICIO DE ASISTENCIA TECNICA OTROS SERVICIOS DE APOYO N.C.P.</t>
  </si>
  <si>
    <t>2.3.2.02.02.008.4599031.85999.201</t>
  </si>
  <si>
    <t>INVERSION ALUMBRADO PUBLICO</t>
  </si>
  <si>
    <t>2.3.</t>
  </si>
  <si>
    <t>2.3.2.02.01.</t>
  </si>
  <si>
    <t>SEDES MANTENIDAS GUANTES DE PROTECCION</t>
  </si>
  <si>
    <t>2.3.2.02.01.002.4599016.2824202.226</t>
  </si>
  <si>
    <t>GOBIERNO TERRITORIAL FORTALECIMIENTO A LA GESTION Y DIRECCION DE LA ADMINISTRACION PUBLICA TERRITORIAL SEDES MANTENIDAS 226</t>
  </si>
  <si>
    <t>SEDES MANTENIDAS CASCOS DE SEGURIDAD</t>
  </si>
  <si>
    <t>2.3.2.02.01.002.4599016.28269.226</t>
  </si>
  <si>
    <t>OTROS BIENES TRANSPORTABLES (EXCEPTO PRODUCTOS METALICOS, MAQUINARIA Y EQUIPO)</t>
  </si>
  <si>
    <t>SEDES MANTENIDAS PAPEL PARA IMPRESORA O FOTOCOPIADORA</t>
  </si>
  <si>
    <t>2.3.2.02.01.003.4599016.3212801.226</t>
  </si>
  <si>
    <t>SEDES MANTENIDAS DIESEL OIL ACPM (FUEL GAS GASOIL MARINE GAS)</t>
  </si>
  <si>
    <t>2.3.2.02.01.003.4599016.3336103.226</t>
  </si>
  <si>
    <t>GOBIERNO TERRITORIAL FORTALECIMIENTO A LA GESTION Y DIRECCION DE LA ADMINISTRACIN PUBLICA TERRITORIAL SEDES MANTENIDAS 226</t>
  </si>
  <si>
    <t>SEDES MANTENIDAS CARTUCHOS DE IMPRESO TINTA O POLVO</t>
  </si>
  <si>
    <t>2.3.2.02.01.003.4599016.3699060.226</t>
  </si>
  <si>
    <t>PRODUCTOS METALICOS Y PAQUETES DE SOTWARE</t>
  </si>
  <si>
    <t>SEDES MANTENIDAS ARNESES O CINTURONES DE SEGURIDAD</t>
  </si>
  <si>
    <t>2.3.2.02.01.004.4599016.4299942.226</t>
  </si>
  <si>
    <t>SEDES MANTENIDAS PERFORADORAS</t>
  </si>
  <si>
    <t>2.3.2.02.01.004.4599016.4516004.226</t>
  </si>
  <si>
    <t>SEDES MANTENIDAS MONITORES DE MQUINAS AUTOMTICAS PARA TRATAMIENTO Y PROCESAMIENTO DE DATOS</t>
  </si>
  <si>
    <t>2.3.2.02.01.004.4599016.4731501.253</t>
  </si>
  <si>
    <t>GOBIERNO TERRITORIAL FORTALECIMIENTO A LA GESTION Y DIRECCION DE LA ADMINISTRACION PUBLICA TERRITORIAL SEDES MANTENIDAS 253</t>
  </si>
  <si>
    <t>SERVICIO DE ALOJAMIENTO, SERVICIO DE SUMINISTRO DE COMIDAS Y BEBIDAS, SERVICIO DE TRANSPORTE Y SERVICIO DE DISTRIBUCION DE ELECTRICIDAD, GAS Y AGUA.</t>
  </si>
  <si>
    <t>SEDES MANTENIDAS SERVICIOS DE DISTRIBUCIN DE ELECTRICIDAD (POR CUENTA PROPIA)</t>
  </si>
  <si>
    <t>2.3.2.02.02.006.4599016.69112.226</t>
  </si>
  <si>
    <t>2.3.2.02.02.006.4599016.69112.253</t>
  </si>
  <si>
    <t>SEDES MANTENIDAS SERVICIOS DE ADMINISTRACIN DE BIENES INMUEBLES NO RESIDENCIALES (DIFERENTES A VIVIENDA) A COMISION O POR CONTRATO</t>
  </si>
  <si>
    <t>2.3.2.02.02.007.4599016.72212.253</t>
  </si>
  <si>
    <t>SEDES MANTENIDAS SERVICIOS DE CONSULTORIA EN GESTIN ADMINISTRATIVA</t>
  </si>
  <si>
    <t>2.3.2.02.02.008.4599016.83115.226</t>
  </si>
  <si>
    <t>SEDES MANTENIDAS SERVICIOS DE SOPORTE EN TECNOLOGIAS DE LA INFORMACION (TI)</t>
  </si>
  <si>
    <t>2.3.2.02.02.008.4599016.83132.226</t>
  </si>
  <si>
    <t>SEDES MANTENIDAS SERVICIOS DE TELEFONIA FIJA (ACCESO)</t>
  </si>
  <si>
    <t>2.3.2.02.02.008.4599016.84120.253</t>
  </si>
  <si>
    <t>SEDES MANTENIDAS SERVICIOS DE PROTECCION (GUARDAS DE SEGURIDAD)</t>
  </si>
  <si>
    <t>2.3.2.02.02.008.4599016.85250.226</t>
  </si>
  <si>
    <t>SEDES MANTENIDAS SERVICIOS DE LIMPIEZA GENERAL</t>
  </si>
  <si>
    <t>2.3.2.02.02.008.4599016.85330.226</t>
  </si>
  <si>
    <t>SEDES MANTENIDAS SERVICIOS DE MANTENIMIENTO Y CUIDADO DEL PAISAJE</t>
  </si>
  <si>
    <t>2.3.2.02.02.008.4599016.85970.226</t>
  </si>
  <si>
    <t>SEDES MANTENIDAS SERVICIO DE MANTENIMIENTO Y REPARACIN DE OTROS PRODUCTOS METLICOS ELABORADOS N.C.P.</t>
  </si>
  <si>
    <t>2.3.2.02.02.008.4599016.8711099.226</t>
  </si>
  <si>
    <t>SEDES MANTENIDAS SERVICIOS DE MANTENIMIENTO Y REPARACIN DE COMPUTADORES Y EQUIPOS PERIFERICOS.</t>
  </si>
  <si>
    <t>2.3.2.02.02.008.4599016.87130.226</t>
  </si>
  <si>
    <t>SEDES MANTENIDAS SERVICIO DE MANTENIMIENTO Y REPARACION DE VEHCULOS AUTOMOTORES N.C.P.</t>
  </si>
  <si>
    <t>2.3.2.02.02.008.4599016.8714199.226</t>
  </si>
  <si>
    <t>SEDES MANTENIDAS SERVICIO DE MANTENIMIENTO Y REPARACIN DE BATERAS Y ACUMULADORES ELECTRICOS.</t>
  </si>
  <si>
    <t>2.3.2.02.02.008.4599016.8715204.226</t>
  </si>
  <si>
    <t>SEDES MANTENIDAS SERVICIO DE MANTENIMIENTO Y REPARACIN DE EQUIPOS ELCTRICOS DE ILUMINACION.</t>
  </si>
  <si>
    <t>2.3.2.02.02.008.4599016.8715205.226</t>
  </si>
  <si>
    <t>SERVICIO DE ASISTENCIA TECNICA SERVICIOS DE ASESORAMIENTO Y REPRESENTACION JURIDICA RELATIVOS A OTROS CAMPOS DEL DERECHO</t>
  </si>
  <si>
    <t>2.3.2.02.02.008.4599031.82120.226</t>
  </si>
  <si>
    <t>GOBIERNO TERRITORIAL FORTALECIMIENTO A LA GESTION Y DIRECCION DE LA ADMINISTRACION PUBLICA TERRITORIAL SERVICIO DE ASISTENCIA TECNICA 226</t>
  </si>
  <si>
    <t>SERVICIO DE ASISTENCIA TECNICA OTROS SERVICIOS PROFESIONALES, TECNICOS Y EMPRESARIALES N.C.P.</t>
  </si>
  <si>
    <t>2.3.2.02.02.008.4599031.83990.226</t>
  </si>
  <si>
    <t>2.3.2.02.02.008.4599031.85999.226</t>
  </si>
  <si>
    <t>REDES DE ALUMBRADO PUBLICO MEJORADAS SERVICIOS DE LA ADMINISTRACIN PBLICA RELACIONADOS CON LA VIVIENDA E INFRAESTRUCTURA DE SERVICIOS PUBLICOS</t>
  </si>
  <si>
    <t>2.3.2.02.02.009.2102013.91123.226</t>
  </si>
  <si>
    <t>MINAS Y ENERGIA CONSOLIDACION PRODUCTIVA DEL SECTOR DE ENERGIA ELECTRICA REDES DE ALUMBRADO PUBLICO MEJORADAS 226</t>
  </si>
  <si>
    <t>SERVICIO INFORMACION IMPLEMENTADO SERVICIOS DE LA ADMINISTRACIN PBLICA RELACIONADOS CON LA VIVIENDA E INFRAESTRUCTURA DE SERVICIOS PUBLICOS</t>
  </si>
  <si>
    <t>2.3.2.02.02.009.4501007.91123.226</t>
  </si>
  <si>
    <t>GOBIERNO TERRITORIAL FORTALECIMIENTO DE LA CONVIVENCIA Y LA SEGURIDAD CIUDADANA SERVICIO INFORMACION IMPLEMENTADO 226</t>
  </si>
  <si>
    <t>FONDO PARA EL ESPACIO PUBLICO</t>
  </si>
  <si>
    <t>2.3.2.02.02.</t>
  </si>
  <si>
    <t>ANDEN DE LA RED URBANA REHABILITADO SERVICIOS GENERALES DE CONSTRUCCIN DE CARRETERAS (EXCEPTO CARRETERAS ELEVADAS), CALLES</t>
  </si>
  <si>
    <t>2.3.2.02.02.005.2402127.54211.232</t>
  </si>
  <si>
    <t>TRANSPORTE INFRAESTRUCTURA RED VIAL REGIONAL ANDEN DE LA RED URBANA REHABILITADO 232</t>
  </si>
  <si>
    <t>2.3.2.02.02.005.2402127.54211.282</t>
  </si>
  <si>
    <t>TRANSPORTE INFRAESTRUCTURA RED VIAL REGIONAL ANDEN DE LA RED URBANA REHABILITADO 282</t>
  </si>
  <si>
    <t>FONDO DE SOLIDARIDAD Y REDISTRIBUCION DEL INGRESO DEL MUNICIPIO DE BUCARAMANGA</t>
  </si>
  <si>
    <t>SERVICIO DE APOYO FINANCIERO PARA SUBSIDIOS AL CONSUMO EN LOS SERVICIOS PBLICOS DOMICILIARIOS SERVICIOS DE LA ADMINISTRACIN PBLICA RELACIONADOS CON LA VIVIENDA E INFRAESTRUCTURA DE SERVICIOS PUBLICOS</t>
  </si>
  <si>
    <t>2.3.2.02.02.009.4003047.91123.200</t>
  </si>
  <si>
    <t>VIVIENDA, CIUDAD Y TERRITORIO ACCESO DE LA POBLACIN A LOS SERVICIOS DE AGUA POTABLE Y SANEAMIENTO BASICO SERVICIO DE APOYO FINANCIERO PARA SUBSIDIOS AL CONSUMO EN LOS SERVICIOS PUBLICOS DOMICILIARIOS 200</t>
  </si>
  <si>
    <t>2.3.2.02.02.009.4003047.91123.201</t>
  </si>
  <si>
    <t>VIVIENDA, CIUDAD Y TERRITORIO ACCESO DE LA POBLACION A LOS SERVICIOS DE AGUA POTABLE Y SANEAMIENTO BASICO SERVICIO DE APOYO FINANCIERO PARA SUBSIDIOS AL CONSUMO EN LOS SERVICIOS PUBLICOS DOMICILIARIOS 201</t>
  </si>
  <si>
    <t>2.3.2.02.02.009.4003047.91123.215</t>
  </si>
  <si>
    <t>VIVIENDA, CIUDAD Y TERRITORIO ACCESO DE LA POBLACION A LOS SERVICIOS DE AGUA POTABLE Y SANEAMIENTO BASICO SERVICIO DE APOYO FINANCIERO PARA SUBSIDIOS AL CONSUMO EN LOS SERVICIOS PUBLICOS DOMICILIARIOS 215</t>
  </si>
  <si>
    <t xml:space="preserve">SGP AGUA POTABLE Y SANEAMIENTO BASICO - ONCE DOCEAVAS VIGENCIA ACTUAL MAS ULTIMA DOCEAVA VIGENCIA ANTERIOR
</t>
  </si>
  <si>
    <t>2.3.2.02.02.009.4003047.91123.260</t>
  </si>
  <si>
    <t>VIVIENDA, CIUDAD Y TERRITORIO ACCESO DE LA POBLACION A LOS SERVICIOS DE AGUA POTABLE Y SANEAMIENTO BASICO SERVICIO DE APOYO FINANCIERO PARA SUBSIDIOS AL CONSUMO EN LOS SERVICIOS PUBLICOS DOMICILIARIOS 260</t>
  </si>
  <si>
    <t>2.3.2.02.02.009.4003047.91123.268</t>
  </si>
  <si>
    <t>VIVIENDA, CIUDAD Y TERRITORIO ACCESO DE LA POBLACIN A LOS SERVICIOS DE AGUA POTABLE Y SANEAMIENTO BASICO SERVICIO DE APOYO FINANCIERO PARA SUBSIDIOS AL CONSUMO EN LOS SERVICIOS PUBLICOS DOMICILIARIOS 268</t>
  </si>
  <si>
    <t>TOTAL SECRETARIA DE I NFRAESTRUCTURA</t>
  </si>
  <si>
    <t>TOTAL INFORME SECRETARIA DE INFRAESTRUCTURA</t>
  </si>
  <si>
    <t>SECRETARIA DESARROLLO SOCIAL</t>
  </si>
  <si>
    <t>2.3.2.01.</t>
  </si>
  <si>
    <t>2.3.2.01.01.003.03</t>
  </si>
  <si>
    <t>MAQUINARIA DE OFICINA, CONTABILIDAD E INFORMTICA</t>
  </si>
  <si>
    <t>SERVICIO DE PROMOCIN A LA PARTICIPACIN CIUDADANA MUEBLES DE MADERA N.C.P. PARA OFICINA</t>
  </si>
  <si>
    <t>2.3.2.01.01.003.03.4502001.3812299.201</t>
  </si>
  <si>
    <t>GOBIERNO TERRITORIAL FORTALECIMIENTO DEL BUEN GOBIERNO PARA EL RESPETO Y GARANTIA DE LOS DERECHOS HUMANOS. SERVICIO DE PROMOCION A LA PARTICIPACIN CIUDADANA 201</t>
  </si>
  <si>
    <t>EQUIPO Y APARATOS DE RADIO, TELEVISIN Y COMUNICACIONES</t>
  </si>
  <si>
    <t>SERVICIO DE PROMOCIN A LA PARTICIPACIN CIUDADANA EQUIPOS TRANSMISORES DE TELEVISIN</t>
  </si>
  <si>
    <t>2.3.2.01.01.003.05.04.4502001.4721202.201</t>
  </si>
  <si>
    <t>GOBIERNO TERRITORIAL FORTALECIMIENTO DEL BUEN GOBIERNO PARA EL RESPETO Y GARANTA DE LOS DERECHOS HUMANOS. SERVICIO DE PROMOCIN A LA PARTICIPACIN CIUDADANA 201</t>
  </si>
  <si>
    <t>2.3.2.01.01.004</t>
  </si>
  <si>
    <t>ACTIVOS FIJOS NO CLASIFICADOS COMO MAQUINARIA Y EQUIPO</t>
  </si>
  <si>
    <t>2.3.2.01.01.004.01</t>
  </si>
  <si>
    <t>MUEBLES, INSTRUMENTOS MUSICALES, ARTCULOS DE DEPORTE Y ANTIGEDADES</t>
  </si>
  <si>
    <t>2.3.2.01.01.004.01.01</t>
  </si>
  <si>
    <t>CENTROS COMUNITARIOS DOTADOS MUEBLES DE MADERA N.C.P. PARA OFICINA</t>
  </si>
  <si>
    <t>2.3.2.01.01.004.01.01.4103031.3814088.201</t>
  </si>
  <si>
    <t>INCLUSION SOCIAL Y RECONCILIACION INCLUSIN SOCIAL Y PRODUCTIVA PARA LA POBLACIN EN SITUACIN DE VULNERABILIDAD CENTROS COMUNITARIOS DOTADOS 201</t>
  </si>
  <si>
    <t>MUEBLES, INSTRUMENTOS MUSICALES, ARTÍCULOS DE DEPORTE Y ANTIGÜEDADES</t>
  </si>
  <si>
    <t>2.3.2.01.01.004.01.03</t>
  </si>
  <si>
    <t>ARTÍCULOS DE DEPORTE</t>
  </si>
  <si>
    <t>SERVICIO DE PROMOCIN A LA PARTICIPACIN CIUDADANA ELEMENTOS N.C.P. PARA JUEGOS DEPORTIVOS</t>
  </si>
  <si>
    <t>2.3.2.01.01.004.01.03.4502001.3844098.201</t>
  </si>
  <si>
    <t>GOBIERNO TERRITORIAL FORTALECIMIENTO DEL BUEN GOBIERNO PARA EL RESPETO Y GARANTA DE LOS DERECHOS HUMANOS. SERVICIO DE PROMOCIN A LA PARTICIPACIN. CIUDADANA.201</t>
  </si>
  <si>
    <t>2.3.2.02.01.000</t>
  </si>
  <si>
    <t>AGRICULTURA, SILVICULTURA, Y PRODUCTOS DE LA PESCA</t>
  </si>
  <si>
    <t>SERVICIO DE ASISTENCIA TECNICA AGROPECUARIA DIRIGIDA A PEQUEÑOS PRODUCTORES ASPERSORES Y ROCIADORES DE MATERIAL PLASTICO PARA RIEGO</t>
  </si>
  <si>
    <t>2.3.2.02.01.000.1702010.4415004.201</t>
  </si>
  <si>
    <t>AGRICULTURA Y DESARROLLO RURAL INCLUSION PRODUCTIVA DE PEQUEÑOS PRODUCTORES RURALES SERVICIO DE ASISTENCIA TCNICA AGROPECUARIA DIRIGIDA A PEQUEÑOS PRODUCTORES.201</t>
  </si>
  <si>
    <t>SERVICIO DE ATENCION Y PROTECCION INTEGRAL AL ADULTO MAYOR PRODUCTOS FARMACEUTICOS, PARA USO VETERINARIO PRODUCTOS FARMACEUTICOS, PARA USO VETERINARIO</t>
  </si>
  <si>
    <t>2.3.2.02.01.000.1707042.3526201.201</t>
  </si>
  <si>
    <t>AGRICULTURA, SILVICULTURA, Y PRODUCTOS DE LA PESCA 201</t>
  </si>
  <si>
    <t>SERVICIO DE ATENCION Y PROTECCION INTEGRAL AL ADULTO MAYOR ALIMENTOS DIVERSOS, PREPARADOS, ENVASADOS EN SOBRES HERMETICOS</t>
  </si>
  <si>
    <t>2.3.2.02.01.002.4104008.2399926.201</t>
  </si>
  <si>
    <t>PRODUCTOS ALIMENTICIOS, BEBIDAS Y TABACO TEXTILES, PRENDAS DE VESTIR Y PRODUCTOS DE CUERO201</t>
  </si>
  <si>
    <t>2.3.2.02.01.002.4104008.2399926.220</t>
  </si>
  <si>
    <t>PRODUCTOS ALIMENTICIOS, BEBIDAS Y TABACO TEXTILES, PRENDAS DE VESTIR Y PRODUCTOS DE CUERO 220</t>
  </si>
  <si>
    <t>2.3.2.02.01.002.4104008.2399926.288</t>
  </si>
  <si>
    <t>PRODUCTOS ALIMENTICIOS, BEBIDAS Y TABACO TEXTILES, PRENDAS DE VESTIR Y PRODUCTOS DE CUERO 288</t>
  </si>
  <si>
    <t>SERVICIO DE ATENCION INTEGRAL A POBLACION EN CONDICION DE DISCAPACIDAD ALIMENTOS DIVERSOS, PREPARADOS, ENVASADOS EN SOBRES HERMETICOS</t>
  </si>
  <si>
    <t>2.3.2.02.01.002.4104020.2399926.201</t>
  </si>
  <si>
    <t>PRODUCTOS ALIMENTICIOS, BEBIDAS Y TABACO TEXTILES, PRENDAS DE VESTIR Y PRODUCTOS DE CUERO 201</t>
  </si>
  <si>
    <t>SERVICIO DE ASISTENCIA TECNICA AGROPECUARIA DIRIGIDA A PEQUEÑOS PRODUCTORES SERVICIOS DE LA ADMINISTRACION PUBLICA RELACIONADOS CON LA AGRICULTURA, SILVICULTURA, PESCA Y CAZA</t>
  </si>
  <si>
    <t>2.3.2.02.02.009.1702010.91131.201</t>
  </si>
  <si>
    <t>SERVICIOS PARA LA COMUNIDAD, SOCIALES Y PERSONALES 201</t>
  </si>
  <si>
    <t>SERVICIO DE ACOMPAÑAMIENTO PRODUCTIVO Y EMPRESARIAL OTROS SERVICIOS DE APOYO A LA PRODUCCIN DE CULTIVOS</t>
  </si>
  <si>
    <t>2.3.2.02.02.009.1702021.86119.201</t>
  </si>
  <si>
    <t>SERVICIO DE PROMOCIN DE ACTIVIDADES CULTURALES SERVICIOS DE FUNCIONAMIENTO DE INSTALACIONES E INFRAESTRUCTURA CULTURAL PARA PRESENTACIONES ARTISTICAS</t>
  </si>
  <si>
    <t>2.3.2.02.02.009.3301053.96230.201</t>
  </si>
  <si>
    <t>SERVICIO DE ASISTENCIA TECNICA PARA LA IMPLEMENTACION DE ESTRATO SERVICIOS DE PLANIFICACION ECONOMICA, SOCIAL Y ESTADISTICA DE LA ADMINISTRACION PUBLICA</t>
  </si>
  <si>
    <t>2.3.2.02.02.009.4102021.91114.201</t>
  </si>
  <si>
    <t>SERVICIO DIRIGIDOS A LA ATENCION DE NIÑOS, NIÑAS, ADOLESCENTES SERVICIOS DE PLANIFICACION ECONOMICA, SOCIAL Y ESTADISTICA DE LA ADMINISTRACION PUBLICA</t>
  </si>
  <si>
    <t>2.3.2.02.02.009.4102038.91114.201</t>
  </si>
  <si>
    <t>SERVICIO DIRIGIDOS A LA ATENCION DE NIÑOS, NIÑAS, ADOLESCENTES SERVICIOS FUNERARIOS PARA HUMANOS</t>
  </si>
  <si>
    <t>2.3.2.02.02.009.4102038.97321.201</t>
  </si>
  <si>
    <t>SERVICIO DE PROMOCION DE TEMAS DE DINAMICA RELACIONAL Y DESARROLLO SERVICIOS DE PLANIFICACION ECONOMICA, SOCIAL Y ESTADISTICA DE LA ADMINISTRACION PUBLICA</t>
  </si>
  <si>
    <t>2.3.2.02.02.009.4102043.91114.201</t>
  </si>
  <si>
    <t>2.3.2.02.02.009.4102043.91124.201</t>
  </si>
  <si>
    <t>SERVICIO DE ACOMPAÑAMIENTO FAMILIAR Y COMUNITARIO PARA LA SUPERACIN DE LA POBREZA SERVICIOS DE PLANIFICACIN ECONMICA, SOCIAL Y ESTADSTICA DE LA ADMINISTRACIN PUBLICA</t>
  </si>
  <si>
    <t>2.3.2.02.02.009.4103050.91114.201</t>
  </si>
  <si>
    <t>SERVICIO DE ACOMPAÑAMIENTO FAMILIAR Y COMUNITARIO PARA LA SUPERACION DE LA POBREZA SERVICIOS DE LA ADMINISTRACION PUBLICA RELACIONADOS CON LA RECREACION, LA CULTURA Y LA RELIGION</t>
  </si>
  <si>
    <t>2.3.2.02.02.009.4103050.91124.201</t>
  </si>
  <si>
    <t>SERVICIO DE ATENCIN Y PROTECCIN INTEGRAL AL ADULTO MAYOR ESTAMPILLA PARA EL BIENESTAR DEL ADULTO MAYOR MUNICIPAL</t>
  </si>
  <si>
    <t>2.3.2.02.02.009.4104008.91114.220</t>
  </si>
  <si>
    <t>SERVICIOS PARA LA COMUNIDAD, SOCIALES Y PERSONALES 220</t>
  </si>
  <si>
    <t>SERVICIOS DE LA ADMINISTRACION PUBLICA RELACIONADOS CON LA RECREACION, LA CULTURA Y LA RELIGION</t>
  </si>
  <si>
    <t>2.3.2.02.02.009.4104008.91124.201</t>
  </si>
  <si>
    <t>OTROS SERVICIOS SOCIALES CON ALOJAMIENTO PARA ADULTOS</t>
  </si>
  <si>
    <t>2.3.2.02.02.009.4104008.93304.220</t>
  </si>
  <si>
    <t>2.3.2.02.02.009.4104008.93304.258</t>
  </si>
  <si>
    <t>SERVICIOS PARA LA COMUNIDAD, SOCIALES Y PERSONALES 258</t>
  </si>
  <si>
    <t>2.3.2.02.02.009.4104008.93304.289</t>
  </si>
  <si>
    <t>SERVICIOS PARA LA COMUNIDAD, SOCIALES Y PERSONALES 289</t>
  </si>
  <si>
    <t>OTROS SERVICIOS SOCIALES SIN ALOJAMIENTO PARA PERSONAS MAYORES</t>
  </si>
  <si>
    <t>2.3.2.02.02.009.4104008.93491.201</t>
  </si>
  <si>
    <t>2.3.2.02.02.009.4104008.93491.220</t>
  </si>
  <si>
    <t>2.3.2.02.02.009.4104008.93491.288</t>
  </si>
  <si>
    <t>SERVICIOS PARA LA COMUNIDAD, SOCIALES Y PERSONALES 288</t>
  </si>
  <si>
    <t>SERVICIO DE ATENCIN Y PROTECCIN INTEGRAL AL ADULTO MAYOR SERVICIOS FUNERARIOS PARA HUMANOS</t>
  </si>
  <si>
    <t>2.3.2.02.02.009.4104008.97321.201</t>
  </si>
  <si>
    <t>SERVICIO DE ATENCIN INTEGRAL A POBLACIN EN CONDICIN DE DISCAPACIDAD SERVICIOS DE PLANIFICACIN ECONMICA, SOCIAL Y ESTADSTICA DE LA ADMINISTRACIN PUBLICA</t>
  </si>
  <si>
    <t>2.3.2.02.02.009.4104020.91114.201</t>
  </si>
  <si>
    <t>SERVICIOS DE REHABILITACIN PROFESIONAL PARA PERSONAS CON DISCAPACIDAD</t>
  </si>
  <si>
    <t>2.3.2.02.02.009.4104020.93411.201</t>
  </si>
  <si>
    <t>SERVICIO DE ATENCIN INTEGRAL AL HABITANTE DE LA CALLE SERVICIOS DE PLANIFICACION ECONOMICA, SOCIAL Y ESTADISTICA DE LA ADMINISTRACION PUBLICA</t>
  </si>
  <si>
    <t>2.3.2.02.02.009.4104027.91114.201</t>
  </si>
  <si>
    <t>SERVICIO DE ATENCIN INTEGRAL AL HABITANTE DE LA CALLE SERVICIOS FUNERARIOS PARA HUMANOS</t>
  </si>
  <si>
    <t>2.3.2.02.02.009.4104027.97321.201</t>
  </si>
  <si>
    <t>SERVICIO DE PROMOCIN A LA PARTICIPACIN CIUDADANA SERVICIOS ADMINISTRATIVOS DE LA SEGURIDAD SOCIAL OBLIGATORIA RELACIONADOS CON LOS ESQUEMAS DE PROTECCIN POR ENFERMEDAD, MATERNIDAD O INVALIDEZ TEMPORAL</t>
  </si>
  <si>
    <t>2.3.2.02.02.009.4502001.91310.201</t>
  </si>
  <si>
    <t>SERVICIO DE PROMOCIN DE LA GARANTA DE DERECHOS SERVICIOS DE PLANIFICACIN ECONMICA, SOCIAL Y ESTADSTICA DE LA ADMINISTRACIN PUBLICA</t>
  </si>
  <si>
    <t>2.3.2.02.02.009.4502038.91114.201</t>
  </si>
  <si>
    <t>ESTUDIOS DE PREINVERSION SERVICIOS DE PLANIFICACIN ECONMICA, SOCIAL Y ESTADSTICA DE LA ADMINISTRACIN PUBLICA</t>
  </si>
  <si>
    <t>2.3.2.02.02.009.4599006.91114.201</t>
  </si>
  <si>
    <t>SERVICIO DE ASISTENCIA TCNICA SERVICIOS DE PLANIFICACIN ECONMICA, SOCIAL Y ESTADSTICA DE LA ADMINISTRACIN PUBLICA</t>
  </si>
  <si>
    <t>2.3.2.02.02.009.4599031.91114.201</t>
  </si>
  <si>
    <t>2.3.2.02.02.009.4502001. 91114  201</t>
  </si>
  <si>
    <t>SERVICIOS DE PLANIFICACION ECONOMICA, SOCIAL Y ESTADISTICA DE LA ADMINISTRACION PUBLICA</t>
  </si>
  <si>
    <t>RECURSOS PROPIOS</t>
  </si>
  <si>
    <t>TOTAL SECRETARIA DE DESARROLLO SOCIAL</t>
  </si>
  <si>
    <t>TOTAL INFORME SECRETARIA DE DESARROLLO SOCIAL</t>
  </si>
  <si>
    <t>SECRETARIA DEL INTERIOR</t>
  </si>
  <si>
    <t>2.3.2.01.01.</t>
  </si>
  <si>
    <t>MAQUINARIA DE OFICINA, CONTABILIDAD E INFORMATICA</t>
  </si>
  <si>
    <t>2.3.2.01.01.003.03.01</t>
  </si>
  <si>
    <t>MQUINAS PARA OFICINA Y CONTABILIDAD, Y SUS PARTES Y ACCESORIOS</t>
  </si>
  <si>
    <t>SERVICIO DE PROMOCIN DE LA GARANTA DE DERECHOS OTROS MUEBLES DE MADERA N.C.P.</t>
  </si>
  <si>
    <t>2.3.2.01.01.003.03.01.4502038.3814091.201</t>
  </si>
  <si>
    <t>GOBIERNO TERRITORIAL FORTALECIMIENTO DEL BUEN GOBIERNO PARA EL RESPETO Y GARANTA DE LOS DERECHOS HUMANOS. SERVICIO DE PROMOCIN DE LA GARANTA DE DERECHOS 201</t>
  </si>
  <si>
    <t>MUEBLES</t>
  </si>
  <si>
    <t>2.3.2.01.01.004.01.01.04</t>
  </si>
  <si>
    <t>OTROS MUEBLES N.C.P.</t>
  </si>
  <si>
    <t>SERVICIOS TECNOLGICOS OTRAS MQUINAS DE PROCESAMIENTO AUTOMTICO DE DATOS QUE CONTENGAN O NO UNA O DOS DE LAS SIGUIENTES TIPOS DE UNIDADES UNIDADES DE ALMACENAMIENTO, UNIDADES DE ENTRADA, UNIDADES DE SALIDA</t>
  </si>
  <si>
    <t>2.3.2.01.01.004.01.01.04.1299065.45250.201</t>
  </si>
  <si>
    <t>JUSTICIA Y DEL DERECHO FORTALECIMIENTO DE LA GESTIN Y DIRECCIN DEL SECTOR JUSTICIA Y DEL DERECHO SERVICIOS TECNOLGICOS 201</t>
  </si>
  <si>
    <t>SERVICIOS TECNOLGICOS OTROS DISPOSITIVOS PERIFRICOS DE ENTRADA O SALIDA</t>
  </si>
  <si>
    <t>2.3.2.01.01.004.01.01.04.1299065.45269.201</t>
  </si>
  <si>
    <t>SERVICIO DE PROMOCION DE CONVIVENCIA Y NO REPETICION CAMIONES</t>
  </si>
  <si>
    <t>2.3.2.01.01.004.01.01.04.4501004.4911402.201</t>
  </si>
  <si>
    <t>GOBIERNO TERRITORIAL FORTALECIMIENTO DE LA CONVIVENCIA Y LA SEGURIDAD CIUDADANA SERVICIO DE PROMOCION DE CONVIVENCIA Y NO REPETICION 201</t>
  </si>
  <si>
    <t>SERVICIO DE PROMOCIN DE LA GARANTA DE DERECHOS OTRAS MQUINAS DE PROCESAMIENTO AUTOMTICO DE DATOS QUE CONTENGAN O NO UNA O DOS DE LAS SIGUIENTES TIPOS DE UNIDADES UNIDADES DE ALMACENAMIENTO, UNIDADES DE ENTRADA, UNIDADES DE SALIDA</t>
  </si>
  <si>
    <t>2.3.2.01.01.004.01.01.04.4502038.45250.201</t>
  </si>
  <si>
    <t>SERVICIO DE BIENESTAR A LA POBLACIN PRIVADA DE LIBERTAD COLLARES DE FANTASA SEMIACABADOS</t>
  </si>
  <si>
    <t>2.3.2.02.01.003.1206007.3899711.201</t>
  </si>
  <si>
    <t>JUSTICIA Y DEL DERECHO SISTEMA PENITENCIARIO Y CARCELARIO EN EL MARCO DE LOS DERECHOS HUMANOS SERVICIO DE BIENESTAR A LA POBLACIN PRIVADA DE LIBERTAD 201</t>
  </si>
  <si>
    <t>SERVICIO DE BIENESTAR A LA POBLACIN PRIVADA DE LIBERTAD ARTCULOS N.C.P. PARA ESCRITORIO Y OFICINA</t>
  </si>
  <si>
    <t>2.3.2.02.01.003.1206007.3899998.201</t>
  </si>
  <si>
    <t>ORDENAMIENTO TERRITORIAL Y DESARROLLO URBANO PLAZAS MANTENIDAS BOTIQUINES PARA EMERGENCIA</t>
  </si>
  <si>
    <t>2.3.2.02.01.003.4002031.3529901.201</t>
  </si>
  <si>
    <t>VIVIENDA, CIUDAD Y TERRITORIO ORDENAMIENTO TERRITORIAL Y DESARROLLO URBANO PLAZAS MANTENIDAS 201</t>
  </si>
  <si>
    <t>ORDENAMIENTO TERRITORIAL Y DESARROLLO URBANO PLAZAS MANTENIDAS ENVASES N.C.P. DE MATERIAL PLSTICO</t>
  </si>
  <si>
    <t>2.3.2.02.01.003.4002031.3649098.201</t>
  </si>
  <si>
    <t>SERVICIO DE PROMOCION DE CONVIVENCIA Y NO REPETICION ARTICULOS N.C.P. PARA PROTECCION</t>
  </si>
  <si>
    <t>2.3.2.02.01.003.4501004.3899997.201</t>
  </si>
  <si>
    <t>SERVICIOS DE ALOJAMIENTO SERVICIO DE SUMINISTRO DE COMIDAS Y BEBIDAS SERVICIOS DE TRANSPORTE Y SERVICIOS DE DISTRIBUCION DE ELECTRICIDAD, GAS Y AGUA</t>
  </si>
  <si>
    <t>SERVICIOS DE IMPLEMENTACINDE MEDIDAS DE SATISFACCIN Y ACOMPAÑAMIENTO A LAS VCTIMAS DEL CONFLICTO ARMADO SERVICIOS DE CATERING PARA EVENTOS</t>
  </si>
  <si>
    <t>2.3.2.02.02.006.4101031.63391.201</t>
  </si>
  <si>
    <t>INCLUSION SOCIAL Y RECONCILIACION ATENCIN, ASISTENCIA Y REPARACIN INTEGRAL A LAS VCTIMAS SERVICIOS DE IMPLEMENTACINDE MEDIDAS DE SATISFACCIN Y ACOMPAÑAMIENTO A LAS VCTIMAS DEL CONFLICTO ARMADO 201</t>
  </si>
  <si>
    <t>VIVIENDA, CIUDAD Y TERRITORIO ORDENAMIENTO TERRITORIAL Y DESARROLLO URBANO SERVICIOS TECNOLGICOS</t>
  </si>
  <si>
    <t>2.3.2.02.02.006.4102037.63290.201</t>
  </si>
  <si>
    <t>INCLUSION SOCIAL Y RECONCILIACION DESARROLLO INTEGRAL DE LA PRIMERA INFANCIA A LA JUVENTUD, Y FORTALECIMIENTO DE LAS CAPACIDADES DE LAS FAMILIAS DE NIÑAS, NIÑOS Y ADOLESCENTES SERVICIO DE PROTECCIN PARA EL RESTABLECIMIENTO DE DERECHOS 201</t>
  </si>
  <si>
    <t>ORDENAMIENTO TERRITORIAL Y DESARROLLO URBANO SERVICIOS DE APOYO FINANCIERO A LA EJECUCIN DE PROGRAMAS Y PROYECTOS DE DESARROLLO URBANO Y TERRITORIAL OTROS SERVICIOS JURDICOS N.C.P.</t>
  </si>
  <si>
    <t>2.3.2.02.02.006.4102046.63290.201</t>
  </si>
  <si>
    <t>INCLUSION SOCIAL Y RECONCILIACION DESARROLLO INTEGRAL DE LA PRIMERA INFANCIA A LA JUVENTUD, Y FORTALECIMIENTO DE LAS CAPACIDADES DE LAS FAMILIAS DE NIÑAS, NIÑOS Y ADOLESCENTES SERVICIOS DE PROMOCIN DE LOS DERECHOS DE LOS NIÑOS, NIÑAS, ADOLESCENTES 201</t>
  </si>
  <si>
    <t>SERVICIO DE APOYO FINANCIERO PARA PROYECTOS DE CONVIVENCIA Y SEGURIDAD SERVICIOS DE TRANSPORTE TERRESTRE DE PASAJEROS, DIFERENTE DEL TRANSPORTE LOCAL Y TURSTICO DE PASAJEROSCIUDADANA</t>
  </si>
  <si>
    <t>2.3.2.02.02.006.4501029.64220.201</t>
  </si>
  <si>
    <t>GOBIERNO TERRITORIAL FORTALECIMIENTO DE LA CONVIVENCIA Y LA SEGURIDAD CIUDADANA SERVICIO DE APOYO FINANCIERO PARA PROYECTOS DE CONVIVENCIA Y SEGURIDAD CIUDADANA 201</t>
  </si>
  <si>
    <t>PROMOCIN AL ACCESO A LA JUSTICIA SERVICIO DE JUSTICIA A LOS CIUDADANOS OTROS SERVICIOS PROFESIONALES, TCNICOS Y EMPRESARIALES N.C.P.</t>
  </si>
  <si>
    <t>2.3.2.02.02.008.1202002.83990.201</t>
  </si>
  <si>
    <t>JUSTICIA Y DEL DERECHO PROMOCIN AL ACCESO A LA JUSTICIA SERVICIO DE JUSTICIA A LOS CIUDADANOS 201</t>
  </si>
  <si>
    <t>PROMOCIN AL ACCESO A LA JUSTICIA SERVICIO DE JUSTICIA A LOS CIUDADANOS SERVICIO DE MANTENIMIENTO Y REPARACIN DE OTROS EQUIPOS N.C.P.</t>
  </si>
  <si>
    <t>2.3.2.02.02.008.1202002.8715999.201</t>
  </si>
  <si>
    <t>PROMOCIN AL ACCESO A LA JUSTICIA SERVICIO DE INFORMACIN PARA EL APOYO A LA GESTIN DE OPERADORES DE JUSTICIA IMPLEMENTADO OTROS SERVICIOS JURDICOS N.C.P.</t>
  </si>
  <si>
    <t>2.3.2.02.02.008.1202034.82199.201</t>
  </si>
  <si>
    <t>JUSTICIA Y DEL DERECHO PROMOCIN AL ACCESO A LA JUSTICIA SERVICIO DE INFORMACIN PARA EL APOYO A LA GESTIN DE OPERADORES DE JUSTICIA IMPLEMENTADO 201</t>
  </si>
  <si>
    <t>SISTEMA PENITENCIARIO Y CARCELARIO EN EL MARCO DE LOS DERECHOS HUMANOS SERVICIO DE BIENESTAR A LA POBLACIN PRIVADA DE LIBERTAD OTROS SERVICIOS DE TRANSPORTE TERRESTRE LOCAL DE PASAJEROS N.C.P.</t>
  </si>
  <si>
    <t>2.3.2.02.02.008.1206007.64119.201</t>
  </si>
  <si>
    <t>SISTEMA PENITENCIARIO Y CARCELARIO EN EL MARCO DE LOS DERECHOS HUMANOS SERVICIO DE BIENESTAR A LA POBLACIN PRIVADA DE LIBERTAD OTROS SERVICIOS JURDICOS N.C.P.</t>
  </si>
  <si>
    <t>2.3.2.02.02.008.1206007.82199.201</t>
  </si>
  <si>
    <t>SERVICIO DE BIENESTAR A LA POBLACIN PRIVADA DE LIBERTAD OTROS SERVICIOS PROFESIONALES, TCNICOS Y EMPRESARIALES N.C.P.</t>
  </si>
  <si>
    <t>2.3.2.02.02.008.1206007.83990.201</t>
  </si>
  <si>
    <t>SISTEMA PENITENCIARIO Y CARCELARIO EN EL MARCO DE LOS DERECHOS HUMANOS SERVICIO DE BIENESTAR A LA POBLACIN PRIVADA DE LIBERTAD SERVICIOS DE CONFECCIN DE ARTCULOS CON MATERIALES TEXTILES</t>
  </si>
  <si>
    <t>2.3.2.02.02.008.1206007.88215.201</t>
  </si>
  <si>
    <t>2.3.2.02.02.008.4002017.82199.201</t>
  </si>
  <si>
    <t>VIVIENDA, CIUDAD Y TERRITORIO ORDENAMIENTO TERRITORIAL Y DESARROLLO URBANO SERVICIOS DE APOYO FINANCIERO A LA EJECUCION DE PROGRAMAS Y PROYECTOS DE DESARROLLO URBANO Y TERRITORIAL 201</t>
  </si>
  <si>
    <t>2.3.2.02.02.008.4002017.83990.201</t>
  </si>
  <si>
    <t>PLAZAS MANTENIDAS SERVICIOS DE LIMPIEZA GENERAL</t>
  </si>
  <si>
    <t>2.3.2.02.02.008.4002031.85330.201</t>
  </si>
  <si>
    <t>PLAZAS MANTENIDAS SERVICIO DE MANTENIMIENTO Y REPARACIN DE OTROS EQUIPOS N.C.</t>
  </si>
  <si>
    <t>2.3.2.02.02.008.4002031.8715999.201</t>
  </si>
  <si>
    <t>SERVICIOS DE IMPLEMENTACINDE MEDIDAS DE SATISFACCIN Y ACOMPAÑAMIENTO A LAS VCTIMAS DEL CONFLICTO ARMADO OTROS SERVICIOS JURDICOS N.C.P.</t>
  </si>
  <si>
    <t>2.3.2.02.02.008.4101031.82199.201</t>
  </si>
  <si>
    <t>INCLUSION SOCIAL Y RECONCILIACION ATENCION, ASISTENCIA Y REPARACION INTEGRAL A LAS VICTIMAS SERVICIOS DE IMPLEMENTACIONDE MEDIDAS DE SATISFACCIN Y ACOMPAÑAMIENTO A LAS VICTIMAS DEL CONFLICTO ARMADO 201</t>
  </si>
  <si>
    <t>SERVICIOS DE IMPLEMENTACINDE MEDIDAS DE SATISFACCIN Y ACOMPAÑAMIENTO A LAS VCTIMAS DEL CONFLICTO ARMADO OTROS SERVICIOS PROFESIONALES, TCNICOS Y EMPRESARIALES N.C.P.</t>
  </si>
  <si>
    <t>2.3.2.02.02.008.4101031.83990.201</t>
  </si>
  <si>
    <t>SERVICIO DE PROMOCION DE CONVIVENCIA Y NO REPETICION OTROS SERVICIOS JURIDICOS N.C.P.</t>
  </si>
  <si>
    <t>2.3.2.02.02.008.4501004.82199.201</t>
  </si>
  <si>
    <t>SERVICIO DE PROMOCION DE CONVIVENCIA Y NO REPETICION OTROS SERVICIOS PROFESIONALES, TECNICOS Y EMPRESARIALES N.C.P.</t>
  </si>
  <si>
    <t>2.3.2.02.02.008.4501004.83990.201</t>
  </si>
  <si>
    <t>SERVICIO DE APOYO FINANCIERO PARA PROYECTOS DE CONVIVENCIA Y SEGURIDAD CIUDADANA OTROS SERVICIOS DE PUBLICIDAD</t>
  </si>
  <si>
    <t>2.3.2.02.02.008.4501029.83619.201</t>
  </si>
  <si>
    <t>SERVICIO DE APOYO FINANCIERO PARA PROYECTOS DE CONVIVENCIA Y SEGURIDAD CIUDADANA OTROS SERVICIOS PROFESIONALES, TCNICOS Y EMPRESARIALES N.C.P.</t>
  </si>
  <si>
    <t>2.3.2.02.02.008.4501029.83990.201</t>
  </si>
  <si>
    <t>FORTALECIMIENTO DEL BUEN GOBIERNO PARA EL RESPETO Y GARANTA DE LOS DERECHOS HUMANOS. SERVICIO DE INFORMACIN ACTUALIZADO OTROS SERVICIOS JURDICOS N.C.P.</t>
  </si>
  <si>
    <t>2.3.2.02.02.008.4502017.82199.201</t>
  </si>
  <si>
    <t>GOBIERNO TERRITORIAL FORTALECIMIENTO DEL BUEN GOBIERNO PARA EL RESPETO Y GARANTA DE LOS DERECHOS HUMANOS. SERVICIO DE INFORMACIN ACTUALIZADO 201</t>
  </si>
  <si>
    <t>SERVICIO DE ASISTENCIA TCNICA OTROS SERVICIOS PROFESIONALES, TCNICOS Y EMPRESARIALES N.C.P.</t>
  </si>
  <si>
    <t>2.3.2.02.02.008.4502022.83990.201</t>
  </si>
  <si>
    <t>GOBIERNO TERRITORIAL FORTALECIMIENTO DEL BUEN GOBIERNO PARA EL RESPETO Y GARANTA DE LOS DERECHOS HUMANOS. SERVICIO DE ASISTENCIA TCNICA 201</t>
  </si>
  <si>
    <t>SERVICIO DE PROMOCIN DE LA GARANTA DE DERECHOS OTROS SERVICIOS DE PUBLICIDAD</t>
  </si>
  <si>
    <t>2.3.2.02.02.008.4502038.83619.201</t>
  </si>
  <si>
    <t>SERVICIO DE PROMOCIN DE LA GARANTA DE DERECHOS OTROS SERVICIOS PROFESIONALES, TCNICOS Y EMPRESARIALES N.C.P.</t>
  </si>
  <si>
    <t>2.3.2.02.02.008.4502038.83990.201</t>
  </si>
  <si>
    <t>SERVICIOS DE IMPLEMENTACINDE MEDIDAS DE SATISFACCIN Y ACOMPAÑAMIENTO A LAS VCTIMAS DEL CONFLICTO ARMADO SERVICIOS FUNERARIOS PARA HUMANOS</t>
  </si>
  <si>
    <t>2.3.2.02.02.009.4101031.97321.201</t>
  </si>
  <si>
    <t>SERVICIOS DE IMPLEMENTACINDE MEDIDAS DE SATISFACCIN Y ACOMPAÑAMIENTO A LAS VCTIMAS DEL CONFLICTO ARMADO OTROS SERVICIOS DIVERSOS N.C.P.</t>
  </si>
  <si>
    <t>2.3.2.02.02.009.4101031.97990.201</t>
  </si>
  <si>
    <t>INCLUSION SOCIAL Y RECONCILIACION ATENCION, ASISTENCIA Y REPARACION INTEGRAL A LAS VICTIMAS SERVICIOS DE IMPLEMENTACION DE MEDIDAS DE SATISFACCION Y ACOMPAÑAMIENTO A LAS VCTIMAS DEL CONFLICTO ARMADO 201</t>
  </si>
  <si>
    <t>FONDO DE GESTION DEL RIESGO DE DESASTRES EN EL MUNICIPIO DE BUCARAMANGA</t>
  </si>
  <si>
    <t>MUEBLES, INSTRUMENTOS MUSICALES, ARTICULOS DE DEPORTE Y ANTIGEDADES</t>
  </si>
  <si>
    <t>2.3.2.01.01.004.01.04</t>
  </si>
  <si>
    <t>SERVICIO DE ASISTENCIA TECNICA TEJAS DE ZINC</t>
  </si>
  <si>
    <t>2.3.2.01.01.004.01.01.04.4503003.4299911.201</t>
  </si>
  <si>
    <t>GOBIERNO TERRITORIAL GESTIN DEL RIESGO DE DESASTRES Y EMERGENCIAS SERVICIO DE ASISTENCIA TCNICA 201</t>
  </si>
  <si>
    <t>SERVICIO DE INFORMACIN ACTUALIZADO OTROS DISPOSITIVOS PERIFRICOS DE ENTRADA O SALIDA</t>
  </si>
  <si>
    <t>2.3.2.01.01.004.01.01.04.4503032.45269.201</t>
  </si>
  <si>
    <t>GOBIERNO TERRITORIAL GESTIN DEL RIESGO DE DESASTRES Y EMERGENCIAS SERVICIO DE INFORMACIN ACTUALIZADO 201</t>
  </si>
  <si>
    <t>SERVICIO DE ATENCIN A EMERGENCIAS Y DESASTRES ARTCULOS N.C.P. PARA PROTECCIN</t>
  </si>
  <si>
    <t>2.3.2.02.01.003.4503004.3899997.201</t>
  </si>
  <si>
    <t>GOBIERNO TERRITORIAL GESTIN DEL RIESGO DE DESASTRES Y EMERGENCIAS SERVICIO DE ATENCIN A EMERGENCIAS Y DESASTRES 201</t>
  </si>
  <si>
    <t>SERVICIOS DE APOYO PARA ATENCIN DE POBLACIN AFECTADA POR SITUACIONES DE EMERGENCIA, DESASTRE O DECLARATORIAS DE CALAMIDAD PBLICA COLCHONES N.C.P.</t>
  </si>
  <si>
    <t>2.3.2.02.01.003.4503028.3815099.201</t>
  </si>
  <si>
    <t>GOBIERNO TERRITORIAL GESTIN DEL RIESGO DE DESASTRES Y EMERGENCIAS SERVICIOS DE APOYO PARA ATENCIN DE POBLACIN AFECTADA POR SITUACIONES DE EMERGENCIA, DESASTRE O DECLARATORIAS DE CALAMIDAD PBLICA 201</t>
  </si>
  <si>
    <t>2.3.2.02.02.08</t>
  </si>
  <si>
    <t>2.3.2.02.02.008.4503003.83990.201</t>
  </si>
  <si>
    <t>GESTIN DEL RIESGO DE DESASTRES Y EMERGENCIAS SERVICIOS DE INFORMACIN IMPLEMENTADOS SOFTWARE ORIGINALES</t>
  </si>
  <si>
    <t>2.3.2.02.02.008.4503019.83143.201</t>
  </si>
  <si>
    <t>GOBIERNO TERRITORIAL GESTIN DEL RIESGO DE DESASTRES Y EMERGENCIAS SERVICIOS DE INFORMACIN IMPLEMENTADOS 201</t>
  </si>
  <si>
    <t>SERVICIOS DE APOYO PARA ATENCIN DE POBLACIN AFECTADA POR SITUACIONES DE EMERGENCIA, DESASTRE O DECLARATORIAS DE CALAMIDAD PBLICA OTROS SERVICIOS DIVERSOS N.C.P.</t>
  </si>
  <si>
    <t>2.3.2.02.02.009.4503028.97990.201</t>
  </si>
  <si>
    <t>FONDO DE VIGILANCIA Y SEGURIDAD DE BUCARAMANGA</t>
  </si>
  <si>
    <t>SERVICIO DE PROMOCION DE CONVIVENCIA Y NO REPETICION OTROS SERVICIOS DE SUMINISTRO DE COMIDAS</t>
  </si>
  <si>
    <t>2.3.2.02.02.006.4501004.63399.201</t>
  </si>
  <si>
    <t>2.3.2.02.02.006.4501004.63399.261</t>
  </si>
  <si>
    <t>GOBIERNO TERRITORIAL FORTALECIMIENTO DE LA CONVIVENCIA Y LA SEGURIDAD CIUDADANA SERVICIO DE PROMOCION DE CONVIVENCIA Y NO REPETICION 261</t>
  </si>
  <si>
    <t>FONDO CUENTA TERRITORIAL DE SEGURIDAD Y CONVIVENCIA CIUDADANA</t>
  </si>
  <si>
    <t>SERVICIO DE PROMOCION DE CONVIVENCIA Y NO REPETICION ARTICULOS N.C.P. PARA ESCRITORIO Y OFICINA</t>
  </si>
  <si>
    <t>2.3.2.01.01.004.01.01.04.4501004.3899998.204</t>
  </si>
  <si>
    <t>GOBIERNO TERRITORIAL FORTALECIMIENTO DE LA CONVIVENCIA Y LA SEGURIDAD CIUDADANA SERVICIO DE PROMOCION DE CONVIVENCIA Y NO REPETICION 204</t>
  </si>
  <si>
    <t xml:space="preserve">CONTRIBUCIÓN SOBRE CONTRATOS DE OBRAS PÚBLICAS
</t>
  </si>
  <si>
    <t>SERVICIO DE PROMOCION DE CONVIVENCIA Y NO REPETICION MAQUINAS DE OFICINA, IMPRESORAS, OFFSET, DE ALIMENTACIN CON PAPEL EN HOJAS</t>
  </si>
  <si>
    <t>2.3.2.01.01.004.01.01.04.4501004.45150.204</t>
  </si>
  <si>
    <t>SERVICIO DE PROMOCION DE CONVIVENCIA Y NO REPETICION OTRAS MAQUINAS DE PROCESAMIENTO AUTOMTICO DE DATOS QUE CONTENGAN O NO UNA O DOS DE LAS SIGUIENTES TIPOS DE UNIDADES UNIDADES DE ALMACENAMIENTO, UNIDADES DE ENTRADA, UNIDADES DE SALIDA</t>
  </si>
  <si>
    <t>2.3.2.01.01.004.01.01.04.4501004.45250.204</t>
  </si>
  <si>
    <t>2.3.2.02.02.008.4501004.82199.204</t>
  </si>
  <si>
    <t>FORTALECIMIENTO DE LA CONVIVENCIA Y LA SEGURIDAD CIUDADANA SERVICIO DE PROMOCION DE CONVIVENCIA Y NO REPETICION 204</t>
  </si>
  <si>
    <t>2.3.2.02.02.008.4501004.83990.204</t>
  </si>
  <si>
    <t>2.3.2.02.02.008.4501004.83990.236</t>
  </si>
  <si>
    <t>GOBIERNO TERRITORIAL FORTALECIMIENTO DE LA CONVIVENCIA Y LA SEGURIDAD CIUDADANA SERVICIO DE PROMOCION DE CONVIVENCIA Y NO REPETICION 236</t>
  </si>
  <si>
    <t xml:space="preserve">INGRESOS  POR RECAUDO DE MULTAS GENERALES Y ESPECIALES ART. 2.2.8.4.1 DECRETO 1284 DE 2017 (45%)
</t>
  </si>
  <si>
    <t>2.3.2.02.02.008.4501004.83990.264</t>
  </si>
  <si>
    <t>GOBIERNO TERRITORIAL FORTALECIMIENTO DE LA CONVIVENCIA Y LA SEGURIDAD CIUDADANA SERVICIO DE PROMOCION DE CONVIVENCIA Y NO REPETICION 264</t>
  </si>
  <si>
    <t>SERVICIO DE PROMOCION DE CONVIVENCIA Y NO REPETICION SERVICIO DE MANTENIMIENTO Y REPARACION DE OTROS EQUIPOS N.C.P.</t>
  </si>
  <si>
    <t>2.3.2.02.02.008.4501004.8715999.204</t>
  </si>
  <si>
    <t>TOTAL SECRETARIA DEL INTERIOR</t>
  </si>
  <si>
    <t>TOTAL INFORME SECRETARIA DEL INTERIOR</t>
  </si>
  <si>
    <t>SECRETARIA DE PLANEACION</t>
  </si>
  <si>
    <t>ADQUISICIN DE ACTIVOS NO FINANCIEROS</t>
  </si>
  <si>
    <t>2.3.2.01.01.005</t>
  </si>
  <si>
    <t>OTROS ACTIVOS FIJOS</t>
  </si>
  <si>
    <t>2.3.2.01.01.005.02.03.01.01</t>
  </si>
  <si>
    <t>PAQUETES DE SOFTWARE</t>
  </si>
  <si>
    <t>SERVICIOS DE INFORMACIN IMPLEMENTADOS SERVICIOS DE SOFTWARE EN LNEA (ONLINE)</t>
  </si>
  <si>
    <t>2.3.2.01.01.005.02.03.01.01.4599025.84392.201</t>
  </si>
  <si>
    <t>PAQUETE DE SOFTWARE 201</t>
  </si>
  <si>
    <t xml:space="preserve">SERVICIOS PRESTADOS A LAS EMPRESAS Y SERVICIOS DE PRODUCCION </t>
  </si>
  <si>
    <t>DOCUMENTOS DE PLANEACION SERVICIOS DE ASESORAMIENTO Y REPRESENTACIN JURDICA RELATIVOS A OTROS CAMPOS</t>
  </si>
  <si>
    <t>2.3.2.02.02.008.4002016.82120.201</t>
  </si>
  <si>
    <t>SERVICIOS PRESTADOS A LAS EMPRESAS Y SERVICIOS DE PRODUCCIN 201</t>
  </si>
  <si>
    <t>DOCUMENTOS DE PLANEACION SERVICIOS DE ARQUITECTURA</t>
  </si>
  <si>
    <t>2.3.2.02.02.008.4002016.83211.201</t>
  </si>
  <si>
    <t>SERVICIOS PRESTADOS A LAS EMPRESAS Y SERVICIOS DE PRODUCCION 201</t>
  </si>
  <si>
    <t>DOCUMENTOS DE PLANEACIN SERVICIOS DE PLANEACIN URBANA</t>
  </si>
  <si>
    <t>2.3.2.02.02.008.4002016.83221.201</t>
  </si>
  <si>
    <t>DOCUMENTOS DE PLANEACIN SERVICIOS DE ASESORIA E INGENIERIA</t>
  </si>
  <si>
    <t>2.3.2.02.02.008.4002016.83310.201</t>
  </si>
  <si>
    <t>DOCUMENTOS DE PLANEACIN OTROS SERVICIOS PROFESIONALES, TCNICOS Y EMPRESARIALES N.C.P.</t>
  </si>
  <si>
    <t>2.3.2.02.02.008.4002016.83990.201</t>
  </si>
  <si>
    <t>SERVICIO DE PROMOCIN A LA PARTICIPACIN CIUDADANA SERVICIOS DE PLANEACION URBANA</t>
  </si>
  <si>
    <t>2.3.2.02.02.008.4502001.83221.289</t>
  </si>
  <si>
    <t>SERVICIOS PRESTADOS A LAS EMPRESAS Y SERVICIOS DE PRODUCCION 289</t>
  </si>
  <si>
    <t>SERVICIO DE PROMOCIN A LA PARTICIPACIN CIUDADANA OTROS SERVICIOS DE APOYO N.C.P.</t>
  </si>
  <si>
    <t>2.3.2.02.02.008.4502001.85999.201</t>
  </si>
  <si>
    <t>DOCUMENTOS DE LINEAMIENTOS TECNICOS SERVICIOS DE ASESORA EN ARQUITECTURA</t>
  </si>
  <si>
    <t>2.3.2.02.02.008.4599018.83211.201</t>
  </si>
  <si>
    <t>DOCUMENTOS DE LINEAMIENTOS TCNICOS SERVICIO DE ASESORIA E INGENIERIA</t>
  </si>
  <si>
    <t>2.3.2.02.02.008.4599018.83310.201</t>
  </si>
  <si>
    <t>DOCUMENTOS DE LINEAMIENTOS TECNICOS OTROS SERVICIOS DE APOYO N.C.P.</t>
  </si>
  <si>
    <t>2.3.2.02.02.008.4599018.85999.201</t>
  </si>
  <si>
    <t>DOCUMENTOS DE PLANEACIN SERVICIOS DE ASESORAMIENTO Y REPRESENTACIN JURDICA RELATIVOS A OTROS CAMPOS</t>
  </si>
  <si>
    <t>2.3.2.02.02.008.4599019.82120.201</t>
  </si>
  <si>
    <t>DOCUMENTOS DE PLANEACIN SERVICIOS DE ASESORA EN ARQUITECTURA</t>
  </si>
  <si>
    <t>2.3.2.02.02.008.4599019.83211.201</t>
  </si>
  <si>
    <t>DOCUMENTOS DE PLANEACIN SERVICIOS DE ASESORA EN INGENIERA</t>
  </si>
  <si>
    <t>2.3.2.02.02.008.4599019.83310.201</t>
  </si>
  <si>
    <t>DOCUMENTOS DE PLANEACIN</t>
  </si>
  <si>
    <t>2.3.2.02.02.008.4599019.83990.201</t>
  </si>
  <si>
    <t>SERVICIOS DE INFORMACIN IMPLEMENTADOS OTROS SERVICIOS PROFESIONALES, TCNICOS Y EMPRESARIALES N.C.P.</t>
  </si>
  <si>
    <t>2.3.2.02.02.008.4599025.83990.201</t>
  </si>
  <si>
    <t>SERVICIO DE ASISTENCIA TCNICA SERVICIOS DE ASESORAMIENTO Y REPRESENTACIN JURDICA RELATIVOS A OTROS CAMPOS</t>
  </si>
  <si>
    <t>SERVICIO DE ASISTENCIA TCNICA SERVICIOS DE ASESORA EN ARQUITECTURA</t>
  </si>
  <si>
    <t>2.3.2.02.02.008.4599031.83211.201</t>
  </si>
  <si>
    <t>SERVICIO DE ASISTENCIA TECNICA SERVICIOS DE ASESORA EN INGENIERA</t>
  </si>
  <si>
    <t>2.3.2.02.02.008.4599031.83310.201</t>
  </si>
  <si>
    <t>2.3.2.02.02.008.4599031.83990.231</t>
  </si>
  <si>
    <t>SERVICIOS PRESTADOS A LAS EMPRESAS Y SERVICIOS DE PRODUCCION 231</t>
  </si>
  <si>
    <t>2.3.2.02.02.008.4599031.83990.263</t>
  </si>
  <si>
    <t>GOBIERNO TERRITORIAL FORTALECIMIENTO A LA GESTION Y DIRECCION DE LA ADMINISTRACION PUBLICA TERRITORIAL SERVICIO DE ASISTENCIA TECNICA 263</t>
  </si>
  <si>
    <t>SERVICIO DE ASISTENCIA TCNICA OTROS SERVICIOS DE APOYO N.C.P.</t>
  </si>
  <si>
    <t>SERVICIO DE INFORMACIN PARA EL REGISTRO ADMINISTRATIVO DE SISBEN SERVICIOS DE ASESORAMIENTO Y REPRESENTACIN JURDICA RELATIVOS A OTROS CAMPOS</t>
  </si>
  <si>
    <t>2.3.2.02.02.008.4599033.82120.201</t>
  </si>
  <si>
    <t>SERVICIO DE INFORMACIN PARA EL REGISTRO ADMINISTRATIVO DE SISBEN OTROS SERVICIOS DE APOYO N.C.P.</t>
  </si>
  <si>
    <t>2.3.2.02.02.008.4599033.85999.201</t>
  </si>
  <si>
    <t>TOTAL SECRETARIA DE PLANEACION</t>
  </si>
  <si>
    <t>TOTAL INFORME SECRETARIA DE PLANEACION</t>
  </si>
  <si>
    <t>SECRETARIA DE HACIENDA</t>
  </si>
  <si>
    <t>SERVICIO DE CONTROL DE LA EVASIN DE PAGO EN LOS SISTEMAS DE TRANSPORTE SERVICIOS DE TRANSPORTE TERRESTRE LOCAL REGULAR DE PASAJEROSPBLICO ORGANIZADO</t>
  </si>
  <si>
    <t>2.3.2.02.02.006.2408037.64112.201</t>
  </si>
  <si>
    <t>TRANSPORTE PRESTACION DE SERVICIOS DE TRANSPORTE PUBLICO DE PASAJEROS SERVICIO DE CONTROL DE LA EVASION DE PAGO EN LOS SISTEMAS DE TRANSPORTE PUBLICO ORGANIZADO 201</t>
  </si>
  <si>
    <t>SEGUIMIENTO Y CONTROL A LA OPERACION DE LOS SISTEMAS DE TRANSPORTE SERVICIOS DE TRANSPORTE TERRESTRE LOCAL REGULAR DE PASAJEROS</t>
  </si>
  <si>
    <t>2.3.2.02.02.006.2409004.64112.201</t>
  </si>
  <si>
    <t>TRANSPORTE SEGURIDAD DE TRANSPORTE SEGUIMIENTO Y CONTROL A LA OPERACIN DE LOS SISTEMAS DE TRANSPORTE 201</t>
  </si>
  <si>
    <t>PRODUCTIVIDAD Y COMPETITIVIDAD DE LAS EMPRESAS COLOMBIANAS SERVICIO DE APOYO PARA LA TRANSFERENCIA YO IMPLEMENTACION DE METODOLOGIAS DE AUMENTO DE LA PRODUCTIVIDAD SERVICIOS DE GESTION DE DESARROLLO EMPRESARIAL</t>
  </si>
  <si>
    <t>2.3.2.02.02.008.3502009.83117.201</t>
  </si>
  <si>
    <t>COMERCIO, INDUSTRIA Y TURISMO PRODUCTIVIDAD Y COMPETITIVIDAD DE LAS EMPRESAS COLOMBIANAS SERVICIO DE APOYO PARA LA TRANSFERENCIA YO IMPLEMENTACION DE METODOLOGIAS DE AUMENTO DE LA PRODUCTIVIDAD 201</t>
  </si>
  <si>
    <t>PRODUCTIVIDAD Y COMPETITIVIDAD DE LAS EMPRESAS COLOMBIANAS SERVICIO DE APOYO PARA LA TRANSFERENCIA YO IMPLEMENTACION DE METODOLOGIAS DE AUMENTO DE LA PRODUCTIVIDAD OTROS SERVICIOS DE CONSULTORIA EMPRESARIAL</t>
  </si>
  <si>
    <t>2.3.2.02.02.008.3502009.83129.201</t>
  </si>
  <si>
    <t>FORTALECIMIENTO A LA GESTION Y DIRECCION DE LA ADMINISTRACION PUBLICA TERRITORIAL . SERVICIOS DE INFORMACION ACTUALIZADO SERVICIO DE SOPORTE EN TECNOLOGIA DE LA INFORMACION</t>
  </si>
  <si>
    <t>2.3.2.02.02.008.4599028.83132.201</t>
  </si>
  <si>
    <t>SERVICIO DE INFORMACIN ACTUALIZADO OTROS SERVICIOS PROFESIONALES , TECNICO Y EMPRESARIALES NC.P</t>
  </si>
  <si>
    <t>2.3.2.02.02.008.4599028.83990.201</t>
  </si>
  <si>
    <t>GOBIERNO TERRITORIAL FORTALECIMIENTO A LA GESTION Y DIRECCION DE LA ADMINISTRACION PUBLICA TERRITORIAL SERVICIO DE INFORMACION ACTUALIZADO 201</t>
  </si>
  <si>
    <t>SERVICIO DE ASISTENCIA TECNICA OTROS SERVICIOS JURIDICOS N.C.P.</t>
  </si>
  <si>
    <t>2.3.2.02.02.008.4599031.82199.201</t>
  </si>
  <si>
    <t>SERVICIO DE ASISTENCIA TECNICA SERVICIOS DE PREPARACIN Y ASESORAMIENTO TRIBUTARIO EMPRESARIAL</t>
  </si>
  <si>
    <t>2.3.2.02.02.008.4599031.82310.201</t>
  </si>
  <si>
    <t>GOBIERNO TERRITORIAL FORTALECIMIENTO A LA GESTION Y DIRECCION DE LA ADMINISTRACIN PUBLICA TERRITORIAL SERVICIO DE ASISTENCIA TECNICA 201</t>
  </si>
  <si>
    <t>SERVICIO DE ASISTENCIA TECNICA SERVICIOS DE CONSULTORIA EN GESTION FINANCIERA</t>
  </si>
  <si>
    <t>2.3.2.02.02.008.4599031.83112.201</t>
  </si>
  <si>
    <t>SERVICIO DE ASISTENCIA TECNICA SERVICIOS DE GESTION DE DESARROLLO EMPRESARIAL</t>
  </si>
  <si>
    <t>2.3.2.02.02.008.4599031.83117.201</t>
  </si>
  <si>
    <t>TOTAL SECRETARIA DE HACIENDA</t>
  </si>
  <si>
    <t>TOTAL INFORME SECRETARIA DE HACIENDA (INVERSION)</t>
  </si>
  <si>
    <t>SECRETARIA DE SALUD Y AMBIENTE</t>
  </si>
  <si>
    <t>FORTALECIMIENTO DEL DESEMPEÑO AMBIENTAL DE LOS SECTORES PRODUCTIVOS SERVICIO DE SEGUIMIENTO Y EVALUACION DE LOS PROGRAMAS DE RECOLECCION DE RESIDUOS POS CONSUMO</t>
  </si>
  <si>
    <t>2.3.2.02.02.009.3201009.94900.201</t>
  </si>
  <si>
    <t>AMBIENTE Y DESARROLLO SOSTENIBLE FORTALECIMIENTO DEL DESEMPEÑO AMBIENTAL DE LOS SECTORES PRODUCTIVOS SERVICIO DE SEGUIMIENTO Y EVALUACION DE LOS PROGRAMAS DE RECOLECCION DE RESIDUOS POS CONSUMO 201</t>
  </si>
  <si>
    <t>CONSERVACION DE LA BIODIVERSIDAD Y SUS SERVICIOS ECOSISTEMICOS DOCUMENTOS DE PLANEACION PARA LA CONSERVACION DE LA BIODIVERSIDAD Y SUS SERVICIOS ECO SISTEMICOS</t>
  </si>
  <si>
    <t>2.3.2.02.02.009.3202002.94900.201</t>
  </si>
  <si>
    <t>AMBIENTE Y DESARROLLO SOSTENIBLE CONSERVACION DE LA BIODIVERSIDAD Y SUS SERVICIOS ECOSISTEMICOS DOCUMENTOS DE PLANEACIN PARA LA CONSERVACION DE LA BIODIVERSIDAD Y SUS SERVICIOS ECO SISTEMICOS 201</t>
  </si>
  <si>
    <t>CONSERVACION DE LA BIODIVERSIDAD Y SUS SERVICIOS ECOSISTEMICOS SERVICIO DE RESTAURACION DE ECOSISTEMAS</t>
  </si>
  <si>
    <t>2.3.2.02.02.009.3202005.94900.201</t>
  </si>
  <si>
    <t>AMBIENTE Y DESARROLLO SOSTENIBLE CONSERVACION DE LA BIODIVERSIDAD Y SUS SERVICIOS ECOSISTEMICOS SERVICIO DE RESTAURACION DE ECOSISTEMAS 201</t>
  </si>
  <si>
    <t>CONSERVACION DE LA BIODIVERSIDAD Y SUS SERVICIOS ECOSISTEMICOS SERVICIO DE REFORESTACION DE ECOSISTEMAS</t>
  </si>
  <si>
    <t>2.3.2.02.02.009.3202006.94900.201</t>
  </si>
  <si>
    <t>AMBIENTE Y DESARROLLO SOSTENIBLE CONSERVACION DE LA BIODIVERSIDAD Y SUS SERVICIOS ECOSISTEMICOS SERVICIO DE REFORESTACION DE ECOSISTEMAS 201</t>
  </si>
  <si>
    <t>SERVICIO DE MANEJO DEL ARBOLADO URBANO</t>
  </si>
  <si>
    <t>2.3.2.02.02.009.3202042.91122.201</t>
  </si>
  <si>
    <t>AMBIENTE Y DESARROLLO SOSTENIBLE CONSERVACION DE LA BIODIVERSIDAD Y SUS SERVICIOS ECOSISTEMICOS SERVICIO DE MANEJO DEL ARBOLADO URBANO 201</t>
  </si>
  <si>
    <t>GESTION DE LA INFORMACION Y EL CONOCIMIENTO AMBIENTAL DOCUMENTOS DE ESTUDIOS TECNICOS PARA LA PLANIFICACION SECTORIAL Y LA GESTION AMBIENTAL</t>
  </si>
  <si>
    <t>2.3.2.02.02.009.3204046.94900.201</t>
  </si>
  <si>
    <t>AMBIENTE Y DESARROLLO SOSTENIBLE GESTION DE LA INFORMACIN Y EL CONOCIMIENTO AMBIENTAL DOCUMENTOS DE ESTUDIOS TECNICOS PARA LA PLANIFICACION SECTORIAL Y LA GESTION AMBIENTAL 201</t>
  </si>
  <si>
    <t>SERVICIO DE DIVULGACION DE LA INFORMACIN DE LA POLITICA NACIONAL DE EDUCACION AMBIENTAL Y PARTICIPACION SERVICIO DE DIVULGACION DE LA INFORMACION DE LA POLITICA NACIONAL DE EDUCACION AMBIENTAL Y PARTICIPACION</t>
  </si>
  <si>
    <t>2.3.2.02.02.009.3208008.91122.201</t>
  </si>
  <si>
    <t>AMBIENTE Y DESARROLLO SOSTENIBLE EDUCACION AMBIENTAL SERVICIO DE DIVULGACION DE LA INFORMACION DE LA POLTICA NACIONAL DE EDUCACION AMBIENTAL Y PARTICIPACION 201</t>
  </si>
  <si>
    <t>EDUCACION AMBIENTAL SERVICIO DE EDUCACION INFORMAL AMBIENTAL</t>
  </si>
  <si>
    <t>2.3.2.02.02.009.3208010.94900.201</t>
  </si>
  <si>
    <t>AMBIENTE Y DESARROLLO SOSTENIBLE EDUCACION AMBIENTAL SERVICIO DE EDUCACION INFORMAL AMBIENTAL 201</t>
  </si>
  <si>
    <t>SERVICIOS DE IMPLEMENTACION DEL PLAN DE GESTION INTEGRAL DE RESIDUOS SOLIDOS PGIRS SERVICIO DE IMPLEMENTACION DEL PLAN DE GESTION INTEGRAL DE RESIDUOS SOLIDOS PGIRS</t>
  </si>
  <si>
    <t>2.3.2.02.02.009.4003022.91122.201</t>
  </si>
  <si>
    <t>VIVIENDA, CIUDAD Y TERRITORIO ACCESO DE LA POBLACION A LOS SERVICIOS DE AGUA POTABLE Y SANEAMIENTO BASICO SERVICIOS DE IMPLEMENTACIN DEL PLAN DE GESTION INTEGRAL DE RESIDUOS SOLIDOS PGIRS 201</t>
  </si>
  <si>
    <t>FONDO ROTATORIO AMBIENTAL</t>
  </si>
  <si>
    <t>2.3.2.02.02.009.3208010.94900.218</t>
  </si>
  <si>
    <t>AMBIENTE Y DESARROLLO SOSTENIBLE EDUCACION AMBIENTAL SERVICIO DE EDUCACION INFORMAL AMBIENTAL 218</t>
  </si>
  <si>
    <t>RECURSOS DEL SECTOR ELECTRICO</t>
  </si>
  <si>
    <t>2.3.2.02.02.009.3208010.94900.280</t>
  </si>
  <si>
    <t>AMBIENTE Y DESARROLLO SOSTENIBLE EDUCACION AMBIENTAL SERVICIO DE EDUCACION INFORMAL AMBIENTAL 280</t>
  </si>
  <si>
    <t>2.3.2.02.02.009.3201009.94900.280</t>
  </si>
  <si>
    <t>AMBIENTE Y DESARROLLO SOSTENIBLE FORTALECIMIENTO DEL DESEMPEÑO AMBIENTAL DE LOS SECTORES PRODUCTIVOS SERVICIO DE SEGUIMIENTO Y EVALUACION DE LOS PROGRAMAS DE RECOLECCION DE RESIDUOS POS CONSUMO 280</t>
  </si>
  <si>
    <t>2.3.2.02.02.009.3202002.94900.280</t>
  </si>
  <si>
    <t>AMBIENTE Y DESARROLLO SOSTENIBLE CONSERVACION DE LA BIODIVERSIDAD Y SUS SERVICIOS ECOSISTEMICOS DOCUMENTOS DE PLANEACION PARA LA CONSERVACIN DE LA BIODIVERSIDAD Y SUS SERVICIOS ECO SISTEMICOS 280</t>
  </si>
  <si>
    <t>TOTAL SECRETARIA DE SALUD Y AMBIENTE</t>
  </si>
  <si>
    <t>TOTAL INFORME SECRETARIA DE SALUD Y AMBIENTE</t>
  </si>
  <si>
    <t>INSTITUTO DE LA JUVENTUD, EL DEPORTE Y LA RECREACION DE BUCARAMANGA INDERBU</t>
  </si>
  <si>
    <t>SERVICIO DE EDUCACIN INFORMAL EN TEMAS DE JUVENTUD Y ADOLESCENCIA COMERCIO AL POR MAYOR (EXCEPTO EL REALIZADO A CAMBIO DE UNA RETRIBUCIN O POR CONTRATA) DE LIBROS, PERIDICOS, REVISTAS Y ARTCULOS DE PAPELERA</t>
  </si>
  <si>
    <t>2.3.2.02.01.003.0204005.61151.201</t>
  </si>
  <si>
    <t>PRESIDENCIA DE LA REPUBLICA GESTIN PARA IMPULSAR EL DESARROLLO INTEGRAL DE LOS Y LAS JVENES DESDE EL SECTOR PRESIDENCIA SERVICIO DE EDUCACIN INFORMAL EN TEMAS DE JUVENTUD Y ADOLESCENCIA 201</t>
  </si>
  <si>
    <t>SERVICIO DE APOYO PARA LA IMPLEMENTACIN DE ESTRATEGIAS QUE PROMUEVAN EL DESARROLLO DE LOS JVENES COMERCIO AL POR MAYOR (EXCEPTO EL REALIZADO A CAMBIO DE UNA RETRIBUCIN O POR CONTRATA) DE PRODUCTOS VARIADOS DE CONSUMO N.C.P.</t>
  </si>
  <si>
    <t>2.3.2.02.01.003.0204015.61159.201</t>
  </si>
  <si>
    <t>PRESIDENCIA DE LA REPUBLICA GESTION PARA IMPULSAR EL DESARROLLO INTEGRAL DE LOS Y LAS JOVENES DESDE EL SECTOR PRESIDENCIA SERVICIO DE APOYO PARA LA IMPLEMENTACION DE ESTRATEGIAS QUE PROMUEVAN EL DESARROLLO DE LOS JOVENES 201</t>
  </si>
  <si>
    <t>SERVICIO DE ADMINISTRACIN DE LA INFRAESTRUCTURA DEPORTIVA COMERCIO AL POR MAYOR (EXCEPTO EL REALIZADO A CAMBIO DE UNA RETRIBUCIN O POR CONTRATA) DE MATERIALES DE LIMPIEZA</t>
  </si>
  <si>
    <t>2.3.2.02.01.003.4301003.61176.225</t>
  </si>
  <si>
    <t>DEPORTE Y RECREACION FOMENTO A LA RECREACION, LA ACTIVIDAD FISICA Y EL DEPORTE PARA DESARROLLAR ENTORNOS DE CONVIVENCIA Y PAZ SERVICIO DE ADMINISTRACION DE LA INFRAESTRUCTURA DEPORTIVA 225</t>
  </si>
  <si>
    <t>SERVICIO DE PROMOCIN DE LA ACTIVIDAD FSICA, LA RECREACIN Y EL DEPORTE COMERCIO AL POR MAYOR (EXCEPTO EL REALIZADO A CAMBIO DE UNA RETRIBUCIN O POR CONTRATA) DE LIBROS, PERIDICOS, REVISTAS Y ARTCULOS DE PAPELERA</t>
  </si>
  <si>
    <t>2.3.2.02.01.003.4301037.61151.211</t>
  </si>
  <si>
    <t>DEPORTE Y RECREACION FOMENTO A LA RECREACION, LA ACTIVIDAD FISICA Y EL DEPORTE PARA DESARROLLAR ENTORNOS DE CONVIVENCIA Y PAZ SERVICIO DE PROMOCION DE LA ACTIVIDAD FISICA, LA RECREACION Y EL DEPORTE 211</t>
  </si>
  <si>
    <t xml:space="preserve">SGP PROPOSITO GENERAL FORZOSA INVERSION DEPORTE SGP ONCE DOCEAVAS VIGENCIA ACTUAL MAS ULTIMA DOCEAVA VIGENCIA ANTERIOR
</t>
  </si>
  <si>
    <t>SERVICIO DE ADMINISTRACIN DE LA INFRAESTRUCTURA DEPORTIVA SERVICIOS DE DISTRIBUCIN DE ELECTRICIDAD (POR CUENTA PROPIA)</t>
  </si>
  <si>
    <t>2.3.2.02.02.006.4301003.69112.201</t>
  </si>
  <si>
    <t>DEPORTE Y RECREACION FOMENTO A LA RECREACIN, LA ACTIVIDAD FSICA Y EL DEPORTE PARA DESARROLLAR ENTORNOS DE CONVIVENCIA Y PAZ SERVICIO DE ADMINISTRACIN DE LA INFRAESTRUCTURA DEPORTIVA 201</t>
  </si>
  <si>
    <t>SERVICIO DE PROMOCIN DE LA ACTIVIDAD FSICA, LA RECREACIN Y EL DEPORTE OTROS SERVICIOS DE TRANSPORTE POR CARRETERA N.C.P.</t>
  </si>
  <si>
    <t>2.3.2.02.02.006.4301037.65119.201</t>
  </si>
  <si>
    <t>DEPORTE Y RECREACION FOMENTO A LA RECREACIN, LA ACTIVIDAD FSICA Y EL DEPORTE PARA DESARROLLAR ENTORNOS DE CONVIVENCIA Y PAZ SERVICIO DE PROMOCIN DE LA ACTIVIDAD FSICA, LA RECREACIN Y EL DEPORTE 201</t>
  </si>
  <si>
    <t>2.3.2.02.02.006.4301037.65119.211</t>
  </si>
  <si>
    <t>DEPORTE Y RECREACION FOMENTO A LA RECREACIN, LA ACTIVIDAD FSICA Y EL DEPORTE PARA DESARROLLAR ENTORNOS DE CONVIVENCIA Y PAZ SERVICIO DE PROMOCIN DE LA ACTIVIDAD FSICA, LA RECREACIN Y EL DEPORTE 211</t>
  </si>
  <si>
    <t>SERVICIO DE ADMINISTRACIN DE LA INFRAESTRUCTURA DEPORTIVA OTROS SERVICIOS DE PUBLICIDAD</t>
  </si>
  <si>
    <t>2.3.2.02.02.008.0204015.83619.201</t>
  </si>
  <si>
    <t>PRESIDENCIA DE LA REPUBLICA GESTIN PARA IMPULSAR EL DESARROLLO INTEGRAL DE LOS Y LAS JVENES DESDE EL SECTOR PRESIDENCIA SERVICIO DE APOYO PARA LA IMPLEMENTACIN DE ESTRATEGIAS QUE PROMUEVAN EL DESARROLLO DE LOS JVENES 201</t>
  </si>
  <si>
    <t>SERVICIO DE APOYO PARA LA IMPLEMENTACIN DE ESTRATEGIAS QUE PROMUEVAN EL DESARROLLO DE LOS JVENES OTROS SERVICIOS DE PUBLICIDAD SERVICIO DE ADMINISTRACIN DE LA INFRAESTRUCTURA DEPORTIVA</t>
  </si>
  <si>
    <t>2.3.2.02.02.008.4301003.83441.201</t>
  </si>
  <si>
    <t>SERVICIO DE ADMINISTRACIN DE LA INFRAESTRUCTURA DEPORTIVA SERVICIOS DE PROTECCIN (GUARDAS DE SEGURIDAD)</t>
  </si>
  <si>
    <t>2.3.2.02.02.008.4301003.85250.201</t>
  </si>
  <si>
    <t>SERVICIO DE ADMINISTRACIN DE LA INFRAESTRUCTURA SERVICIOS DE LIMPIEZA GENERAL</t>
  </si>
  <si>
    <t>2.3.2.02.02.008.4301003.85330.201</t>
  </si>
  <si>
    <t>SERVICIO DE MANTENIMIENTO A LA INFRAESTRUCTURA DEPORTIVA OTROS SERVICIOS DE INGENIERA EN PROYECTOS N.C.P.</t>
  </si>
  <si>
    <t>2.3.2.02.02.008.4301004.83329.201</t>
  </si>
  <si>
    <t>DEPORTE Y RECREACION FOMENTO A LA RECREACIN, LA ACTIVIDAD FSICA Y EL DEPORTE PARA DESARROLLAR ENTORNOS DE CONVIVENCIA Y PAZ SERVICIO DE MANTENIMIENTO A LA INFRAESTRUCTURA DEPORTIVA 201</t>
  </si>
  <si>
    <t>SERVICIO DE PROMOCIN DE LA ACTIVIDAD FSICA, LA RECREACIN Y EL DEPORTE SERVICIO DE MANTENIMIENTO Y REPARACIN DE OTROS EQUIPOS N.C.P.</t>
  </si>
  <si>
    <t>2.3.2.02.02.008.4301037.8715999.201</t>
  </si>
  <si>
    <t>SERVICIO DE EDUCACIN INFORMAL EN TEMAS DE JUVENTUD Y ADOLESCENCIA SERVICIOS DE EDUCACIN ARTSTICA Y CULTURAL</t>
  </si>
  <si>
    <t>2.3.2.02.02.009.0204005.92911.201</t>
  </si>
  <si>
    <t>SERVICIO DE EDUCACIN INFORMAL EN TEMAS DE JUVENTUD Y ADOLESCENCIA SERVICIOS DE EDUCACIN DEPORTIVA Y DE RECREACIN</t>
  </si>
  <si>
    <t>2.3.2.02.02.009.0204005.92912.201</t>
  </si>
  <si>
    <t>SERVICIO DE EDUCACIN INFORMAL EN TEMAS DE JUVENTUD Y ADOLESCENCIA OTROS SERVICIOS DIVERSOS N.C.P.</t>
  </si>
  <si>
    <t>2.3.2.02.02.009.0204005.97990.201</t>
  </si>
  <si>
    <t>2.3.2.02.02.009.0204015.92912.201</t>
  </si>
  <si>
    <t>SERVICIO DE DIFUSIN EN TEMAS DE JUVENTUD SERVICIOS DE EDUCACIN ARTSTICA Y CULTURAL</t>
  </si>
  <si>
    <t>2.3.2.02.02.009.0204016.92911.201</t>
  </si>
  <si>
    <t>PRESIDENCIA DE LA REPUBLICA GESTIN PARA IMPULSAR EL DESARROLLO INTEGRAL DE LOS Y LAS JVENES DESDE EL SECTOR PRESIDENCIA SERVICIO DE DIFUSIN EN TEMAS DE JUVENTUD 201</t>
  </si>
  <si>
    <t>SERVICIO DE DIFUSIN EN TEMAS DE JUVENTUD OTROS SERVICIOS DIVERSOS N.C.P</t>
  </si>
  <si>
    <t>2.3.2.02.02.009.0204016.97990.201</t>
  </si>
  <si>
    <t>SERVICIO DE APOYO A LA ACTIVIDAD FSICA, LA RECREACIN Y EL DEPORTE SERVICIOS DE EDUCACIN DEPORTIVA Y DE RECREACIN</t>
  </si>
  <si>
    <t>2.3.2.02.02.009.4301001.92912.201</t>
  </si>
  <si>
    <t>DEPORTE Y RECREACION FOMENTO A LA RECREACIN, LA ACTIVIDAD FSICA Y EL DEPORTE PARA DESARROLLAR ENTORNOS DE CONVIVENCIA Y PAZ SERVICIO DE APOYO A LA ACTIVIDAD FSICA, LA RECREACIN Y EL DEPORTE 201</t>
  </si>
  <si>
    <t>SERVICIO DE APOYO A LA ACTIVIDAD FSICA, LA RECREACIN Y EL DEPORTE SERVICIOS DE APOYO RELACIONADOS CON EL DEPORTE Y LA RECREACIN</t>
  </si>
  <si>
    <t>2.3.2.02.02.009.4301001.96620.201</t>
  </si>
  <si>
    <t>SERVICIO DE ADMINISTRACIN DE LA INFRAESTRUCTURA DEPORTIVA SERVICIOS MDICOS GENERALES</t>
  </si>
  <si>
    <t>2.3.2.02.02.009.4301003.93121.201</t>
  </si>
  <si>
    <t>SERVICIO DE ESCUELAS DEPORTIVAS SERVICIOS DE EDUCACIN DEPORTIVA Y DE RECREACIN</t>
  </si>
  <si>
    <t>2.3.2.02.02.009.4301007.92912.211</t>
  </si>
  <si>
    <t>DEPORTE Y RECREACION FOMENTO A LA RECREACIN, LA ACTIVIDAD FSICA Y EL DEPORTE PARA DESARROLLAR ENTORNOS DE CONVIVENCIA Y PAZ SERVICIO DE ESCUELAS DEPORTIVAS 211</t>
  </si>
  <si>
    <t>SERVICIO DE APOYO FINANCIERO A ORGANISMOS DEPORTIVOS SERVICIOS DE APOYO RELACIONADOS CON EL DEPORTE Y LA RECREACIN</t>
  </si>
  <si>
    <t>2.3.2.02.02.009.4301034.96620.201</t>
  </si>
  <si>
    <t>DEPORTE Y RECREACION FOMENTO A LA RECREACIN, LA ACTIVIDAD FSICA Y EL DEPORTE PARA DESARROLLAR ENTORNOS DE CONVIVENCIA Y PAZ SERVICIO DE APOYO FINANCIERO A ORGANISMOS DEPORTIVOS 201</t>
  </si>
  <si>
    <t>SERVICIO DE PROMOCIN DE LA ACTIVIDAD FSICA, LA RECREACIN Y EL DEPORTE SERVICIOS DE EDUCACIN DEPORTIVA Y DE RECREACIN</t>
  </si>
  <si>
    <t>2.3.2.02.02.009.4301037.92912.211</t>
  </si>
  <si>
    <t>DEPORTE Y RECREACION FOMENTO A LA RECREACION, LA ACTIVIDAD FISICA Y EL DEPORTE PARA DESARROLLAR ENTORNOS DE CONVIVENCIA Y PAZ SERVICIO DE PROMOCION DE LA ACTIVIDAD FSICA, LA RECREACION Y EL DEPORTE 211</t>
  </si>
  <si>
    <t>SERVICIO DE PROMOCIN DE LA ACTIVIDAD FSICA, LA RECREACIN Y EL DEPORTE SERVICIOS DE APOYO RELACIONADOS CON EL DEPORTE Y LA RECREACIN</t>
  </si>
  <si>
    <t>2.3.2.02.02.009.4301037.96620.201</t>
  </si>
  <si>
    <t>2.3.2.02.02.009.4301037.96620.211</t>
  </si>
  <si>
    <t>DEPORTE Y RECREACION FOMENTO A LA RECREACION, LA ACTIVIDAD FSICA Y EL DEPORTE PARA DESARROLLAR ENTORNOS DE CONVIVENCIA Y PAZ SERVICIO DE PROMOCION DE LA ACTIVIDAD FISICA, LA RECREACION Y EL DEPORTE 211</t>
  </si>
  <si>
    <t>SERVICIO DE PROMOCIN DE LA ACTIVIDAD FSICA, LA RECREACIN Y EL DEPORTE OTROS SERVICIOS DIVERSOS N.C.P.</t>
  </si>
  <si>
    <t>2.3.2.02.02.009.4301037.97990.211</t>
  </si>
  <si>
    <t>2.3.2.02.02.009.4301038.92912.201</t>
  </si>
  <si>
    <t>DEPORTE Y RECREACION FOMENTO A LA RECREACION, LA ACTIVIDAD FISICA Y EL DEPORTE PARA DESARROLLAR ENTORNOS DE CONVIVENCIA Y PAZ SERVICIO DE ORGANIZACION DE EVENTOS RECREATIVOS COMUNITARIOS 201</t>
  </si>
  <si>
    <t>SERVICIO DE ORGANIZACIN DE EVENTOS RECREATIVOS COMUNITARIOS SERVICIOS DE APOYO RELACIONADOS CON EL DEPORTE Y LA RECREACIN</t>
  </si>
  <si>
    <t>2.3.2.02.02.009.4301038.96620.201</t>
  </si>
  <si>
    <t>DEPORTE Y RECREACION FOMENTO A LA RECREACIN, LA ACTIVIDAD FISICA Y EL DEPORTE PARA DESARROLLAR ENTORNOS DE CONVIVENCIA Y PAZ SERVICIO DE ORGANIZACION DE EVENTOS RECREATIVOS COMUNITARIOS 201</t>
  </si>
  <si>
    <t>SERVICIO DE ESCUELAS DEPORTIVAS SERVICIOS DE EDUCACIN PARA LA FORMACIN Y EL TRABAJO</t>
  </si>
  <si>
    <t>2.3.2.02.02.009.4302062.92913.201</t>
  </si>
  <si>
    <t>DEPORTE Y RECREACION FORMACIN Y PREPARACIN DE DEPORTISTAS SERVICIO DE EDUCACIN INFORMAL 201</t>
  </si>
  <si>
    <t>TOTAL INDERBU</t>
  </si>
  <si>
    <t>TOTAL INFORME INDERBU</t>
  </si>
  <si>
    <t>ADQUISICIN DE BIENES Y SERVICIOS</t>
  </si>
  <si>
    <t>ADQUISICIONES DE ACTIVOS NO FINANCIEROS</t>
  </si>
  <si>
    <t>2.3.2.01.01.004.01.02</t>
  </si>
  <si>
    <t>INSTRUMENTOS MUSICALES</t>
  </si>
  <si>
    <t>SERVICIO DE APOYO AL PROCESO DE FORMACIN ARTSTICA Y CULTURAL INSTRUMENTOS DE VIENTO N.C.P.</t>
  </si>
  <si>
    <t>2.3.2.01.01.004.01.02.3301126.3833099.259</t>
  </si>
  <si>
    <t>INSTRUMENTOS MUSICALES .259</t>
  </si>
  <si>
    <t>SERVICIO DE APOYO AL PROCESO DE FORMACIN ARTSTICA Y CULTURAL INSTRUMENTOS MUSICALES N.C.P.</t>
  </si>
  <si>
    <t>2.3.2.01.01.004.01.02.3301126.3835099.259</t>
  </si>
  <si>
    <t>INSTRUMENTOS MUSICALES 259</t>
  </si>
  <si>
    <t>OTROS BIENES TRANSPORTABLES</t>
  </si>
  <si>
    <t>SERVICIO DE PROMOCION DE ACTIVIDADES CULTURALES COMERCIO AL POR MENOR COMERCIO AL POR MENOR DE LIBROS, PERIDICOS, REVISTAS Y ARTCULOS DE PAPELERA, EN ESTABLECIMIENTOS NO ESPECIALIZADOS</t>
  </si>
  <si>
    <t>2.3.2.02.01.003.3301053.62151.201</t>
  </si>
  <si>
    <t>CULTURA PROMOCION Y ACCESO EFECTIVO A PROCESOS CULTURALES Y ARTSTICOS SERVICIO DE PROMOCION DE ACTIVIDADES CULTURALES 201</t>
  </si>
  <si>
    <t>SERVICIOS BIBLIOTECARIOS COMERCIO AL POR MENOR DE LIBROS, PERIDICOS, REVISTAS Y ARTCULOS DE PAPELERA, EN ESTABLECIMIENTOS NO ESPECIALIZADOS</t>
  </si>
  <si>
    <t>2.3.2.02.01.003.3301085.62151.201</t>
  </si>
  <si>
    <t>CULTURA PROMOCION Y ACCESO EFECTIVO A PROCESOS CULTURALES Y ARTSTICOS SERVICIO DE PROMOCIN DE ACTIVIDADES CULTURALES 201</t>
  </si>
  <si>
    <t>SERVICIOS BIBLIOTECARIOS COMERCIO AL POR MENOR DE ALIMENTOS, BEBIDAS Y TABACO, PRESTADOS A COMISIN O POR CONTRATA</t>
  </si>
  <si>
    <t>2.3.2.02.01.003.3301085.62520.201</t>
  </si>
  <si>
    <t>OTROS BIENES TRANSPORTABLES 201</t>
  </si>
  <si>
    <t>SERVICIO DE EDUCACIN INFORMAL EN REAS ARTSTICAS Y CULTURALES COMERCIO AL POR MAYOR (EXCEPTO EL REALIZADO A CAMBIO DE UNA RETRIBUCIN O POR CONTRATA) DE LIBROS, PERIDICOS, REVISTAS Y ARTCULOS DE PAPELERA</t>
  </si>
  <si>
    <t>2.3.2.02.01.003.3301087.61151.259</t>
  </si>
  <si>
    <t>OTROS BIENES TRANSPORTABLES 259</t>
  </si>
  <si>
    <t>SERVICIO DE PROMOCIN TURSTICACOMERCIO AL POR MENOR DE LIBROS, PERIDICOS, REVISTAS Y ARTCULOS DE PAPELERA, EN ESTABLECIMIENTOS NO ESPECIALIZADOS</t>
  </si>
  <si>
    <t>2.3.2.02.01.003.3502046.62151.201</t>
  </si>
  <si>
    <t>PRODUCTOS METLICOS Y PAQUETES DE SOFTWARE</t>
  </si>
  <si>
    <t>2.3.2.02.01.004.3301087.47829.259</t>
  </si>
  <si>
    <t>CULTURA PROMOCIN Y ACCESO EFECTIVO A PROCESOS CULTURALES Y ARTSTICOS SERVICIO DE EDUCACIN INFORMAL EN REAS ARTSTICAS Y CULTURALES</t>
  </si>
  <si>
    <t>2.3.2.02.01.007</t>
  </si>
  <si>
    <t>FACILITAR EL ACCESO Y USO DE LAS TECNOLOGAS DE LA INFORMACIN Y LAS COMUNICACIONES (TIC) EN TODO EL TERRITORIO NACIONAL SALAS DE EDICIN SERVICIOS DE ALQUILER O ARRENDAMIENTO CON O SIN OPCIN DE COMPRA, RELATIVOS A BIENES INMUEBLES NO RESIDENCIALES (DIFERENTES A VIVIENDA), PROPIOS O ARRENDADOS</t>
  </si>
  <si>
    <t>2.3.2.02.02.007.2301011.72112.259</t>
  </si>
  <si>
    <t>SERVICIOS FINANCIEROS Y SERVICIOS CONEXOS, SERVICIOS INMOBILIARIOS Y SERVICIOS DE LEASING 259</t>
  </si>
  <si>
    <t>FACILITAR EL ACCESO Y USO DE LAS TECNOLOGAS DE LA INFORMACIN Y LAS COMUNICACIONES (TIC) EN TODO EL TERRITORIO NACIONAL SALAS DE EDICIN DERECHOS DE USO DE PROGRAMAS INFORMTICOS</t>
  </si>
  <si>
    <t>2.3.2.02.02.007.2301011.73311.201</t>
  </si>
  <si>
    <t>SERVICIOS FINANCIEROS Y SERVICIOS CONEXOS, SERVICIOS INMOBILIARIOS Y SERVICIOS DE LEASING 201</t>
  </si>
  <si>
    <t>FACILITAR EL ACCESO Y USO DE LAS TECNOLOGAS DE LA INFORMACIN Y LAS COMUNICACIONES (TIC) EN TODO EL TERRITORIO NACIONAL SALAS DE EDICIN DERECHOS DE USO DE OBRAS ORIGINALES LITERARIAS, ARTSTICAS Y DE ENTRETENIMIENTO</t>
  </si>
  <si>
    <t>2.3.2.02.02.007.2301011.73320.201</t>
  </si>
  <si>
    <t>FACILITAR EL ACCESO Y USO DE LAS TECNOLOGAS DE LA INFORMACIN Y LAS COMUNICACIONES (TIC) EN TODO EL TERRITORIO NACIONAL SALAS DE EDICIN DERECHOS DE USO DE OTROS PRODUCTOS DE PROPIEDAD INTELECTUAL</t>
  </si>
  <si>
    <t>2.3.2.02.02.007.2301011.73390.201</t>
  </si>
  <si>
    <t>CULTURA PROMOCIN Y ACCESO EFECTIVO A PROCESOS CULTURALES Y ARTSTICOS SERVICIOS BIBLIOTECARIOS</t>
  </si>
  <si>
    <t>2.3.2.02.02.007.3301085.73311.201</t>
  </si>
  <si>
    <t>2.3.2.02.02.007.3301085.73311.259</t>
  </si>
  <si>
    <t>SERVICIOS PRESTADOS A LAS EMPRESAS Y SERVICIOS DE PRODUCCIN 259</t>
  </si>
  <si>
    <t>2.3.2.02.01.008</t>
  </si>
  <si>
    <t>FACILITAR EL ACCESO Y USO DE LAS TECNOLOGAS DE LA INFORMACIN Y LAS COMUNICACIONES (TIC) EN TODO EL TERRITORIO NACIONAL SALAS DE EDICIN OTROS SERVICIOS DE ALOJAMIENTO Y SUMINISTRO DE INFRAESTRUCTURA EN TECNOLOGA DE LA INFORMACIN (TI)</t>
  </si>
  <si>
    <t>2.3.2.02.02.008.2301011.83159.201</t>
  </si>
  <si>
    <t>FACILITAR EL ACCESO Y USO DE LAS TECNOLOGAS DE LA INFORMACIN Y LAS COMUNICACIONES (TIC) EN TODO EL TERRITORIO NACIONAL SALAS DE EDICIN SERVICIOS INTEGRALES DE PUBLICIDAD</t>
  </si>
  <si>
    <t>2.3.2.02.02.008.2301011.83611.201</t>
  </si>
  <si>
    <t>FACILITAR EL ACCESO Y USO DE LAS TECNOLOGAS DE LA INFORMACIN Y LAS COMUNICACIONES (TIC) EN TODO EL TERRITORIO NACIONAL SALAS DE EDICIN SERVICIOS DE TRANSMISIN DE PROGRAMAS DE RADIO</t>
  </si>
  <si>
    <t>2.3.2.02.02.008.2301011.84611.201</t>
  </si>
  <si>
    <t>2.3.2.02.02.008.2301011.84611.219</t>
  </si>
  <si>
    <t>TECNOLOGIAS DE LA INFORMACION Y LAS COMUNICACIONES FACILITAR EL ACCESO Y USO DE LAS TECNOLOGIAS DE LA INFORMACION Y LAS COMUNICACIONES (TIC) EN TODO EL TERRITORIO NACIONAL SALAS DE EDICION 219</t>
  </si>
  <si>
    <t>FACILITAR EL ACCESO Y USO DE LAS TECNOLOGAS DE LA INFORMACIN Y LAS COMUNICACIONES (TIC) EN TODO EL TERRITORIO NACIONAL SALAS DE EDICIN SERVICIOS DE MANTENIMIENTO Y REPARACIN DE EQUIPOS Y APARATOS DE TELECOMUNICACIONES N.C.P.</t>
  </si>
  <si>
    <t>2.3.2.02.02.008.2301011.8715399.201</t>
  </si>
  <si>
    <t>SERVICIO DE EDUCACIN INFORMAL EN TECNOLOGAS DE LA INFORMACIN SERVICIOS DE SOPORTE EN TECNOLOGAS DE LA INFORMACIN (TI)</t>
  </si>
  <si>
    <t>2.3.2.02.02.008.2301030.83132.219</t>
  </si>
  <si>
    <t>TECNOLOGIAS DE LA INFORMACION Y LAS COMUNICACIONES FACILITAR EL ACCESO Y USO DE LAS TECNOLOGAS DE LA INFORMACION Y LAS COMUNICACIONES (TIC) EN TODO EL TERRITORIO NACIONAL SERVICIO DE EDUCACION INFORMAL EN TECNOLOGAS DE LA INFORMACION 219</t>
  </si>
  <si>
    <t>SERVICIO DE EDUCACIN INFORMAL EN TECNOLOGAS DE LA INFORMACIN SERVICIOS DE DISEÑO Y DESARROLLO DE APLICACIONES EN TECNOLOGAS DE LA INFORMACIN (TI)</t>
  </si>
  <si>
    <t>2.3.2.02.02.008.2301030.83141.219</t>
  </si>
  <si>
    <t>TECNOLOGIAS DE LA INFORMACION Y LAS COMUNICACIONES FACILITAR EL ACCESO Y USO DE LAS TECNOLOGIAS DE LA INFORMACIN Y LAS COMUNICACIONES (TIC) EN TODO EL TERRITORIO NACIONAL SERVICIO DE EDUCACION INFORMAL EN TECNOLOGAS DE LA INFORMACION 219</t>
  </si>
  <si>
    <t>SERVICIO DE EDUCACIN INFORMAL AL SECTOR ARTSTICO Y CULTURAL SERVICIOS ADMINISTRATIVOS COMBINADOS DE OFICINA</t>
  </si>
  <si>
    <t>2.3.2.02.02.008.3301051.85940.219</t>
  </si>
  <si>
    <t>CULTURA PROMOCION Y ACCESO EFECTIVO A PROCESOS CULTURALES Y ARTSTICOS SERVICIO DE EDUCACION INFORMAL AL SECTOR ARTISTICO Y CULTURAL 219</t>
  </si>
  <si>
    <t>SERVICIO DE PROMOCIN DE ACTIVIDADES CULTURALES COMERCIO AL POR MAYOR (EXCEPTO EL REALIZADO A CAMBIO DE UNA RETRIBUCIN O POR CONTRATA) DE COMPUTADORES Y PROGRAMAS DE INFORMTICA INTEGRADOS</t>
  </si>
  <si>
    <t>2.3.2.02.02.008.3301053.61184.219</t>
  </si>
  <si>
    <t>CULTURA PROMOCION Y ACCESO EFECTIVO A PROCESOS CULTURALES Y ARTSTICOS SERVICIO DE PROMOCION DE ACTIVIDADES CULTURALES 219</t>
  </si>
  <si>
    <t>2.3.2.02.02.008.3301054 85940.219</t>
  </si>
  <si>
    <t>SERVICIOS ADMINISTRATIVOS DE OFICINA</t>
  </si>
  <si>
    <t>SERVICIO DE PROMOCIN DE ACTIVIDADES CULTURALES SERVICIOS DE ORGANIZACIN Y ASISTENCIA DE CONVENCIONES</t>
  </si>
  <si>
    <t>2.3.2.02.02.008.3301053.85961.219</t>
  </si>
  <si>
    <t>SERVICIO DE APOYO FINANCIERO AL SECTOR ARTSTICO Y CULTURAL SERVICIOS DE ORGANIZACIN Y ASISTENCIA DE CONVENCIONES</t>
  </si>
  <si>
    <t>2.3.2.02.02.008.3301054.85961.219</t>
  </si>
  <si>
    <t>CULTURA PROMOCION Y ACCESO EFECTIVO A PROCESOS CULTURALES Y ARTISTICOS SERVICIO DE APOYO FINANCIERO AL SECTOR ARTSTICO Y CULTURAL 219</t>
  </si>
  <si>
    <t>SERVICIOS BIBLIOTECARIOS SERVICIOS DE ASESORAMIENTO Y REPRESENTACIN JURDICA RELATIVOS A OTROS CAMPOS DEL DERECHO</t>
  </si>
  <si>
    <t>2.3.2.02.02.008.3301085.82120.201</t>
  </si>
  <si>
    <t>SERVICIOS BIBLIOTECARIOS SERVICIOS DE CONTABILIDAD</t>
  </si>
  <si>
    <t>2.3.2.02.02.008.3301085.82221.201</t>
  </si>
  <si>
    <t>SERVICIOS BIBLIOTECARIOS SERVICIOS DE CONSULTORA EN GESTIN ESTRATGICA</t>
  </si>
  <si>
    <t>2.3.2.02.02.008.3301085.83111.201</t>
  </si>
  <si>
    <t>SERVICIOS BIBLIOTECARIOS SERVICIOS DE CONSULTORA EN GESTIN FINANCIERA</t>
  </si>
  <si>
    <t>2.3.2.02.02.008.3301085.83112.201</t>
  </si>
  <si>
    <t>SERVICIOS BIBLIOTECARIOS SERVICIOS DE CONSULTORA EN ADMINISTRACIN DEL RECURSO HUMANO</t>
  </si>
  <si>
    <t>2.3.2.02.02.008.3301085.83113.201</t>
  </si>
  <si>
    <t>SERVICIOS PRESTADOS A LAS EMPRESAS Y SERVICIOS DE PRODUCCIN201</t>
  </si>
  <si>
    <t>SERVICIOS BIBLIOTECARIOS SERVICIOS DE SOPORTE EN TECNOLOGAS DE LA INFORMACIN (TI)</t>
  </si>
  <si>
    <t>2.3.2.02.02.008.3301085.83132.201</t>
  </si>
  <si>
    <t>SERVICIOS BIBLIOTECARIOS SERVICIOS DE ALOJAMIENTO DE SITIOS WEB (HOSTING)</t>
  </si>
  <si>
    <t>2.3.2.02.02.008.3301085.83151.201</t>
  </si>
  <si>
    <t>SERVICIOS BIBLIOTECARIOS OTROS SERVICIOS DE ALOJAMIENTO Y SUMINISTRO DE INFRAESTRUCTURA EN TECNOLOGA DE LA INFORMACIN (TI)</t>
  </si>
  <si>
    <t>2.3.2.02.02.008.3301085.83159.201</t>
  </si>
  <si>
    <t>SERVICIOS BIBLIOTECARIOS SERVICIOS DE ASESORA EN INGENIERA</t>
  </si>
  <si>
    <t>2.3.2.02.02.008.3301085.83310.201</t>
  </si>
  <si>
    <t>SERVICIOS BIBLIOTECARIOS SERVICIOS DE SOFTWARE EN LNEA (ONLINE)</t>
  </si>
  <si>
    <t>2.3.2.02.02.008.3301085.84392.201</t>
  </si>
  <si>
    <t>SERVICIOS BIBLIOTECARIOS SERVICIOS DE ARCHIVOS</t>
  </si>
  <si>
    <t>2.3.2.02.02.008.3301085.84520.201</t>
  </si>
  <si>
    <t>SERVICIOS BIBLIOTECARIOS SERVICIOS DE LIMPIEZA GENERAL</t>
  </si>
  <si>
    <t>2.3.2.02.02.008.3301085.85330.201</t>
  </si>
  <si>
    <t>SERVICIOS BIBLIOTECARIOS SERVICIOS ADMINISTRATIVOS COMBINADOS DE OFICINA</t>
  </si>
  <si>
    <t>2.3.2.02.02.008.3301085.85940.201</t>
  </si>
  <si>
    <t>SERVICIO DE EDUCACIN INFORMAL EN REAS ARTSTICAS Y CULTURALES SERVICIOS DE ASESORAMIENTO Y REPRESENTACIN JURDICA RELATIVOS A OTROS CAMPOS DEL DERECHO</t>
  </si>
  <si>
    <t>2.3.2.02.02.008.3301087.82120.259</t>
  </si>
  <si>
    <t>SERVICIO DE EDUCACION INFORMAL EN AREAS ARTSTICAS Y CULTURALES SERVICIOS ADMINISTRATIVOS COMBINADOS DE OFICINA</t>
  </si>
  <si>
    <t>2.3.2.02.02.008.3301087.85940.259</t>
  </si>
  <si>
    <t>SERVICIOS PRESTADOS A LAS EMPRESAS Y SERVICIOS DE PRODUCCION 259</t>
  </si>
  <si>
    <t>SERVICIO DE EDUCACIN INFORMAL EN REAS ARTSTICAS Y CULTURALES SERVICIO DE REPARACIN DE INSTRUMENTOS MUSICALES</t>
  </si>
  <si>
    <t>2.3.2.02.02.008.3301087.8729003.219</t>
  </si>
  <si>
    <t>CULTURA PROMOCION Y ACCESO EFECTIVO A PROCESOS CULTURALES Y ARTISTICOS SERVICIO DE EDUCACIN INFORMAL EN REAS ARTSTICAS Y CULTURALES 219</t>
  </si>
  <si>
    <t>SERVICIO DE EDUCACIN INFORMAL EN REAS ARTSTICAS Y CULTURALES SERVICIOS DE EDUCACIN SUPERIOR NIVEL PREGRADO TCNICA PROFESIONAL Y TECNOLGICA</t>
  </si>
  <si>
    <t>2.3.2.02.02.008.3301087.92511.212</t>
  </si>
  <si>
    <t>SERVICIOS PRESTADOS A LAS EMPRESAS Y SERVICIOS DE PRODUCCION 212</t>
  </si>
  <si>
    <t xml:space="preserve">SGP PROPOSITO GENERAL FORZOSA INVERSION CULTURA SGP ONCE DOCEAVAS VIGENCIA ACTUAL MAS ULTIMA DOCEAVA VIGENCIA ANTERIOR
</t>
  </si>
  <si>
    <t>SERVICIO DE EDUCACIN INFORMAL EN REAS ARTSTICAS Y CULTURALES SERVICIOS DE EDUCACIN ARTSTICA Y CULTURAL</t>
  </si>
  <si>
    <t>2.3.2.02.02.008.3301087.92911.212</t>
  </si>
  <si>
    <t>SERVICIOS PRESTADOS A LAS EMPRESAS Y SERVICIOS DE PRODUCCIN 212</t>
  </si>
  <si>
    <t>2.3.2.02.02.008.3301087.92911.259</t>
  </si>
  <si>
    <t>SERVICIO DE EDUCACIN INFORMAL EN REAS ARTSTICAS Y CULTURALES SERVICIOS DE PROMOCIN Y GESTIN DE ACTIVIDADES DE ARTES ESCNICAS</t>
  </si>
  <si>
    <t>2.3.2.02.02.008.3301087.96210.259</t>
  </si>
  <si>
    <t>2.3.2.02.02.008.3302044.85961.219</t>
  </si>
  <si>
    <t>CULTURA GESTION, PROTECCION Y SALVAGUARDIA DEL PATRIMONIO CULTURAL COLOMBIANO SERVICIO DE PROMOCION DE ACTIVIDADES CULTURALES 219</t>
  </si>
  <si>
    <t>SERVICIO DE PROMOCIN DE ACTIVIDADES CULTURALES SERVICIOS DE EDICIN AUDIOVISUAL</t>
  </si>
  <si>
    <t>2.3.2.02.02.008.3302044.96131.219</t>
  </si>
  <si>
    <t>SERVICIO DE PROMOCIN DE ACTIVIDADES CULTURALES SERVICIOS DE EFECTOS VISUALES</t>
  </si>
  <si>
    <t>2.3.2.02.02.008.3302044.96134.219</t>
  </si>
  <si>
    <t>SERVICIO DE EVALUACIN DE INSTRUMENTOS ARCHIVSTICOS SERVICIOS DE ASESORA EN ARQUITECTURA</t>
  </si>
  <si>
    <t>2.3.2.02.02.008.3302072.83211.201</t>
  </si>
  <si>
    <t>DOCUMENTOS DE PLANEACIN SERVICIOS DE DISEÑO Y DESARROLLO DE APLICACIONES EN TECNOLOGAS DE LA INFORMACIN (TI)</t>
  </si>
  <si>
    <t>2.3.2.02.02.008.3399056.83141.219</t>
  </si>
  <si>
    <t>CULTURA FORTALECIMIENTO DE LA GESTION Y DIRECCIN DEL SECTOR CULTURA DOCUMENTOS DE PLANEACION 219</t>
  </si>
  <si>
    <t>SERVICIO DE ASISTENCIA TCNICA EN ASUNTOS DE GESTIN DOCUMENTAL SERVICIOS INTEGRALES DE PUBLICIDAD</t>
  </si>
  <si>
    <t>2.3.2.02.02.008.3502046.83611.201</t>
  </si>
  <si>
    <t>SERVICIOS INTEGRALES DE PUBLICIDAD 201</t>
  </si>
  <si>
    <t>SERVICIO DE ASISTENCIA TCNICA EN ASUNTOS DE GESTIN DOCUMENTAL SERVICIOS ADMINISTRATIVOS COMBINADOS DE OFICINA</t>
  </si>
  <si>
    <t>2.3.2.02.02.008.3502046.85940.201</t>
  </si>
  <si>
    <t>SERVICIO DE SALVAGUARDIA AL PATRIMONIO INMATERIAL SERVICIOS DE GUAS DE TURISMO</t>
  </si>
  <si>
    <t>2.3.2.02.02.008.3502049.85550.201</t>
  </si>
  <si>
    <t>SALAS DE EDICIN SERVICIOS DE PRODUCCIN DE PROGRAMAS DE RADIO</t>
  </si>
  <si>
    <t>2.3.2.02.02.009.2301011.96122.201</t>
  </si>
  <si>
    <t>2.3.2.02.02.009.2301011.96122.259</t>
  </si>
  <si>
    <t>TECNOLOGIAS DE LA INFORMACION Y LAS COMUNICACIONES FACILITAR EL ACCESO Y USO DE LAS TECNOLOGAS DE LA INFORMACIN Y LAS COMUNICACIONES (TIC) EN TODO EL TERRITORIO NACIONAL SALAS DE EDICIN 259</t>
  </si>
  <si>
    <t>SALAS DE EDICIN SERVICIOS DE EDICIN AUDIOVISUAL</t>
  </si>
  <si>
    <t>2.3.2.02.02.009.2301011.96131.201</t>
  </si>
  <si>
    <t>SERVICIO DE EDUCACIN INFORMAL EN TECNOLOGAS DE LA INFORMACIN SERVICIOS DE MUSEOS, EXCEPTO LOS SERVICIOS DE PRESERVACIN DE LUGARES Y EDIFICIOS HISTRICOS</t>
  </si>
  <si>
    <t>2.3.2.02.02.009.2301030.96411.259</t>
  </si>
  <si>
    <t>TECNOLOGIAS DE LA INFORMACION Y LAS COMUNICACIONES FACILITAR EL ACCESO Y USO DE LAS TECNOLOGAS DE LA INFORMACIN Y LAS COMUNICACIONES (TIC) EN TODO EL TERRITORIO NACIONAL SERVICIO DE EDUCACIN INFORMAL EN TECNOLOGAS DE LA INFORMACIN 259</t>
  </si>
  <si>
    <t>DOCUMENTOS DE LINEAMIENTOS TCNICOS PARA LA CONSERVACIN DE LA BIODIVERSIDAD Y SUS SERVICIOS ECO SISTMICOS SERVICIOS DE PRESERVACIN DE LUGARES Y EDIFICIOS HISTRICOS</t>
  </si>
  <si>
    <t>2.3.2.02.02.009.3202001.96412.244</t>
  </si>
  <si>
    <t>AMBIENTE Y DESARROLLO SOSTENIBLE CONSERVACIN DE LA BIODIVERSIDAD Y SUS SERVICIOS ECOSISTMICOS DOCUMENTOS DE LINEAMIENTOS TCNICOS PARA LA CONSERVACIN DE LA BIODIVERSIDAD Y SUS SERVICIOS ECO SISTMICOS 244</t>
  </si>
  <si>
    <t>2.3.2.02.02.009.3202001.96412.259</t>
  </si>
  <si>
    <t>AMBIENTE Y DESARROLLO SOSTENIBLE CONSERVACIN DE LA BIODIVERSIDAD Y SUS SERVICIOS ECOSISTMICOS DOCUMENTOS DE LINEAMIENTOS TCNICOS PARA LA CONSERVACIN DE LA BIODIVERSIDAD Y SUS SERVICIOS ECO SISTMICOS 259</t>
  </si>
  <si>
    <t>SERVICIO DE EDUCACIN INFORMAL AL SECTOR ARTSTICO Y CULTURAL SERVICIOS DE EDUCACIN ARTSTICA Y CULTURAL</t>
  </si>
  <si>
    <t>2.3.2.02.02.009.3301051.92911.259</t>
  </si>
  <si>
    <t>CULTURA PROMOCIN Y ACCESO EFECTIVO A PROCESOS CULTURALES Y ARTSTICOS SERVICIO DE EDUCACIN INFORMAL AL SECTOR ARTSTICO Y CULTURAL 259</t>
  </si>
  <si>
    <t>SERVICIO DE PROMOCIN DE ACTIVIDADES CULTURALES SERVICIOS DE LA ADMINISTRACIN PBLICA RELACIONADOS CON EL TURISMO</t>
  </si>
  <si>
    <t>2.3.2.02.02.009.3301053.91136.201</t>
  </si>
  <si>
    <t>SERVICIO DE PROMOCIN DE ACTIVIDADES CULTURALES SERVICIOS DE EDUCACIN ARTSTICA Y CULTURAL</t>
  </si>
  <si>
    <t>2.3.2.02.02.009.3301053.92911.259</t>
  </si>
  <si>
    <t>CULTURA PROMOCIN Y ACCESO EFECTIVO A PROCESOS CULTURALES Y ARTSTICOS SERVICIO DE PROMOCIN DE ACTIVIDADES CULTURALES 259</t>
  </si>
  <si>
    <t>SERVICIO DE PROMOCIN DE ACTIVIDADES CULTURALES SERVICIOS DE PROMOCIN Y GESTIN DE ACTIVIDADES DE ARTES ESCNICAS</t>
  </si>
  <si>
    <t>2.3.2.02.02.009.3301053.96210.201</t>
  </si>
  <si>
    <t>SERVICIO DE PROMOCIN DE ACTIVIDADES CULTURALES OTROS SERVICIOS DE ARTES ESCNICAS, EVENTOS CULTURALES Y DE ENTRETENIMIENTO EN VIVO</t>
  </si>
  <si>
    <t>2.3.2.02.02.009.3301053.96290.259</t>
  </si>
  <si>
    <t>OTROS SERVICIOS DE ARTES, EVENTOS CULTURALES Y DE ENTRETENIMIENTO EN VIVO 259</t>
  </si>
  <si>
    <t>SERVICIO DE APOYO FINANCIERO AL SECTOR ARTSTICO Y CULTURAL SERVICIOS DE OTORGAMIENTO DE APOYO ECONMICO NO REEMBOLSABLE (SUBVENCIONES)</t>
  </si>
  <si>
    <t>2.3.2.02.02.009.3301054.95996.259</t>
  </si>
  <si>
    <t>CULTURA PROMOCIN Y ACCESO EFECTIVO A PROCESOS CULTURALES Y ARTSTICOS SERVICIO DE APOYO FINANCIERO AL SECTOR ARTSTICO Y CULTURAL 259</t>
  </si>
  <si>
    <t>SERVICIO DE APOYO FINANCIERO AL SECTOR ARTSTICO Y CULTURAL SERVICIOS DE PROMOCIN Y GESTIN DE ACTIVIDADES DE ARTES ESCNICAS</t>
  </si>
  <si>
    <t>2.3.2.02.02.009.3301054.96210.201</t>
  </si>
  <si>
    <t>2.3.2.02.02.009.3301054.96210.259</t>
  </si>
  <si>
    <t>2.3.2.02.02.009.3301054.96220.201</t>
  </si>
  <si>
    <t>CULTURA PROMOCIN Y ACCESO EFECTIVO A PROCESOS CULTURALES Y ARTSTICOS SERVICIO DE APOYO FINANCIERO AL SECTOR ARTSTICO Y CULTURAL 201</t>
  </si>
  <si>
    <t>SERVICIOS BIBLIOTECARIOS SERVICIOS DE EDUCACIN ARTSTICA Y CULTURAL</t>
  </si>
  <si>
    <t>2.3.2.02.02.009.3301085.92911.201</t>
  </si>
  <si>
    <t>CULTURA PROMOCIN Y ACCESO EFECTIVO A PROCESOS CULTURALES Y ARTSTICOS SERVICIOS BIBLIOTECARIOS 201</t>
  </si>
  <si>
    <t>2.3.2.02.02.009.3301085.92911.259</t>
  </si>
  <si>
    <t>CULTURA PROMOCIN Y ACCESO EFECTIVO A PROCESOS CULTURALES Y ARTSTICOS SERVICIOS BIBLIOTECARIOS 259</t>
  </si>
  <si>
    <t>SERVICIOS BIBLIOTECARIOS SERVICIOS DE PROMOCIN Y GESTIN DE ACTIVIDADES DE ARTES ESCNICAS</t>
  </si>
  <si>
    <t>2.3.2.02.02.009.3301085.96210.201</t>
  </si>
  <si>
    <t>2.3.2.02.02.009.3301085.96210.259</t>
  </si>
  <si>
    <t>SERVICIO DE EDUCACIN INFORMAL EN REAS ARTSTICAS Y CULTURALES SERVICIOS DE LA ADMINISTRACIN PBLICA RELACIONADOS CON LA SALUD</t>
  </si>
  <si>
    <t>2.3.2.02.02.009.3301087.91122.259</t>
  </si>
  <si>
    <t>CULTURA PROMOCIN Y ACCESO EFECTIVO A PROCESOS CULTURALES Y ARTSTICOS SERVICIO DE EDUCACIN INFORMAL EN REAS ARTSTICAS Y CULTURALES 259</t>
  </si>
  <si>
    <t>2.3.2.02.02.009.3301087.92511.259</t>
  </si>
  <si>
    <t>CULTURA PROMOCION Y ACCESO EFECTIVO A PROCESOS CULTURALES Y ARTSTICOS SERVICIO DE EDUCACIN INFORMAL EN AREAS ARTSTICAS Y CULTURALES 259</t>
  </si>
  <si>
    <t>2.3.2.02.02.009.3301087.92911.259</t>
  </si>
  <si>
    <t>SERVICIO DE EDUCACIN INFORMAL EN REAS ARTSTICAS Y CULTURALES SERVICIOS DE APOYO EDUCATIVO</t>
  </si>
  <si>
    <t>2.3.2.02.02.009.3301087.92920.259</t>
  </si>
  <si>
    <t>SERVICIO DE EDUCACIN INFORMAL EN REAS ARTSTICAS Y CULTURALES OTROS SERVICIOS DE ARTES ESCNICAS, EVENTOS CULTURALES Y DE ENTRETENIMIENTO EN VIVO</t>
  </si>
  <si>
    <t>2.3.2.02.02.009.3301087.96290.259</t>
  </si>
  <si>
    <t>SERVICIO DE EDUCACIN INFORMAL EN REAS ARTSTICAS Y CULTURALES SERVICIOS DE ARTISTAS INTRPRETES</t>
  </si>
  <si>
    <t>2.3.2.02.02.009.3301087.96310.259</t>
  </si>
  <si>
    <t>SERVICIO DE ASISTENCIA TCNICA EN GESTIN ARTSTICA Y CULTURAL SERVICIOS DE PROMOCIN Y GESTIN DE ACTIVIDADES DE ARTES ESCNICAS</t>
  </si>
  <si>
    <t>2.3.2.02.02.009.3301095.96210.259</t>
  </si>
  <si>
    <t>CULTURA PROMOCIN Y ACCESO EFECTIVO A PROCESOS CULTURALES Y ARTSTICOS SERVICIO DE ASISTENCIA TCNICA EN GESTIN ARTSTICA Y CULTURAL259</t>
  </si>
  <si>
    <t>2.3.2.02.02.009.3302044.92911.201</t>
  </si>
  <si>
    <t>SERVICIOS DE EDUCACIN ARTSTICA Y CULTURAL 201</t>
  </si>
  <si>
    <t>SERVICIO DE PROMOCIN DE ACTIVIDADES CULTURALES SERVICIOS DE DISEÑO Y EDICIN DE SONIDO PARA OBRAS AUDIOVISUALES</t>
  </si>
  <si>
    <t>2.3.2.02.02.009.3302044.96137.201</t>
  </si>
  <si>
    <t>CULTURA GESTIN, PROTECCIN Y SALVAGUARDIA DEL PATRIMONIO CULTURAL COLOMBIANO SERVICIO DE PROMOCIN DE ACTIVIDADES CULTURALES 201</t>
  </si>
  <si>
    <t>2.3.2.02.02.009.3302044.96210.201</t>
  </si>
  <si>
    <t>SERVICIOS DE PROMOCIN Y GESTIN DE ACTIVIDADES DE ARTES ESCNICAS 201</t>
  </si>
  <si>
    <t>2.3.2.02.02.009.3302044.96210.259</t>
  </si>
  <si>
    <t>CULTURA GESTIN, PROTECCIN Y SALVAGUARDIA DEL PATRIMONIO CULTURAL COLOMBIANO SERVICIO DE PROMOCIN DE ACTIVIDADES CULTURALES 259</t>
  </si>
  <si>
    <t>SERVICIO DE EDUCACIN INFORMAL EN ASUNTOS TURSTICOS</t>
  </si>
  <si>
    <t>2.3.2.02.02.009.3502045.91136.201</t>
  </si>
  <si>
    <t>COMERCIO, INDUSTRIA Y TURISMO PRODUCTIVIDAD Y COMPETITIVIDAD DE LAS EMPRESAS COLOMBIANAS SERVICIO DE EDUCACIN INFORMAL EN ASUNTOS TURSTICOS 201</t>
  </si>
  <si>
    <t>SERVICIO DE PROMOCIN TURSTICA SERVICIOS DE LA ADMINISTRACIN PBLICA RELACIONADOS CON EL TURISMO</t>
  </si>
  <si>
    <t>2.3.2.02.02.009.3502046.91136.201</t>
  </si>
  <si>
    <t>COMERCIO, INDUSTRIA Y TURISMO PRODUCTIVIDAD Y COMPETITIVIDAD DE LAS EMPRESAS COLOMBIANAS SERVICIO DE PROMOCIN TURSTICA 201</t>
  </si>
  <si>
    <t>SERVICIO DE CIRCUITO TURSTICO SERVICIOS DE LA ADMINISTRACIN PBLICA RELACIONADOS CON EL TURISMO</t>
  </si>
  <si>
    <t>2.3.2.02.02.009.3502049.91136.201</t>
  </si>
  <si>
    <t>COMERCIO, INDUSTRIA Y TURISMO PRODUCTIVIDAD Y COMPETITIVIDAD DE LAS EMPRESAS COLOMBIANAS SERVICIO DE CIRCUITO TURSTICO 201</t>
  </si>
  <si>
    <t>TOTAL INSTITUTO MUNICIPAL DE CULTURA Y TURISMO</t>
  </si>
  <si>
    <t>TOTAL INFORME INSTITUTO MUNICIPAL DE CULTURA</t>
  </si>
  <si>
    <t>ACCESO A SOLUCIONES DE VIVIENDA DOCUMENTOS DE PLANEACION AMBIENTE Y DESARROLLO SOSTENIBLE CONSERVACION DE LA BIODIVERSIDAD Y SUS SERVICIOS ECOSISTEMICOS DOCUMENTOS DE LINEAMIENTOS TECNICOS PARA LA CONSERVACION DE LA BIODIVERSIDAD Y SUS SERVICIOS ECO SISTEMICOS</t>
  </si>
  <si>
    <t>2.3.2.02.02.005.4001004.54112.201</t>
  </si>
  <si>
    <t>VIVIENDA, CIUDAD Y TERRITORIO ACCESO A SOLUCIONES DE VIVIENDA DOCUMENTOS DE PLANEACION 201</t>
  </si>
  <si>
    <t>ACCESO A SOLUCIONES DE VIVIENDA SERVICIO DE APOYO FINANCIERO PARA ADQUISICION DE VIVIENDA SERVICIOS GENERALES DE CONSTRUCCIN DE EDIFICACIONES DE UNA Y DOS VIVIENDAS</t>
  </si>
  <si>
    <t>2.3.2.02.02.005.4001031.54111.201</t>
  </si>
  <si>
    <t>VIVIENDA, CIUDAD Y TERRITORIO ACCESO A SOLUCIONES DE VIVIENDA SERVICIO DE APOYO FINANCIERO PARA ADQUISICION DE VIVIENDA 201</t>
  </si>
  <si>
    <t>ACCESO A SOLUCIONES DE VIVIENDA VIVIENDA DE INTERES PRIORITARIO MEJORADAS SERVICIOS GENERALES DE CONSTRUCCION DE EDIFICACIONES DE UNA Y DOS VIVIENDAS</t>
  </si>
  <si>
    <t>2.3.2.02.02.005.4001041.54111.201</t>
  </si>
  <si>
    <t>VIVIENDA, CIUDAD Y TERRITORIO ACCESO A SOLUCIONES DE VIVIENDA VIVIENDA DE INTERES PRIORITARIO MEJORADAS 201</t>
  </si>
  <si>
    <t>ACCESO A SOLUCIONES DE VIVIENDA VIVIENDA DE INTERES SOCIAL CONSTRUIDAS SERVICIOS GENERALES DE CONSTRUCCION DE COMPLEJOS HABITACIONALES, EDIFICIOS DE VIVIENDAS</t>
  </si>
  <si>
    <t>2.3.2.02.02.005.4001042.54112.201</t>
  </si>
  <si>
    <t>VIVIENDA, CIUDAD Y TERRITORIO ACCESO A SOLUCIONES DE VIVIENDA VIVIENDA DE INTERES SOCIAL CONSTRUIDAS 201</t>
  </si>
  <si>
    <t>VIVIENDA, CIUDAD Y TERRITORIO ACCESO A SOLUCIONES DE VIVIENDA SERVICIO DE APOYO FINANCIERO PARA ADQUISICION DE VIVIENDA SERVICIOS GENERALES DE CONSTRUCCIN DE EDIFICACIONES DE UNA Y DOS VIVIENDAS</t>
  </si>
  <si>
    <t>2.3.2.02.02.009.4001031.54111.201</t>
  </si>
  <si>
    <t>ACCESO A SOLUCIONES DE VIVIENDA VIVIENDA DE INTERES SOCIAL CONSTRUIDAS SERVICIOS GENERALES DE CONSTRUCCION DE EDIFICACIONES DE UNA Y DOS VIVIENDAS</t>
  </si>
  <si>
    <t>2.3.2.02.02.009.4001042.54111.201</t>
  </si>
  <si>
    <t>INCLUSION SOCIAL Y PRODUCTIVA PARA LA POBLACON EN SITUACIN DE VULNERABILIDAD SERVICIO DE ACOMPAÑAMIENTO FAMILIAR Y COMUNITARIO PARA LA SUPERACION DE LA POBREZA SERVICIOS GENERALES DE CONSTRUCCION DE EDIFICACIONES DE UNA Y DOS VIVIENDAS</t>
  </si>
  <si>
    <t>2.3.2.02.02.009.4103050.54111.201</t>
  </si>
  <si>
    <t>INCLUSION SOCIAL Y RECONCILIACION INCLUSION SOCIAL Y PRODUCTIVA PARA LA POBLACION EN SITUACION DE VULNERABILIDAD SERVICIO DE ACOMPAÑAMIENTO FAMILIAR Y COMUNITARIO PARA LA SUPERACION DE LA POBREZA 201</t>
  </si>
  <si>
    <t>SERVICIO DE GESTION DE OFERTA SOCIAL PARA LA POBLACION VULNERABLE SERVICIOS GENERALES DE CONSTRUCCION DE EDIFICACIONES DE UNA Y DOS VIVIENDAS</t>
  </si>
  <si>
    <t>2.3.2.02.02.009.4103052.54111.201</t>
  </si>
  <si>
    <t>INCLUSION SOCIAL Y RECONCILIACION INCLUSION SOCIAL Y PRODUCTIVA PARA LA POBLACION EN SITUACION DE VULNERABILIDAD SERVICIO DE GESTION DE OFERTA SOCIAL PARA LA POBLACION VULNERABLE 201</t>
  </si>
  <si>
    <t>TOTAL INVISBU</t>
  </si>
  <si>
    <t>TOTAL INFORME INVISBU</t>
  </si>
  <si>
    <t>SECRETARIA JURIDICA</t>
  </si>
  <si>
    <t>SERVICIOS DE ASESORAMIENTO Y REPRESENTACIN JURDICA RELATIVOS A OTROS CAMPOS DEL DERECHO</t>
  </si>
  <si>
    <t>2.3.2.02.02.008.1205001.82120.201</t>
  </si>
  <si>
    <t>SERVICIO DE ASESORAMIENTO Y REPRESENTACION JURIDICA RELATIVO A OTROS CAMPOS DEL DERECHO</t>
  </si>
  <si>
    <t>2.3.2.02.02.008.1205006.82120.201</t>
  </si>
  <si>
    <t>SERVICIOS DE SUMINISTRO DE APLICACIONES</t>
  </si>
  <si>
    <t>2.3.2.02.02.008.1205006.83152.201</t>
  </si>
  <si>
    <t>SERVICIO DE ASISTENCIA TCNICA SERVICIOS DE ASESORAMIENTO Y REPRESENTACIN JURDICA RELATIVOS A OTROS CAMPOS DEL DERECHO</t>
  </si>
  <si>
    <t>2.3.2.02.02.008.4501001.82120.201</t>
  </si>
  <si>
    <t>DEFENSA JURDICA DEL ESTADO DOCUMENTOS NORMATIVOS SERVICIOS DE SUMINISTRO DE APLICACIONES</t>
  </si>
  <si>
    <t>2.3.2.02.02.008.4501001.83152.201</t>
  </si>
  <si>
    <t>TOTAL SECRETARIA JURIDICA</t>
  </si>
  <si>
    <t>TOTAL INFORME SECRETARIA JURIDICA</t>
  </si>
  <si>
    <t>INSTITUTO MUNICIPAL DEL EMPLEO (IMEBU)</t>
  </si>
  <si>
    <t>ADQUISICION DIFERENTES DE ACTIVOS</t>
  </si>
  <si>
    <t>SERVICIOS DE ALOJAMIENTO SERVICIOS DE SUMINISTRO DE COMIDAS Y BEBIDAS SERVICIOS DE TRANSPORTE Y SERVICIOS DE DISTRIBUCIN DE ELECTRICIDAD, GAS Y AGUACDE</t>
  </si>
  <si>
    <t>SERVICIO DE ASISTENCIA TECNICA A UNIDADES ARTESANALES PARA ACCEDER A MERCADOS ELECTRONICOS</t>
  </si>
  <si>
    <t>2.3.2.02.02.006.3502105.69112.201</t>
  </si>
  <si>
    <t>COMERCIO, INDUSTRIA Y TURISMO PRODUCTIVIDAD Y COMPETITIVIDAD DE LAS EMPRESAS COLOMBIANAS SERVICIO DE ASISTENCIA TECNICA A UNIDADES ARTESANALES PARA ACCEDER A MERCADOS ELECTRONICOS 201</t>
  </si>
  <si>
    <t>SERVICIOS FINANCIEROS Y SERVICIOS CONEXOS, SERVICIOS INMOBILIARIOS Y SERVICIOS DE LEASINGCOWORKING</t>
  </si>
  <si>
    <t>SERVICIO DE ASISTENCIA TECNICA A UNIDADES ARTESANALES PARA ACCEDER A MERCADOS ELECTRONICOS SERVICIOS DE ALQUILER O ARRENDAMIENTO CON O SIN OPCIN DE COMPRA, RELATIVOS A BIENES INMUEBLES NO RESIDENCIALES (DIFERENTES A VIVIENDA), PROPIOS O ARRENDADOS</t>
  </si>
  <si>
    <t>2.3.2.02.02.007.3502105.72112.201</t>
  </si>
  <si>
    <t>SERVICIO DE ASISTENCIA TECNICA A UNIDADES ARTESANALES PARA ACCEDER A MERCADOS ELECTRONICOS SERVICIOS DE GESTION DE DESARROLLO EMPRESARIAL</t>
  </si>
  <si>
    <t>2.3.2.02.02.009.3502105.83117.201</t>
  </si>
  <si>
    <t>DOCUMENTOS DE LINEAMIENTOS TECNICOS SERVICIOS DE GESTION Y COLOCACION DE EMPLEO</t>
  </si>
  <si>
    <t>2.3.2.02.02.009.3602039.85113.201</t>
  </si>
  <si>
    <t>TRABAJO GENERACION Y FORMALIZACION DEL EMPLEO DOCUMENTOS DE LINEAMIENTOS TECNICOS 201</t>
  </si>
  <si>
    <t>TOTAL IMEBU</t>
  </si>
  <si>
    <t>TOTAL INFORME INSTITUTO MUNICIPAL DEL EMPLEO - IMEBU</t>
  </si>
  <si>
    <t>FONDO LOCAL DE SALUD</t>
  </si>
  <si>
    <t>SERVICIO DE LA CONSTRUCCION</t>
  </si>
  <si>
    <t>ASEGURAMIENTO Y PRESTACION INTEGRAL DE SERVICIOS DE SALUD HOSPITALES DE PRIMER NIVEL DE ATENCION CONSTRUIDOS Y DOTADOS</t>
  </si>
  <si>
    <t>2.3.2.02.02.005.1906030.53129.269</t>
  </si>
  <si>
    <t>SALUD Y PROTECCION SOCIAL ASEGURAMIENTO Y PRESTACION INTEGRAL DE SERVICIOS DE SALUD HOSPITALES DE PRIMER NIVEL DE ATENCION CONSTRUIDOS Y DOTADOS 269</t>
  </si>
  <si>
    <t>2.3.2.02.02.005.1906030.53129.274</t>
  </si>
  <si>
    <t>SALUD Y PROTECCION SOCIAL ASEGURAMIENTO Y PRESTACION INTEGRAL DE SERVICIOS DE SALUD HOSPITALES DE PRIMER NIVEL DE ATENCION CONSTRUIDOS Y DOTADOS 274</t>
  </si>
  <si>
    <t>INSPECCION, VIGILANCIA Y CONTROL SERVICIO DE AUDITORIA Y VISITAS INSPECTIVAS</t>
  </si>
  <si>
    <t>2.3.2.02.02.009.1903016.91122.285</t>
  </si>
  <si>
    <t>SALUD Y PROTECCION SOCIAL INSPECCION, VIGILANCIA Y CONTROL SERVICIO DE AUDITORIA Y VISITAS INSPECTIVAS 285</t>
  </si>
  <si>
    <t>COLJUEGOS</t>
  </si>
  <si>
    <t>INSPECCIN, VIGILANCIA Y CONTROL SERVICIO DE INFORMACIN DE VIGILANCIA EPIDEMIOLGICA</t>
  </si>
  <si>
    <t>2.3.2.02.02.009.1903031.91122.201</t>
  </si>
  <si>
    <t>SALUD Y PROTECCION SOCIAL INSPECCION, VIGILANCIA Y CONTROL SERVICIO DE INFORMACION DE VIGILANCIA EPIDEMIOLOGICA 201</t>
  </si>
  <si>
    <t>2.3.2.02.02.009.1903031.91122.209</t>
  </si>
  <si>
    <t>SALUD Y PROTECCION SOCIAL INSPECCION, VIGILANCIA Y CONTROL SERVICIO DE INFORMACION DE VIGILANCIA EPIDEMIOLOGICA 209</t>
  </si>
  <si>
    <t xml:space="preserve">SGP SALUD ONCE DOCEAVAS VIGENCIA ACTUAL MAS ULTIMA DOCEAVA VIGENCIA ANTERIOR
</t>
  </si>
  <si>
    <t>NSPECCIN, VIGILANCIA Y CONTROL SERVICIO DE PROMOCIN, PREVENCIN, VIGILANCIA Y CONTROL DE VECTORES Y ZOONOSIS</t>
  </si>
  <si>
    <t>2.3.2.02.02.009.1903038.91122.201</t>
  </si>
  <si>
    <t>SALUD Y PROTECCION SOCIAL INSPECCION, VIGILANCIA Y CONTROL SERVICIO DE PROMOCION, PREVENCION, VIGILANCIA Y CONTROL DE VECTORES Y ZOONOSIS 201</t>
  </si>
  <si>
    <t>2.3.2.02.02.009.1903038.91122.270</t>
  </si>
  <si>
    <t>SALUD Y PROTECCION SOCIAL INSPECCION, VIGILANCIA Y CONTROL SERVICIO DE PROMOCION, PREVENCION, VIGILANCIA Y CONTROL DE VECTORES Y ZOONOSIS 270</t>
  </si>
  <si>
    <t>SERVICIO DE VIGILANCIA DE CALIDAD DEL AGUA PARA CONSUMO HUMANO, RECOLECCION, TRANSPORTE Y DISPOSICION FINAL DE RESIDUOS SOLIDOS MANEJO Y DISPOSICION FINAL DE RADIACIONES IONIZANTES, EXCRETAS, RESIDUOS LIQUIDOS Y AGUAS SERVIDAS Y CALIDAD DEL AIRE.</t>
  </si>
  <si>
    <t>2.3.2.02.02.009.1903040.91122.201</t>
  </si>
  <si>
    <t>SALUD Y PROTECCION SOCIAL INSPECCION, VIGILANCIA Y CONTROL SERVICIO DE VIGILANCIA DE CALIDAD DEL AGUA PARA CONSUMO HUMANO, RECOLECCION, TRANSPORTE Y DISPOSICION FINAL DE RESIDUOS SOLIDOS MANEJO Y DISPOSICION FINAL DE RADIACIONES 201</t>
  </si>
  <si>
    <t>INSPECCION VIGILANCIA Y CONTROL SERVICIO DE VIGILANCIA DE CALIDAD DEL AGUA PARA CONSUMO HUMANO, RECOLECCION, TRANSPORTE Y DISPOSICION FINAL DE RESIDUOS SOLIDOS MANEJO Y DISPOSICION FINAL DE RADIACIONES IONIZANTES, EXCRETAS, RESIDUOS LIQUIDOS Y AGUAS SERVIDAS Y CALIDAD DEL AIRE.</t>
  </si>
  <si>
    <t>2.3.2.02.02.009.1903040.94219.209</t>
  </si>
  <si>
    <t>SALUD Y PROTECCION SOCIAL INSPECCIN, VIGILANCIA Y CONTROL SERVICIO DE VIGILANCIA DE CALIDAD DEL AGUA PARA CONSUMO HUMANO, RECOLECCIN, TRANSPORTE Y DISPOSICIN FINAL DE RESIDUOS SLIDOS MANEJO Y DISPOSICIN FINAL DE RADIACIONES 209</t>
  </si>
  <si>
    <t>SERVICIO DE VIGILANCIA Y CONTROL SANITARIO DE LOS FACTORES DE RIESGO PARA LA SALUD, EN LOS ESTABLECIMIENTOS Y ESPACIOS QUE PUEDEN GENERAR RIESGOS PARA LA POBLACION</t>
  </si>
  <si>
    <t>2.3.2.02.02.009.1903042.91122.201</t>
  </si>
  <si>
    <t>SALUD Y PROTECCION SOCIAL INSPECCION, VIGILANCIA Y CONTROL SERVICIO DE VIGILANCIA Y CONTROL SANITARIO DE LOS FACTORES DE RIESGO PARA LA SALUD, EN LOS ESTABLECIMIENTOS Y ESPACIOS QUE PUEDEN GENERAR RIESGOS PARA LA POBLACION 201</t>
  </si>
  <si>
    <t>2.3.2.02.02.009.1903042.91122.209</t>
  </si>
  <si>
    <t>SALUD Y PROTECCION SOCIAL INSPECCION, VIGILANCIA Y CONTROL SERVICIO DE VIGILANCIA Y CONTROL SANITARIO DE LOS FACTORES DE RIESGO PARA LA SALUD, EN LOS ESTABLECIMIENTOS Y ESPACIOS QUE PUEDEN GENERAR RIESGOS PARA LA POBLACION 209</t>
  </si>
  <si>
    <t>SALUD PUBLICA SERVICIO DE EDUCACION INFORMAL EN TEMAS DE SALUD PUBLICA</t>
  </si>
  <si>
    <t>2.3.2.02.02.009.1905019.91122.201</t>
  </si>
  <si>
    <t>SALUD Y PROTECCION SOCIAL SALUD PUBLICA SERVICIO DE EDUCACION INFORMAL EN TEMAS DE SALUD PUBLICA 201</t>
  </si>
  <si>
    <t>2.3.2.02.02.009.1905019.91122.209</t>
  </si>
  <si>
    <t>SALUD Y PROTECCION SOCIAL SALUD PUBLICA SERVICIO DE EDUCACION INFORMAL EN TEMAS DE SALUD PUBLICA 209</t>
  </si>
  <si>
    <t>2.3.2.02.02.009.1905019.91122.270</t>
  </si>
  <si>
    <t>SALUD Y PROTECCION SOCIAL SALUD PUBLICA SERVICIO DE EDUCACION INFORMAL EN TEMAS DE SALUD PUBLICA 270</t>
  </si>
  <si>
    <t>2.3.2.02.02.009.1905019.91122.285</t>
  </si>
  <si>
    <t>SALUD Y PROTECCION SOCIAL SALUD PUBLICA SERVICIO DE EDUCACION INFORMAL EN TEMAS DE SALUD PUBLICA 285</t>
  </si>
  <si>
    <t>SALUD PUBLICA SERVICIO DE GESTION DEL RIESGO EN TEMAS DE SALUD SEXUAL Y REPRODUCTIVA</t>
  </si>
  <si>
    <t>2.3.2.02.02.009.1905021.91122.209</t>
  </si>
  <si>
    <t>SALUD Y PROTECCION SOCIAL SALUD PUBLICA SERVICIO DE GESTION DEL RIESGO EN TEMAS DE SALUD SEXUAL Y REPRODUCTIVA 209</t>
  </si>
  <si>
    <t>SALUD PUBLICA SERVICIO DE GESTION DEL RIESGO EN TEMAS DE TRASTORNOS MENTALES</t>
  </si>
  <si>
    <t>2.3.2.02.02.009.1905022.91122.209</t>
  </si>
  <si>
    <t>SALUD Y PROTECCION SOCIAL SALUD PUBLICA SERVICIO DE GESTIN DEL RIESGO EN TEMAS DE TRASTORNOS MENTALES 209</t>
  </si>
  <si>
    <t>SALUD PUBLICA SERVICIO DE GESTION DEL RIESGO PARA ABORDAR CONDICIONES CRONICAS PREVALENTES</t>
  </si>
  <si>
    <t>2.3.2.02.02.009.1905023.91122.209</t>
  </si>
  <si>
    <t>SALUD Y PROTECCION SOCIAL SALUD PUBLICA SERVICIO DE GESTION DEL RIESGO PARA ABORDAR CONDICIONES CRONICAS PREVALENTES 209</t>
  </si>
  <si>
    <t>SALUD PUBLICA SERVICIO DE GESTION DEL RIESGO PARA ABORDAR SITUACIONES PREVALENTES DE ORIGEN LABORAL</t>
  </si>
  <si>
    <t>2.3.2.02.02.009.1905025.91122.209</t>
  </si>
  <si>
    <t>SALUD Y PROTECCION SOCIAL SALUD PUBLICA SERVICIO DE GESTION DEL RIESGO PARA ABORDAR SITUACIONES PREVALENTES DE ORIGEN LABORAL 209</t>
  </si>
  <si>
    <t>SALUD PUBLICA SERVICIO DE GESTION DEL RIESGO PARA ENFERMEDADES EMERGENTES, REEMERGENTES Y DESATENDIDAS</t>
  </si>
  <si>
    <t>2.3.2.02.02.009.1905026.91122.201</t>
  </si>
  <si>
    <t>SALUD Y PROTECCION SOCIAL SALUD PUBLICA SERVICIO DE GESTION DEL RIESGO PARA ENFERMEDADES EMERGENTES, REEMERGENTES Y DESATENDIDAS 201</t>
  </si>
  <si>
    <t>2.3.2.02.02.009.1905026.91122.209</t>
  </si>
  <si>
    <t>SALUD Y PROTECCION SOCIAL SALUD PUBLICA SERVICIO DE GESTION DEL RIESGO PARA ENFERMEDADES EMERGENTES, REEMERGENTES Y DESATENDIDAS 209</t>
  </si>
  <si>
    <t>SALUD PUBLICA SERVICIO DE GESTION DEL RIESGO PARA ENFERMEDADES INMUNOPREVENIBLES</t>
  </si>
  <si>
    <t>2.3.2.02.02.009.1905027.91122.209</t>
  </si>
  <si>
    <t>SALUD Y PROTECCION SOCIAL SALUD PUBLICA SERVICIO DE GESTION DEL RIESGO PARA ENFERMEDADES INMUNOPREVENIBLES 209</t>
  </si>
  <si>
    <t>SALUD PUBLICA SERVICIO DE GESTION DEL RIESGO PARA TEMAS DE CONSUMO, APROVECHAMIENTO BIOLOGICO, CALIDAD E INOCUIDAD DE LOS ALIMENTOS</t>
  </si>
  <si>
    <t>2.3.2.02.02.009.1905028.91122.209</t>
  </si>
  <si>
    <t>SALUD Y PROTECCION SOCIAL SALUD PUBLICA SERVICIO DE GESTION DEL RIESGO PARA TEMAS DE CONSUMO, APROVECHAMIENTO BIOLOGICO, CALIDAD E INOCUIDAD DE LOS ALIMENTOS 209</t>
  </si>
  <si>
    <t>SALUD PUBLICA SERVICIO DE ATENCIN EN SALUD PUBLICA EN SITUACIONES DE EMERGENCIAS Y DESASTRES</t>
  </si>
  <si>
    <t>2.3.2.02.02.009.1905030.91122.201</t>
  </si>
  <si>
    <t>SALUD Y PROTECCION SOCIAL SALUD PUBLICA SERVICIO DE ATENCIN EN SALUD PUBLICA EN SITUACIONES DE EMERGENCIAS Y DESASTRES 201</t>
  </si>
  <si>
    <t>2.3.2.02.02.009.1905030.91122.209</t>
  </si>
  <si>
    <t>SALUD Y PROTECCION SOCIAL SALUD PUBLICA SERVICIO DE ATENCIN EN SALUD PUBLICA EN SITUACIONES DE EMERGENCIAS Y DESASTRES 209</t>
  </si>
  <si>
    <t>SALUD PUBLICA SERVICIO DE GESTION TERRITORIAL PARA ATENCION EN SALUD PANDEMIAS A POBLACION AFECTADA POR EMERGENCIAS O DESASTRES</t>
  </si>
  <si>
    <t>2.3.2.02.02.009.1905035.91122.274</t>
  </si>
  <si>
    <t>SALUD Y PROTECCION SOCIAL SALUD PUBLICA SERVICIO DE GESTION TERRITORIAL PARA ATENCION EN SALUD PANDEMIAS A POBLACION AFECTADA POR EMERGENCIAS O DESASTRES 274</t>
  </si>
  <si>
    <t>ASEGURAMIENTO Y PRESTACION INTEGRAL DE SERVICIOS DE SALUD SERVICIO DE ATENCION EN SALUD A LA POBLACION</t>
  </si>
  <si>
    <t>2.3.2.02.02.009.1906004.91310.208</t>
  </si>
  <si>
    <t>SALUD Y PROTECCION SOCIAL ASEGURAMIENTO Y PRESTACION INTEGRAL DE SERVICIOS DE SALUD SERVICIO DE ATENCION EN SALUD A LA POBLACION 208</t>
  </si>
  <si>
    <t>2.3.2.02.02.009.1906004.91310.279</t>
  </si>
  <si>
    <t>SALUD Y PROTECCION SOCIAL ASEGURAMIENTO Y PRESTACION INTEGRAL DE SERVICIOS DE SALUD SERVICIO DE ATENCION EN SALUD A LA POBLACION 279</t>
  </si>
  <si>
    <t>FOSYGA</t>
  </si>
  <si>
    <t>2.3.2.02.02.009.1906004.91310.281</t>
  </si>
  <si>
    <t>SALUD Y PROTECCION SOCIAL ASEGURAMIENTO Y PRESTACION INTEGRAL DE SERVICIOS DE SALUD SERVICIO DE ATENCION EN SALUD A LA POBLACION 281</t>
  </si>
  <si>
    <t>TRANSFERENCIAS Y APORTES DEPARTAMENTALES</t>
  </si>
  <si>
    <t>2.3.2.02.02.009.1906004.91310.285</t>
  </si>
  <si>
    <t>SALUD Y PROTECCION SOCIAL ASEGURAMIENTO Y PRESTACION INTEGRAL DE SERVICIOS DE SALUD SERVICIO DE ATENCION EN SALUD A LA POBLACION 285</t>
  </si>
  <si>
    <t>SALUD Y PROTECCION SOCIAL ASEGURAMIENTO Y PRESTACION INTEGRAL DE SERVICIOS DE SALUD SERVICIO DE ATENCION EN SALUD A LA POBLACION</t>
  </si>
  <si>
    <t>2.3.2.02.02.009.1906004.93121.274</t>
  </si>
  <si>
    <t>SALUD Y PROTECCION SOCIAL ASEGURAMIENTO Y PRESTACION INTEGRAL DE SERVICIOS DE SALUD SERVICIO DE ATENCION EN SALUD A LA POBLACION 274</t>
  </si>
  <si>
    <t>SALUD PUBLICA SERVICIO DE SUMINISTRO DE INSUMOS PARA EL MANEJO DE EVENTOS DE INTERES EN SALUD PUBLICA</t>
  </si>
  <si>
    <t>2.3.2.02.02.009.1905029.91122.272</t>
  </si>
  <si>
    <t>SALUD Y PROTECCION SOCIAL SALUD PUBLICA SERVICIO DE SUMINISTRO DE INSUMOS PARA EL MANEJO DE EVENTOS DE INTERES EN SALUD PUBLICA 272</t>
  </si>
  <si>
    <t>2.3.2.02.02.009.1905029.91122.285</t>
  </si>
  <si>
    <t>SALUD Y PROTECCION SOCIAL SALUD PUBLICA SERVICIO DE SUMINISTRO DE INSUMOS PARA EL MANEJO DE EVENTOS DE INTERES EN SALUD PUBLICA 285</t>
  </si>
  <si>
    <t>ASEGURAMIENTO Y PRESTACION INTEGRAL DE SERVICIOS DE SALUD SERVICIO DE ATENCIN EN SALUD A LA POBLACION</t>
  </si>
  <si>
    <t>2.3.2.02.02.009.1906004.93119.201</t>
  </si>
  <si>
    <t>SALUD Y PROTECCION SOCIAL ASEGURAMIENTO Y PRESTACION INTEGRAL DE SERVICIOS DE SALUD SERVICIO DE ATENCION EN SALUD A LA POBLACION 201</t>
  </si>
  <si>
    <t>ASEGURAMIENTO Y PRESTACION INTEGRAL DE SERVICIOS DE SALUD SERVICIO DE ASISTENCIA TECNICA A INSTITUCIONES PRESTADORAS DE SERVICIOS DE SALUD</t>
  </si>
  <si>
    <t>2.3.2.02.02.009.1906029.91122.271</t>
  </si>
  <si>
    <t>SALUD Y PROTECCION SOCIAL ASEGURAMIENTO Y PRESTACION INTEGRAL DE SERVICIOS DE SALUD SERVICIO DE ASISTENCIA TECNICA A INSTITUCIONES PRESTADORAS DE SERVICIOS DE SALUD 271</t>
  </si>
  <si>
    <t>2.3.2.02.02.009.1906029.91122.272</t>
  </si>
  <si>
    <t>SALUD Y PROTECCION SOCIAL ASEGURAMIENTO Y PRESTACION INTEGRAL DE SERVICIOS DE SALUD SERVICIO DE ASISTENCIA TECNICA A INSTITUCIONES PRESTADORAS DE SERVICIOS DE SALUD 272</t>
  </si>
  <si>
    <t>2.3.2.02.02.009.1906029.91122.274</t>
  </si>
  <si>
    <t>SALUD Y PROTECCION SOCIAL ASEGURAMIENTO Y PRESTACION INTEGRAL DE SERVICIOS DE SALUD SERVICIO DE ASISTENCIA TECNICA A INSTITUCIONES PRESTADORAS DE SERVICIOS DE SALUD 274</t>
  </si>
  <si>
    <t>2.3.2.02.02.009.1906029.91122.275</t>
  </si>
  <si>
    <t>SALUD Y PROTECCION SOCIAL ASEGURAMIENTO Y PRESTACIN INTEGRAL DE SERVICIOS DE SALUD SERVICIO DE ASISTENCIA TECNICA A INSTITUCIONES PRESTADORAS DE SERVICIOS DE SALUD 275</t>
  </si>
  <si>
    <t xml:space="preserve">EXCEDENTES CUENTA MAESTRA RÉGIMEN SUBSIDIADO (OTROS RECURSOS DIFERENTES DEL SGP SALUD)
</t>
  </si>
  <si>
    <t>2.3.2.02.02.009.1906029.91122.285</t>
  </si>
  <si>
    <t>SALUD Y PROTECCION SOCIAL ASEGURAMIENTO Y PRESTACION INTEGRAL DE SERVICIOS DE SALUD SERVICIO DE ASISTENCIA TECNICA A INSTITUCIONES PRESTADORAS DE SERVICIOS DE SALUD 285</t>
  </si>
  <si>
    <t>ASEGURAMIENTO Y PRESTACIN INTEGRAL DE SERVICIOS DE SALUD UNIDADES MOVILES PARA LA ATENCION MDICA ADQUIRIDAS Y DOTADAS</t>
  </si>
  <si>
    <t>2.3.2.02.02.009.1906033.93119.285</t>
  </si>
  <si>
    <t>SALUD Y PROTECCION SOCIAL ASEGURAMIENTO Y PRESTACION INTEGRAL DE SERVICIOS DE SALUD UNIDADES MOVILES PARA LA ATENCIN MEDICA ADQUIRIDAS Y DOTADAS 285</t>
  </si>
  <si>
    <t>TOTAL FONDO LOCAL DE SALUD</t>
  </si>
  <si>
    <t>TOTAL INFORME FONDO LOCAL DE SALUD</t>
  </si>
  <si>
    <t>GENDERSON ROBLES MUÑOZ</t>
  </si>
  <si>
    <t>Profesional Especializado</t>
  </si>
  <si>
    <t>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</si>
</sst>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_);_(@_)"/>
    <numFmt numFmtId="166" formatCode="0.0%"/>
  </numFmts>
  <fonts count="1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48B8B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165" fontId="2" fillId="0" borderId="0" xfId="1" applyNumberFormat="1" applyFont="1" applyAlignment="1">
      <alignment horizontal="left" vertical="center"/>
    </xf>
    <xf numFmtId="165" fontId="2" fillId="0" borderId="0" xfId="1" applyNumberFormat="1" applyFont="1" applyAlignment="1">
      <alignment horizontal="center" wrapText="1"/>
    </xf>
    <xf numFmtId="165" fontId="2" fillId="0" borderId="0" xfId="1" applyNumberFormat="1" applyFont="1" applyAlignment="1">
      <alignment horizontal="center"/>
    </xf>
    <xf numFmtId="4" fontId="2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3" fillId="0" borderId="0" xfId="1" applyNumberFormat="1" applyFont="1" applyAlignment="1"/>
    <xf numFmtId="165" fontId="0" fillId="0" borderId="0" xfId="1" applyNumberFormat="1" applyFont="1"/>
    <xf numFmtId="165" fontId="4" fillId="0" borderId="0" xfId="1" applyNumberFormat="1" applyFont="1" applyAlignment="1">
      <alignment horizontal="left" vertical="center"/>
    </xf>
    <xf numFmtId="165" fontId="4" fillId="0" borderId="0" xfId="1" applyNumberFormat="1" applyFont="1" applyAlignment="1">
      <alignment horizontal="center" wrapText="1"/>
    </xf>
    <xf numFmtId="165" fontId="4" fillId="0" borderId="0" xfId="1" applyNumberFormat="1" applyFont="1" applyAlignment="1">
      <alignment horizontal="center"/>
    </xf>
    <xf numFmtId="4" fontId="4" fillId="0" borderId="0" xfId="1" applyNumberFormat="1" applyFont="1" applyAlignment="1">
      <alignment horizontal="center"/>
    </xf>
    <xf numFmtId="4" fontId="4" fillId="0" borderId="0" xfId="1" applyNumberFormat="1" applyFont="1" applyFill="1" applyAlignment="1">
      <alignment horizontal="center"/>
    </xf>
    <xf numFmtId="165" fontId="0" fillId="0" borderId="0" xfId="1" applyNumberFormat="1" applyFont="1" applyFill="1" applyBorder="1"/>
    <xf numFmtId="165" fontId="0" fillId="2" borderId="0" xfId="1" applyNumberFormat="1" applyFont="1" applyFill="1" applyBorder="1"/>
    <xf numFmtId="0" fontId="0" fillId="0" borderId="0" xfId="1" applyNumberFormat="1" applyFont="1" applyFill="1" applyBorder="1"/>
    <xf numFmtId="0" fontId="0" fillId="2" borderId="0" xfId="1" applyNumberFormat="1" applyFont="1" applyFill="1" applyBorder="1"/>
    <xf numFmtId="165" fontId="1" fillId="0" borderId="0" xfId="1" applyNumberFormat="1" applyFont="1" applyFill="1" applyBorder="1"/>
    <xf numFmtId="165" fontId="1" fillId="3" borderId="0" xfId="1" applyNumberFormat="1" applyFont="1" applyFill="1" applyBorder="1"/>
    <xf numFmtId="165" fontId="4" fillId="0" borderId="1" xfId="1" applyNumberFormat="1" applyFont="1" applyFill="1" applyBorder="1" applyAlignment="1" applyProtection="1">
      <alignment horizontal="left" vertical="center"/>
    </xf>
    <xf numFmtId="165" fontId="4" fillId="0" borderId="1" xfId="1" applyNumberFormat="1" applyFont="1" applyFill="1" applyBorder="1" applyAlignment="1" applyProtection="1">
      <alignment wrapText="1"/>
    </xf>
    <xf numFmtId="165" fontId="4" fillId="0" borderId="1" xfId="1" applyNumberFormat="1" applyFont="1" applyFill="1" applyBorder="1" applyAlignment="1" applyProtection="1"/>
    <xf numFmtId="4" fontId="4" fillId="0" borderId="1" xfId="1" applyNumberFormat="1" applyFont="1" applyFill="1" applyBorder="1" applyAlignment="1" applyProtection="1"/>
    <xf numFmtId="10" fontId="4" fillId="0" borderId="1" xfId="2" applyNumberFormat="1" applyFont="1" applyFill="1" applyBorder="1"/>
    <xf numFmtId="165" fontId="2" fillId="0" borderId="1" xfId="1" applyNumberFormat="1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165" fontId="2" fillId="0" borderId="1" xfId="1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1" xfId="1" applyNumberFormat="1" applyFont="1" applyFill="1" applyBorder="1" applyAlignment="1" applyProtection="1"/>
    <xf numFmtId="165" fontId="1" fillId="0" borderId="0" xfId="1" applyNumberFormat="1" applyFont="1" applyBorder="1"/>
    <xf numFmtId="165" fontId="2" fillId="0" borderId="1" xfId="1" applyNumberFormat="1" applyFont="1" applyFill="1" applyBorder="1" applyAlignment="1">
      <alignment horizontal="left" vertical="center"/>
    </xf>
    <xf numFmtId="165" fontId="2" fillId="0" borderId="1" xfId="1" applyNumberFormat="1" applyFont="1" applyFill="1" applyBorder="1" applyAlignment="1">
      <alignment wrapText="1"/>
    </xf>
    <xf numFmtId="4" fontId="2" fillId="0" borderId="1" xfId="0" applyNumberFormat="1" applyFont="1" applyFill="1" applyBorder="1"/>
    <xf numFmtId="165" fontId="2" fillId="0" borderId="1" xfId="1" applyNumberFormat="1" applyFont="1" applyFill="1" applyBorder="1" applyAlignment="1" applyProtection="1">
      <alignment horizontal="left" vertical="center"/>
    </xf>
    <xf numFmtId="165" fontId="2" fillId="0" borderId="1" xfId="1" applyNumberFormat="1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/>
    <xf numFmtId="165" fontId="2" fillId="0" borderId="1" xfId="1" applyNumberFormat="1" applyFont="1" applyFill="1" applyBorder="1"/>
    <xf numFmtId="165" fontId="5" fillId="0" borderId="0" xfId="1" applyNumberFormat="1" applyFont="1" applyFill="1" applyBorder="1"/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0" fontId="2" fillId="0" borderId="1" xfId="2" applyNumberFormat="1" applyFont="1" applyFill="1" applyBorder="1"/>
    <xf numFmtId="4" fontId="2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left" vertical="center"/>
    </xf>
    <xf numFmtId="165" fontId="4" fillId="0" borderId="1" xfId="1" applyNumberFormat="1" applyFont="1" applyFill="1" applyBorder="1" applyAlignment="1">
      <alignment wrapText="1"/>
    </xf>
    <xf numFmtId="165" fontId="4" fillId="0" borderId="1" xfId="1" applyNumberFormat="1" applyFont="1" applyFill="1" applyBorder="1"/>
    <xf numFmtId="165" fontId="6" fillId="0" borderId="0" xfId="1" applyNumberFormat="1" applyFont="1" applyFill="1" applyBorder="1"/>
    <xf numFmtId="4" fontId="4" fillId="0" borderId="1" xfId="1" applyNumberFormat="1" applyFont="1" applyFill="1" applyBorder="1"/>
    <xf numFmtId="166" fontId="4" fillId="0" borderId="1" xfId="2" applyNumberFormat="1" applyFont="1" applyFill="1" applyBorder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justify" vertical="justify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justify" vertical="justify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165" fontId="1" fillId="0" borderId="0" xfId="1" applyNumberFormat="1" applyFont="1" applyBorder="1" applyAlignment="1">
      <alignment vertical="center"/>
    </xf>
    <xf numFmtId="165" fontId="4" fillId="0" borderId="1" xfId="1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justify" vertical="center"/>
    </xf>
    <xf numFmtId="4" fontId="4" fillId="0" borderId="1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4" fontId="2" fillId="0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justify" vertical="center" wrapText="1"/>
    </xf>
    <xf numFmtId="0" fontId="9" fillId="6" borderId="1" xfId="0" applyFont="1" applyFill="1" applyBorder="1" applyAlignment="1">
      <alignment vertical="center"/>
    </xf>
    <xf numFmtId="165" fontId="2" fillId="0" borderId="1" xfId="1" applyNumberFormat="1" applyFont="1" applyBorder="1"/>
    <xf numFmtId="165" fontId="1" fillId="0" borderId="1" xfId="1" applyNumberFormat="1" applyFont="1" applyBorder="1"/>
    <xf numFmtId="0" fontId="4" fillId="0" borderId="1" xfId="0" applyFont="1" applyBorder="1"/>
    <xf numFmtId="0" fontId="8" fillId="6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4" fontId="2" fillId="0" borderId="1" xfId="1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justify" vertical="center" wrapText="1"/>
    </xf>
    <xf numFmtId="165" fontId="2" fillId="0" borderId="0" xfId="1" applyNumberFormat="1" applyFont="1" applyBorder="1" applyAlignment="1">
      <alignment horizontal="left" vertical="center"/>
    </xf>
    <xf numFmtId="165" fontId="2" fillId="0" borderId="0" xfId="1" applyNumberFormat="1" applyFont="1" applyBorder="1" applyAlignment="1">
      <alignment wrapText="1"/>
    </xf>
    <xf numFmtId="4" fontId="2" fillId="0" borderId="0" xfId="1" applyNumberFormat="1" applyFont="1" applyBorder="1"/>
    <xf numFmtId="0" fontId="4" fillId="0" borderId="1" xfId="0" applyFont="1" applyFill="1" applyBorder="1" applyAlignment="1">
      <alignment horizontal="justify" vertical="justify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4" fontId="2" fillId="0" borderId="0" xfId="0" applyNumberFormat="1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165" fontId="3" fillId="0" borderId="0" xfId="1" applyNumberFormat="1" applyFont="1" applyAlignment="1">
      <alignment horizontal="center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justify" vertical="justify" wrapText="1"/>
    </xf>
    <xf numFmtId="4" fontId="4" fillId="7" borderId="1" xfId="0" applyNumberFormat="1" applyFont="1" applyFill="1" applyBorder="1" applyAlignment="1">
      <alignment horizontal="center"/>
    </xf>
    <xf numFmtId="4" fontId="4" fillId="7" borderId="2" xfId="0" applyNumberFormat="1" applyFont="1" applyFill="1" applyBorder="1" applyAlignment="1">
      <alignment horizontal="center"/>
    </xf>
    <xf numFmtId="4" fontId="4" fillId="7" borderId="3" xfId="0" applyNumberFormat="1" applyFont="1" applyFill="1" applyBorder="1" applyAlignment="1">
      <alignment horizontal="center"/>
    </xf>
    <xf numFmtId="4" fontId="4" fillId="7" borderId="4" xfId="0" applyNumberFormat="1" applyFont="1" applyFill="1" applyBorder="1" applyAlignment="1">
      <alignment horizontal="center"/>
    </xf>
    <xf numFmtId="4" fontId="4" fillId="7" borderId="3" xfId="0" applyNumberFormat="1" applyFont="1" applyFill="1" applyBorder="1" applyAlignment="1">
      <alignment horizontal="center"/>
    </xf>
    <xf numFmtId="4" fontId="4" fillId="7" borderId="1" xfId="0" applyNumberFormat="1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/>
    </xf>
    <xf numFmtId="4" fontId="4" fillId="7" borderId="1" xfId="0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1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 vertical="center" wrapText="1"/>
    </xf>
    <xf numFmtId="0" fontId="4" fillId="7" borderId="7" xfId="0" applyNumberFormat="1" applyFont="1" applyFill="1" applyBorder="1" applyAlignment="1">
      <alignment horizontal="center"/>
    </xf>
    <xf numFmtId="0" fontId="4" fillId="7" borderId="1" xfId="0" applyNumberFormat="1" applyFont="1" applyFill="1" applyBorder="1" applyAlignment="1">
      <alignment horizontal="center" wrapText="1"/>
    </xf>
    <xf numFmtId="1" fontId="4" fillId="4" borderId="1" xfId="1" applyNumberFormat="1" applyFont="1" applyFill="1" applyBorder="1" applyAlignment="1" applyProtection="1">
      <alignment horizontal="left" vertical="center"/>
    </xf>
    <xf numFmtId="165" fontId="4" fillId="4" borderId="1" xfId="1" applyNumberFormat="1" applyFont="1" applyFill="1" applyBorder="1" applyAlignment="1" applyProtection="1">
      <alignment wrapText="1"/>
    </xf>
    <xf numFmtId="165" fontId="4" fillId="4" borderId="1" xfId="1" applyNumberFormat="1" applyFont="1" applyFill="1" applyBorder="1" applyAlignment="1" applyProtection="1"/>
    <xf numFmtId="4" fontId="4" fillId="4" borderId="1" xfId="1" applyNumberFormat="1" applyFont="1" applyFill="1" applyBorder="1" applyAlignment="1" applyProtection="1"/>
    <xf numFmtId="166" fontId="4" fillId="4" borderId="1" xfId="2" applyNumberFormat="1" applyFont="1" applyFill="1" applyBorder="1"/>
    <xf numFmtId="165" fontId="4" fillId="4" borderId="1" xfId="1" applyNumberFormat="1" applyFont="1" applyFill="1" applyBorder="1" applyAlignment="1" applyProtection="1">
      <alignment horizontal="left" vertical="center"/>
    </xf>
    <xf numFmtId="165" fontId="2" fillId="4" borderId="1" xfId="1" applyNumberFormat="1" applyFont="1" applyFill="1" applyBorder="1" applyAlignment="1">
      <alignment horizontal="left" vertical="center"/>
    </xf>
    <xf numFmtId="165" fontId="4" fillId="4" borderId="1" xfId="1" applyNumberFormat="1" applyFont="1" applyFill="1" applyBorder="1" applyAlignment="1">
      <alignment wrapText="1"/>
    </xf>
    <xf numFmtId="165" fontId="2" fillId="4" borderId="1" xfId="1" applyNumberFormat="1" applyFont="1" applyFill="1" applyBorder="1" applyAlignment="1">
      <alignment wrapText="1"/>
    </xf>
    <xf numFmtId="4" fontId="2" fillId="4" borderId="1" xfId="0" applyNumberFormat="1" applyFont="1" applyFill="1" applyBorder="1"/>
    <xf numFmtId="4" fontId="2" fillId="4" borderId="1" xfId="1" applyNumberFormat="1" applyFont="1" applyFill="1" applyBorder="1" applyAlignment="1" applyProtection="1"/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/>
    <xf numFmtId="165" fontId="4" fillId="4" borderId="1" xfId="1" applyNumberFormat="1" applyFont="1" applyFill="1" applyBorder="1"/>
    <xf numFmtId="4" fontId="4" fillId="4" borderId="1" xfId="0" applyNumberFormat="1" applyFont="1" applyFill="1" applyBorder="1"/>
    <xf numFmtId="165" fontId="4" fillId="4" borderId="1" xfId="1" applyNumberFormat="1" applyFont="1" applyFill="1" applyBorder="1" applyAlignment="1">
      <alignment horizontal="left" vertical="center"/>
    </xf>
    <xf numFmtId="4" fontId="4" fillId="4" borderId="1" xfId="1" applyNumberFormat="1" applyFont="1" applyFill="1" applyBorder="1"/>
    <xf numFmtId="0" fontId="2" fillId="4" borderId="1" xfId="0" applyFont="1" applyFill="1" applyBorder="1" applyAlignment="1">
      <alignment vertical="center"/>
    </xf>
    <xf numFmtId="165" fontId="4" fillId="4" borderId="1" xfId="1" applyNumberFormat="1" applyFont="1" applyFill="1" applyBorder="1" applyAlignment="1" applyProtection="1">
      <alignment vertical="center" wrapText="1"/>
    </xf>
    <xf numFmtId="4" fontId="4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justify" vertical="center" wrapText="1"/>
    </xf>
    <xf numFmtId="4" fontId="2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justify" vertical="center" wrapText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E6B05-80A6-4364-A741-BFE9DC9E2831}">
  <dimension ref="A1:AX1774"/>
  <sheetViews>
    <sheetView tabSelected="1" zoomScale="90" zoomScaleNormal="90" workbookViewId="0">
      <pane xSplit="3" ySplit="9" topLeftCell="D10" activePane="bottomRight" state="frozen"/>
      <selection pane="topRight" activeCell="D1" sqref="D1"/>
      <selection pane="bottomLeft" activeCell="A11" sqref="A11"/>
      <selection pane="bottomRight" activeCell="A7" sqref="A7:A9"/>
    </sheetView>
  </sheetViews>
  <sheetFormatPr baseColWidth="10" defaultColWidth="9.140625" defaultRowHeight="12.75" x14ac:dyDescent="0.2"/>
  <cols>
    <col min="1" max="1" width="34.5703125" style="86" customWidth="1"/>
    <col min="2" max="2" width="50.85546875" style="87" customWidth="1"/>
    <col min="3" max="3" width="16.42578125" style="87" hidden="1" customWidth="1"/>
    <col min="4" max="4" width="23.5703125" style="88" customWidth="1"/>
    <col min="5" max="5" width="20.7109375" style="88" customWidth="1"/>
    <col min="6" max="6" width="16.85546875" style="88" customWidth="1"/>
    <col min="7" max="8" width="22" style="88" customWidth="1"/>
    <col min="9" max="9" width="22.140625" style="88" customWidth="1"/>
    <col min="10" max="10" width="24.5703125" style="88" bestFit="1" customWidth="1"/>
    <col min="11" max="11" width="20.7109375" style="88" customWidth="1"/>
    <col min="12" max="13" width="23.42578125" style="88" bestFit="1" customWidth="1"/>
    <col min="14" max="14" width="20.7109375" style="88" customWidth="1"/>
    <col min="15" max="15" width="22.42578125" style="88" customWidth="1"/>
    <col min="16" max="16" width="22" style="88" bestFit="1" customWidth="1"/>
    <col min="17" max="17" width="22" style="88" customWidth="1"/>
    <col min="18" max="18" width="20.7109375" style="88" customWidth="1"/>
    <col min="19" max="19" width="27.7109375" style="88" bestFit="1" customWidth="1"/>
    <col min="20" max="20" width="22" style="88" bestFit="1" customWidth="1"/>
    <col min="21" max="21" width="22" style="88" customWidth="1"/>
    <col min="22" max="22" width="21.5703125" style="88" customWidth="1"/>
    <col min="23" max="23" width="23.42578125" style="88" bestFit="1" customWidth="1"/>
    <col min="24" max="24" width="17.85546875" style="88" customWidth="1"/>
    <col min="25" max="249" width="9.140625" style="29"/>
    <col min="250" max="251" width="0" style="29" hidden="1" customWidth="1"/>
    <col min="252" max="252" width="29.42578125" style="29" customWidth="1"/>
    <col min="253" max="253" width="75.7109375" style="29" customWidth="1"/>
    <col min="254" max="254" width="0" style="29" hidden="1" customWidth="1"/>
    <col min="255" max="273" width="20.7109375" style="29" customWidth="1"/>
    <col min="274" max="274" width="12.140625" style="29" customWidth="1"/>
    <col min="275" max="505" width="9.140625" style="29"/>
    <col min="506" max="507" width="0" style="29" hidden="1" customWidth="1"/>
    <col min="508" max="508" width="29.42578125" style="29" customWidth="1"/>
    <col min="509" max="509" width="75.7109375" style="29" customWidth="1"/>
    <col min="510" max="510" width="0" style="29" hidden="1" customWidth="1"/>
    <col min="511" max="529" width="20.7109375" style="29" customWidth="1"/>
    <col min="530" max="530" width="12.140625" style="29" customWidth="1"/>
    <col min="531" max="761" width="9.140625" style="29"/>
    <col min="762" max="763" width="0" style="29" hidden="1" customWidth="1"/>
    <col min="764" max="764" width="29.42578125" style="29" customWidth="1"/>
    <col min="765" max="765" width="75.7109375" style="29" customWidth="1"/>
    <col min="766" max="766" width="0" style="29" hidden="1" customWidth="1"/>
    <col min="767" max="785" width="20.7109375" style="29" customWidth="1"/>
    <col min="786" max="786" width="12.140625" style="29" customWidth="1"/>
    <col min="787" max="1017" width="9.140625" style="29"/>
    <col min="1018" max="1019" width="0" style="29" hidden="1" customWidth="1"/>
    <col min="1020" max="1020" width="29.42578125" style="29" customWidth="1"/>
    <col min="1021" max="1021" width="75.7109375" style="29" customWidth="1"/>
    <col min="1022" max="1022" width="0" style="29" hidden="1" customWidth="1"/>
    <col min="1023" max="1041" width="20.7109375" style="29" customWidth="1"/>
    <col min="1042" max="1042" width="12.140625" style="29" customWidth="1"/>
    <col min="1043" max="1273" width="9.140625" style="29"/>
    <col min="1274" max="1275" width="0" style="29" hidden="1" customWidth="1"/>
    <col min="1276" max="1276" width="29.42578125" style="29" customWidth="1"/>
    <col min="1277" max="1277" width="75.7109375" style="29" customWidth="1"/>
    <col min="1278" max="1278" width="0" style="29" hidden="1" customWidth="1"/>
    <col min="1279" max="1297" width="20.7109375" style="29" customWidth="1"/>
    <col min="1298" max="1298" width="12.140625" style="29" customWidth="1"/>
    <col min="1299" max="1529" width="9.140625" style="29"/>
    <col min="1530" max="1531" width="0" style="29" hidden="1" customWidth="1"/>
    <col min="1532" max="1532" width="29.42578125" style="29" customWidth="1"/>
    <col min="1533" max="1533" width="75.7109375" style="29" customWidth="1"/>
    <col min="1534" max="1534" width="0" style="29" hidden="1" customWidth="1"/>
    <col min="1535" max="1553" width="20.7109375" style="29" customWidth="1"/>
    <col min="1554" max="1554" width="12.140625" style="29" customWidth="1"/>
    <col min="1555" max="1785" width="9.140625" style="29"/>
    <col min="1786" max="1787" width="0" style="29" hidden="1" customWidth="1"/>
    <col min="1788" max="1788" width="29.42578125" style="29" customWidth="1"/>
    <col min="1789" max="1789" width="75.7109375" style="29" customWidth="1"/>
    <col min="1790" max="1790" width="0" style="29" hidden="1" customWidth="1"/>
    <col min="1791" max="1809" width="20.7109375" style="29" customWidth="1"/>
    <col min="1810" max="1810" width="12.140625" style="29" customWidth="1"/>
    <col min="1811" max="2041" width="9.140625" style="29"/>
    <col min="2042" max="2043" width="0" style="29" hidden="1" customWidth="1"/>
    <col min="2044" max="2044" width="29.42578125" style="29" customWidth="1"/>
    <col min="2045" max="2045" width="75.7109375" style="29" customWidth="1"/>
    <col min="2046" max="2046" width="0" style="29" hidden="1" customWidth="1"/>
    <col min="2047" max="2065" width="20.7109375" style="29" customWidth="1"/>
    <col min="2066" max="2066" width="12.140625" style="29" customWidth="1"/>
    <col min="2067" max="2297" width="9.140625" style="29"/>
    <col min="2298" max="2299" width="0" style="29" hidden="1" customWidth="1"/>
    <col min="2300" max="2300" width="29.42578125" style="29" customWidth="1"/>
    <col min="2301" max="2301" width="75.7109375" style="29" customWidth="1"/>
    <col min="2302" max="2302" width="0" style="29" hidden="1" customWidth="1"/>
    <col min="2303" max="2321" width="20.7109375" style="29" customWidth="1"/>
    <col min="2322" max="2322" width="12.140625" style="29" customWidth="1"/>
    <col min="2323" max="2553" width="9.140625" style="29"/>
    <col min="2554" max="2555" width="0" style="29" hidden="1" customWidth="1"/>
    <col min="2556" max="2556" width="29.42578125" style="29" customWidth="1"/>
    <col min="2557" max="2557" width="75.7109375" style="29" customWidth="1"/>
    <col min="2558" max="2558" width="0" style="29" hidden="1" customWidth="1"/>
    <col min="2559" max="2577" width="20.7109375" style="29" customWidth="1"/>
    <col min="2578" max="2578" width="12.140625" style="29" customWidth="1"/>
    <col min="2579" max="2809" width="9.140625" style="29"/>
    <col min="2810" max="2811" width="0" style="29" hidden="1" customWidth="1"/>
    <col min="2812" max="2812" width="29.42578125" style="29" customWidth="1"/>
    <col min="2813" max="2813" width="75.7109375" style="29" customWidth="1"/>
    <col min="2814" max="2814" width="0" style="29" hidden="1" customWidth="1"/>
    <col min="2815" max="2833" width="20.7109375" style="29" customWidth="1"/>
    <col min="2834" max="2834" width="12.140625" style="29" customWidth="1"/>
    <col min="2835" max="3065" width="9.140625" style="29"/>
    <col min="3066" max="3067" width="0" style="29" hidden="1" customWidth="1"/>
    <col min="3068" max="3068" width="29.42578125" style="29" customWidth="1"/>
    <col min="3069" max="3069" width="75.7109375" style="29" customWidth="1"/>
    <col min="3070" max="3070" width="0" style="29" hidden="1" customWidth="1"/>
    <col min="3071" max="3089" width="20.7109375" style="29" customWidth="1"/>
    <col min="3090" max="3090" width="12.140625" style="29" customWidth="1"/>
    <col min="3091" max="3321" width="9.140625" style="29"/>
    <col min="3322" max="3323" width="0" style="29" hidden="1" customWidth="1"/>
    <col min="3324" max="3324" width="29.42578125" style="29" customWidth="1"/>
    <col min="3325" max="3325" width="75.7109375" style="29" customWidth="1"/>
    <col min="3326" max="3326" width="0" style="29" hidden="1" customWidth="1"/>
    <col min="3327" max="3345" width="20.7109375" style="29" customWidth="1"/>
    <col min="3346" max="3346" width="12.140625" style="29" customWidth="1"/>
    <col min="3347" max="3577" width="9.140625" style="29"/>
    <col min="3578" max="3579" width="0" style="29" hidden="1" customWidth="1"/>
    <col min="3580" max="3580" width="29.42578125" style="29" customWidth="1"/>
    <col min="3581" max="3581" width="75.7109375" style="29" customWidth="1"/>
    <col min="3582" max="3582" width="0" style="29" hidden="1" customWidth="1"/>
    <col min="3583" max="3601" width="20.7109375" style="29" customWidth="1"/>
    <col min="3602" max="3602" width="12.140625" style="29" customWidth="1"/>
    <col min="3603" max="3833" width="9.140625" style="29"/>
    <col min="3834" max="3835" width="0" style="29" hidden="1" customWidth="1"/>
    <col min="3836" max="3836" width="29.42578125" style="29" customWidth="1"/>
    <col min="3837" max="3837" width="75.7109375" style="29" customWidth="1"/>
    <col min="3838" max="3838" width="0" style="29" hidden="1" customWidth="1"/>
    <col min="3839" max="3857" width="20.7109375" style="29" customWidth="1"/>
    <col min="3858" max="3858" width="12.140625" style="29" customWidth="1"/>
    <col min="3859" max="4089" width="9.140625" style="29"/>
    <col min="4090" max="4091" width="0" style="29" hidden="1" customWidth="1"/>
    <col min="4092" max="4092" width="29.42578125" style="29" customWidth="1"/>
    <col min="4093" max="4093" width="75.7109375" style="29" customWidth="1"/>
    <col min="4094" max="4094" width="0" style="29" hidden="1" customWidth="1"/>
    <col min="4095" max="4113" width="20.7109375" style="29" customWidth="1"/>
    <col min="4114" max="4114" width="12.140625" style="29" customWidth="1"/>
    <col min="4115" max="4345" width="9.140625" style="29"/>
    <col min="4346" max="4347" width="0" style="29" hidden="1" customWidth="1"/>
    <col min="4348" max="4348" width="29.42578125" style="29" customWidth="1"/>
    <col min="4349" max="4349" width="75.7109375" style="29" customWidth="1"/>
    <col min="4350" max="4350" width="0" style="29" hidden="1" customWidth="1"/>
    <col min="4351" max="4369" width="20.7109375" style="29" customWidth="1"/>
    <col min="4370" max="4370" width="12.140625" style="29" customWidth="1"/>
    <col min="4371" max="4601" width="9.140625" style="29"/>
    <col min="4602" max="4603" width="0" style="29" hidden="1" customWidth="1"/>
    <col min="4604" max="4604" width="29.42578125" style="29" customWidth="1"/>
    <col min="4605" max="4605" width="75.7109375" style="29" customWidth="1"/>
    <col min="4606" max="4606" width="0" style="29" hidden="1" customWidth="1"/>
    <col min="4607" max="4625" width="20.7109375" style="29" customWidth="1"/>
    <col min="4626" max="4626" width="12.140625" style="29" customWidth="1"/>
    <col min="4627" max="4857" width="9.140625" style="29"/>
    <col min="4858" max="4859" width="0" style="29" hidden="1" customWidth="1"/>
    <col min="4860" max="4860" width="29.42578125" style="29" customWidth="1"/>
    <col min="4861" max="4861" width="75.7109375" style="29" customWidth="1"/>
    <col min="4862" max="4862" width="0" style="29" hidden="1" customWidth="1"/>
    <col min="4863" max="4881" width="20.7109375" style="29" customWidth="1"/>
    <col min="4882" max="4882" width="12.140625" style="29" customWidth="1"/>
    <col min="4883" max="5113" width="9.140625" style="29"/>
    <col min="5114" max="5115" width="0" style="29" hidden="1" customWidth="1"/>
    <col min="5116" max="5116" width="29.42578125" style="29" customWidth="1"/>
    <col min="5117" max="5117" width="75.7109375" style="29" customWidth="1"/>
    <col min="5118" max="5118" width="0" style="29" hidden="1" customWidth="1"/>
    <col min="5119" max="5137" width="20.7109375" style="29" customWidth="1"/>
    <col min="5138" max="5138" width="12.140625" style="29" customWidth="1"/>
    <col min="5139" max="5369" width="9.140625" style="29"/>
    <col min="5370" max="5371" width="0" style="29" hidden="1" customWidth="1"/>
    <col min="5372" max="5372" width="29.42578125" style="29" customWidth="1"/>
    <col min="5373" max="5373" width="75.7109375" style="29" customWidth="1"/>
    <col min="5374" max="5374" width="0" style="29" hidden="1" customWidth="1"/>
    <col min="5375" max="5393" width="20.7109375" style="29" customWidth="1"/>
    <col min="5394" max="5394" width="12.140625" style="29" customWidth="1"/>
    <col min="5395" max="5625" width="9.140625" style="29"/>
    <col min="5626" max="5627" width="0" style="29" hidden="1" customWidth="1"/>
    <col min="5628" max="5628" width="29.42578125" style="29" customWidth="1"/>
    <col min="5629" max="5629" width="75.7109375" style="29" customWidth="1"/>
    <col min="5630" max="5630" width="0" style="29" hidden="1" customWidth="1"/>
    <col min="5631" max="5649" width="20.7109375" style="29" customWidth="1"/>
    <col min="5650" max="5650" width="12.140625" style="29" customWidth="1"/>
    <col min="5651" max="5881" width="9.140625" style="29"/>
    <col min="5882" max="5883" width="0" style="29" hidden="1" customWidth="1"/>
    <col min="5884" max="5884" width="29.42578125" style="29" customWidth="1"/>
    <col min="5885" max="5885" width="75.7109375" style="29" customWidth="1"/>
    <col min="5886" max="5886" width="0" style="29" hidden="1" customWidth="1"/>
    <col min="5887" max="5905" width="20.7109375" style="29" customWidth="1"/>
    <col min="5906" max="5906" width="12.140625" style="29" customWidth="1"/>
    <col min="5907" max="6137" width="9.140625" style="29"/>
    <col min="6138" max="6139" width="0" style="29" hidden="1" customWidth="1"/>
    <col min="6140" max="6140" width="29.42578125" style="29" customWidth="1"/>
    <col min="6141" max="6141" width="75.7109375" style="29" customWidth="1"/>
    <col min="6142" max="6142" width="0" style="29" hidden="1" customWidth="1"/>
    <col min="6143" max="6161" width="20.7109375" style="29" customWidth="1"/>
    <col min="6162" max="6162" width="12.140625" style="29" customWidth="1"/>
    <col min="6163" max="6393" width="9.140625" style="29"/>
    <col min="6394" max="6395" width="0" style="29" hidden="1" customWidth="1"/>
    <col min="6396" max="6396" width="29.42578125" style="29" customWidth="1"/>
    <col min="6397" max="6397" width="75.7109375" style="29" customWidth="1"/>
    <col min="6398" max="6398" width="0" style="29" hidden="1" customWidth="1"/>
    <col min="6399" max="6417" width="20.7109375" style="29" customWidth="1"/>
    <col min="6418" max="6418" width="12.140625" style="29" customWidth="1"/>
    <col min="6419" max="6649" width="9.140625" style="29"/>
    <col min="6650" max="6651" width="0" style="29" hidden="1" customWidth="1"/>
    <col min="6652" max="6652" width="29.42578125" style="29" customWidth="1"/>
    <col min="6653" max="6653" width="75.7109375" style="29" customWidth="1"/>
    <col min="6654" max="6654" width="0" style="29" hidden="1" customWidth="1"/>
    <col min="6655" max="6673" width="20.7109375" style="29" customWidth="1"/>
    <col min="6674" max="6674" width="12.140625" style="29" customWidth="1"/>
    <col min="6675" max="6905" width="9.140625" style="29"/>
    <col min="6906" max="6907" width="0" style="29" hidden="1" customWidth="1"/>
    <col min="6908" max="6908" width="29.42578125" style="29" customWidth="1"/>
    <col min="6909" max="6909" width="75.7109375" style="29" customWidth="1"/>
    <col min="6910" max="6910" width="0" style="29" hidden="1" customWidth="1"/>
    <col min="6911" max="6929" width="20.7109375" style="29" customWidth="1"/>
    <col min="6930" max="6930" width="12.140625" style="29" customWidth="1"/>
    <col min="6931" max="7161" width="9.140625" style="29"/>
    <col min="7162" max="7163" width="0" style="29" hidden="1" customWidth="1"/>
    <col min="7164" max="7164" width="29.42578125" style="29" customWidth="1"/>
    <col min="7165" max="7165" width="75.7109375" style="29" customWidth="1"/>
    <col min="7166" max="7166" width="0" style="29" hidden="1" customWidth="1"/>
    <col min="7167" max="7185" width="20.7109375" style="29" customWidth="1"/>
    <col min="7186" max="7186" width="12.140625" style="29" customWidth="1"/>
    <col min="7187" max="7417" width="9.140625" style="29"/>
    <col min="7418" max="7419" width="0" style="29" hidden="1" customWidth="1"/>
    <col min="7420" max="7420" width="29.42578125" style="29" customWidth="1"/>
    <col min="7421" max="7421" width="75.7109375" style="29" customWidth="1"/>
    <col min="7422" max="7422" width="0" style="29" hidden="1" customWidth="1"/>
    <col min="7423" max="7441" width="20.7109375" style="29" customWidth="1"/>
    <col min="7442" max="7442" width="12.140625" style="29" customWidth="1"/>
    <col min="7443" max="7673" width="9.140625" style="29"/>
    <col min="7674" max="7675" width="0" style="29" hidden="1" customWidth="1"/>
    <col min="7676" max="7676" width="29.42578125" style="29" customWidth="1"/>
    <col min="7677" max="7677" width="75.7109375" style="29" customWidth="1"/>
    <col min="7678" max="7678" width="0" style="29" hidden="1" customWidth="1"/>
    <col min="7679" max="7697" width="20.7109375" style="29" customWidth="1"/>
    <col min="7698" max="7698" width="12.140625" style="29" customWidth="1"/>
    <col min="7699" max="7929" width="9.140625" style="29"/>
    <col min="7930" max="7931" width="0" style="29" hidden="1" customWidth="1"/>
    <col min="7932" max="7932" width="29.42578125" style="29" customWidth="1"/>
    <col min="7933" max="7933" width="75.7109375" style="29" customWidth="1"/>
    <col min="7934" max="7934" width="0" style="29" hidden="1" customWidth="1"/>
    <col min="7935" max="7953" width="20.7109375" style="29" customWidth="1"/>
    <col min="7954" max="7954" width="12.140625" style="29" customWidth="1"/>
    <col min="7955" max="8185" width="9.140625" style="29"/>
    <col min="8186" max="8187" width="0" style="29" hidden="1" customWidth="1"/>
    <col min="8188" max="8188" width="29.42578125" style="29" customWidth="1"/>
    <col min="8189" max="8189" width="75.7109375" style="29" customWidth="1"/>
    <col min="8190" max="8190" width="0" style="29" hidden="1" customWidth="1"/>
    <col min="8191" max="8209" width="20.7109375" style="29" customWidth="1"/>
    <col min="8210" max="8210" width="12.140625" style="29" customWidth="1"/>
    <col min="8211" max="8441" width="9.140625" style="29"/>
    <col min="8442" max="8443" width="0" style="29" hidden="1" customWidth="1"/>
    <col min="8444" max="8444" width="29.42578125" style="29" customWidth="1"/>
    <col min="8445" max="8445" width="75.7109375" style="29" customWidth="1"/>
    <col min="8446" max="8446" width="0" style="29" hidden="1" customWidth="1"/>
    <col min="8447" max="8465" width="20.7109375" style="29" customWidth="1"/>
    <col min="8466" max="8466" width="12.140625" style="29" customWidth="1"/>
    <col min="8467" max="8697" width="9.140625" style="29"/>
    <col min="8698" max="8699" width="0" style="29" hidden="1" customWidth="1"/>
    <col min="8700" max="8700" width="29.42578125" style="29" customWidth="1"/>
    <col min="8701" max="8701" width="75.7109375" style="29" customWidth="1"/>
    <col min="8702" max="8702" width="0" style="29" hidden="1" customWidth="1"/>
    <col min="8703" max="8721" width="20.7109375" style="29" customWidth="1"/>
    <col min="8722" max="8722" width="12.140625" style="29" customWidth="1"/>
    <col min="8723" max="8953" width="9.140625" style="29"/>
    <col min="8954" max="8955" width="0" style="29" hidden="1" customWidth="1"/>
    <col min="8956" max="8956" width="29.42578125" style="29" customWidth="1"/>
    <col min="8957" max="8957" width="75.7109375" style="29" customWidth="1"/>
    <col min="8958" max="8958" width="0" style="29" hidden="1" customWidth="1"/>
    <col min="8959" max="8977" width="20.7109375" style="29" customWidth="1"/>
    <col min="8978" max="8978" width="12.140625" style="29" customWidth="1"/>
    <col min="8979" max="9209" width="9.140625" style="29"/>
    <col min="9210" max="9211" width="0" style="29" hidden="1" customWidth="1"/>
    <col min="9212" max="9212" width="29.42578125" style="29" customWidth="1"/>
    <col min="9213" max="9213" width="75.7109375" style="29" customWidth="1"/>
    <col min="9214" max="9214" width="0" style="29" hidden="1" customWidth="1"/>
    <col min="9215" max="9233" width="20.7109375" style="29" customWidth="1"/>
    <col min="9234" max="9234" width="12.140625" style="29" customWidth="1"/>
    <col min="9235" max="9465" width="9.140625" style="29"/>
    <col min="9466" max="9467" width="0" style="29" hidden="1" customWidth="1"/>
    <col min="9468" max="9468" width="29.42578125" style="29" customWidth="1"/>
    <col min="9469" max="9469" width="75.7109375" style="29" customWidth="1"/>
    <col min="9470" max="9470" width="0" style="29" hidden="1" customWidth="1"/>
    <col min="9471" max="9489" width="20.7109375" style="29" customWidth="1"/>
    <col min="9490" max="9490" width="12.140625" style="29" customWidth="1"/>
    <col min="9491" max="9721" width="9.140625" style="29"/>
    <col min="9722" max="9723" width="0" style="29" hidden="1" customWidth="1"/>
    <col min="9724" max="9724" width="29.42578125" style="29" customWidth="1"/>
    <col min="9725" max="9725" width="75.7109375" style="29" customWidth="1"/>
    <col min="9726" max="9726" width="0" style="29" hidden="1" customWidth="1"/>
    <col min="9727" max="9745" width="20.7109375" style="29" customWidth="1"/>
    <col min="9746" max="9746" width="12.140625" style="29" customWidth="1"/>
    <col min="9747" max="9977" width="9.140625" style="29"/>
    <col min="9978" max="9979" width="0" style="29" hidden="1" customWidth="1"/>
    <col min="9980" max="9980" width="29.42578125" style="29" customWidth="1"/>
    <col min="9981" max="9981" width="75.7109375" style="29" customWidth="1"/>
    <col min="9982" max="9982" width="0" style="29" hidden="1" customWidth="1"/>
    <col min="9983" max="10001" width="20.7109375" style="29" customWidth="1"/>
    <col min="10002" max="10002" width="12.140625" style="29" customWidth="1"/>
    <col min="10003" max="10233" width="9.140625" style="29"/>
    <col min="10234" max="10235" width="0" style="29" hidden="1" customWidth="1"/>
    <col min="10236" max="10236" width="29.42578125" style="29" customWidth="1"/>
    <col min="10237" max="10237" width="75.7109375" style="29" customWidth="1"/>
    <col min="10238" max="10238" width="0" style="29" hidden="1" customWidth="1"/>
    <col min="10239" max="10257" width="20.7109375" style="29" customWidth="1"/>
    <col min="10258" max="10258" width="12.140625" style="29" customWidth="1"/>
    <col min="10259" max="10489" width="9.140625" style="29"/>
    <col min="10490" max="10491" width="0" style="29" hidden="1" customWidth="1"/>
    <col min="10492" max="10492" width="29.42578125" style="29" customWidth="1"/>
    <col min="10493" max="10493" width="75.7109375" style="29" customWidth="1"/>
    <col min="10494" max="10494" width="0" style="29" hidden="1" customWidth="1"/>
    <col min="10495" max="10513" width="20.7109375" style="29" customWidth="1"/>
    <col min="10514" max="10514" width="12.140625" style="29" customWidth="1"/>
    <col min="10515" max="10745" width="9.140625" style="29"/>
    <col min="10746" max="10747" width="0" style="29" hidden="1" customWidth="1"/>
    <col min="10748" max="10748" width="29.42578125" style="29" customWidth="1"/>
    <col min="10749" max="10749" width="75.7109375" style="29" customWidth="1"/>
    <col min="10750" max="10750" width="0" style="29" hidden="1" customWidth="1"/>
    <col min="10751" max="10769" width="20.7109375" style="29" customWidth="1"/>
    <col min="10770" max="10770" width="12.140625" style="29" customWidth="1"/>
    <col min="10771" max="11001" width="9.140625" style="29"/>
    <col min="11002" max="11003" width="0" style="29" hidden="1" customWidth="1"/>
    <col min="11004" max="11004" width="29.42578125" style="29" customWidth="1"/>
    <col min="11005" max="11005" width="75.7109375" style="29" customWidth="1"/>
    <col min="11006" max="11006" width="0" style="29" hidden="1" customWidth="1"/>
    <col min="11007" max="11025" width="20.7109375" style="29" customWidth="1"/>
    <col min="11026" max="11026" width="12.140625" style="29" customWidth="1"/>
    <col min="11027" max="11257" width="9.140625" style="29"/>
    <col min="11258" max="11259" width="0" style="29" hidden="1" customWidth="1"/>
    <col min="11260" max="11260" width="29.42578125" style="29" customWidth="1"/>
    <col min="11261" max="11261" width="75.7109375" style="29" customWidth="1"/>
    <col min="11262" max="11262" width="0" style="29" hidden="1" customWidth="1"/>
    <col min="11263" max="11281" width="20.7109375" style="29" customWidth="1"/>
    <col min="11282" max="11282" width="12.140625" style="29" customWidth="1"/>
    <col min="11283" max="11513" width="9.140625" style="29"/>
    <col min="11514" max="11515" width="0" style="29" hidden="1" customWidth="1"/>
    <col min="11516" max="11516" width="29.42578125" style="29" customWidth="1"/>
    <col min="11517" max="11517" width="75.7109375" style="29" customWidth="1"/>
    <col min="11518" max="11518" width="0" style="29" hidden="1" customWidth="1"/>
    <col min="11519" max="11537" width="20.7109375" style="29" customWidth="1"/>
    <col min="11538" max="11538" width="12.140625" style="29" customWidth="1"/>
    <col min="11539" max="11769" width="9.140625" style="29"/>
    <col min="11770" max="11771" width="0" style="29" hidden="1" customWidth="1"/>
    <col min="11772" max="11772" width="29.42578125" style="29" customWidth="1"/>
    <col min="11773" max="11773" width="75.7109375" style="29" customWidth="1"/>
    <col min="11774" max="11774" width="0" style="29" hidden="1" customWidth="1"/>
    <col min="11775" max="11793" width="20.7109375" style="29" customWidth="1"/>
    <col min="11794" max="11794" width="12.140625" style="29" customWidth="1"/>
    <col min="11795" max="12025" width="9.140625" style="29"/>
    <col min="12026" max="12027" width="0" style="29" hidden="1" customWidth="1"/>
    <col min="12028" max="12028" width="29.42578125" style="29" customWidth="1"/>
    <col min="12029" max="12029" width="75.7109375" style="29" customWidth="1"/>
    <col min="12030" max="12030" width="0" style="29" hidden="1" customWidth="1"/>
    <col min="12031" max="12049" width="20.7109375" style="29" customWidth="1"/>
    <col min="12050" max="12050" width="12.140625" style="29" customWidth="1"/>
    <col min="12051" max="12281" width="9.140625" style="29"/>
    <col min="12282" max="12283" width="0" style="29" hidden="1" customWidth="1"/>
    <col min="12284" max="12284" width="29.42578125" style="29" customWidth="1"/>
    <col min="12285" max="12285" width="75.7109375" style="29" customWidth="1"/>
    <col min="12286" max="12286" width="0" style="29" hidden="1" customWidth="1"/>
    <col min="12287" max="12305" width="20.7109375" style="29" customWidth="1"/>
    <col min="12306" max="12306" width="12.140625" style="29" customWidth="1"/>
    <col min="12307" max="12537" width="9.140625" style="29"/>
    <col min="12538" max="12539" width="0" style="29" hidden="1" customWidth="1"/>
    <col min="12540" max="12540" width="29.42578125" style="29" customWidth="1"/>
    <col min="12541" max="12541" width="75.7109375" style="29" customWidth="1"/>
    <col min="12542" max="12542" width="0" style="29" hidden="1" customWidth="1"/>
    <col min="12543" max="12561" width="20.7109375" style="29" customWidth="1"/>
    <col min="12562" max="12562" width="12.140625" style="29" customWidth="1"/>
    <col min="12563" max="12793" width="9.140625" style="29"/>
    <col min="12794" max="12795" width="0" style="29" hidden="1" customWidth="1"/>
    <col min="12796" max="12796" width="29.42578125" style="29" customWidth="1"/>
    <col min="12797" max="12797" width="75.7109375" style="29" customWidth="1"/>
    <col min="12798" max="12798" width="0" style="29" hidden="1" customWidth="1"/>
    <col min="12799" max="12817" width="20.7109375" style="29" customWidth="1"/>
    <col min="12818" max="12818" width="12.140625" style="29" customWidth="1"/>
    <col min="12819" max="13049" width="9.140625" style="29"/>
    <col min="13050" max="13051" width="0" style="29" hidden="1" customWidth="1"/>
    <col min="13052" max="13052" width="29.42578125" style="29" customWidth="1"/>
    <col min="13053" max="13053" width="75.7109375" style="29" customWidth="1"/>
    <col min="13054" max="13054" width="0" style="29" hidden="1" customWidth="1"/>
    <col min="13055" max="13073" width="20.7109375" style="29" customWidth="1"/>
    <col min="13074" max="13074" width="12.140625" style="29" customWidth="1"/>
    <col min="13075" max="13305" width="9.140625" style="29"/>
    <col min="13306" max="13307" width="0" style="29" hidden="1" customWidth="1"/>
    <col min="13308" max="13308" width="29.42578125" style="29" customWidth="1"/>
    <col min="13309" max="13309" width="75.7109375" style="29" customWidth="1"/>
    <col min="13310" max="13310" width="0" style="29" hidden="1" customWidth="1"/>
    <col min="13311" max="13329" width="20.7109375" style="29" customWidth="1"/>
    <col min="13330" max="13330" width="12.140625" style="29" customWidth="1"/>
    <col min="13331" max="13561" width="9.140625" style="29"/>
    <col min="13562" max="13563" width="0" style="29" hidden="1" customWidth="1"/>
    <col min="13564" max="13564" width="29.42578125" style="29" customWidth="1"/>
    <col min="13565" max="13565" width="75.7109375" style="29" customWidth="1"/>
    <col min="13566" max="13566" width="0" style="29" hidden="1" customWidth="1"/>
    <col min="13567" max="13585" width="20.7109375" style="29" customWidth="1"/>
    <col min="13586" max="13586" width="12.140625" style="29" customWidth="1"/>
    <col min="13587" max="13817" width="9.140625" style="29"/>
    <col min="13818" max="13819" width="0" style="29" hidden="1" customWidth="1"/>
    <col min="13820" max="13820" width="29.42578125" style="29" customWidth="1"/>
    <col min="13821" max="13821" width="75.7109375" style="29" customWidth="1"/>
    <col min="13822" max="13822" width="0" style="29" hidden="1" customWidth="1"/>
    <col min="13823" max="13841" width="20.7109375" style="29" customWidth="1"/>
    <col min="13842" max="13842" width="12.140625" style="29" customWidth="1"/>
    <col min="13843" max="14073" width="9.140625" style="29"/>
    <col min="14074" max="14075" width="0" style="29" hidden="1" customWidth="1"/>
    <col min="14076" max="14076" width="29.42578125" style="29" customWidth="1"/>
    <col min="14077" max="14077" width="75.7109375" style="29" customWidth="1"/>
    <col min="14078" max="14078" width="0" style="29" hidden="1" customWidth="1"/>
    <col min="14079" max="14097" width="20.7109375" style="29" customWidth="1"/>
    <col min="14098" max="14098" width="12.140625" style="29" customWidth="1"/>
    <col min="14099" max="14329" width="9.140625" style="29"/>
    <col min="14330" max="14331" width="0" style="29" hidden="1" customWidth="1"/>
    <col min="14332" max="14332" width="29.42578125" style="29" customWidth="1"/>
    <col min="14333" max="14333" width="75.7109375" style="29" customWidth="1"/>
    <col min="14334" max="14334" width="0" style="29" hidden="1" customWidth="1"/>
    <col min="14335" max="14353" width="20.7109375" style="29" customWidth="1"/>
    <col min="14354" max="14354" width="12.140625" style="29" customWidth="1"/>
    <col min="14355" max="14585" width="9.140625" style="29"/>
    <col min="14586" max="14587" width="0" style="29" hidden="1" customWidth="1"/>
    <col min="14588" max="14588" width="29.42578125" style="29" customWidth="1"/>
    <col min="14589" max="14589" width="75.7109375" style="29" customWidth="1"/>
    <col min="14590" max="14590" width="0" style="29" hidden="1" customWidth="1"/>
    <col min="14591" max="14609" width="20.7109375" style="29" customWidth="1"/>
    <col min="14610" max="14610" width="12.140625" style="29" customWidth="1"/>
    <col min="14611" max="14841" width="9.140625" style="29"/>
    <col min="14842" max="14843" width="0" style="29" hidden="1" customWidth="1"/>
    <col min="14844" max="14844" width="29.42578125" style="29" customWidth="1"/>
    <col min="14845" max="14845" width="75.7109375" style="29" customWidth="1"/>
    <col min="14846" max="14846" width="0" style="29" hidden="1" customWidth="1"/>
    <col min="14847" max="14865" width="20.7109375" style="29" customWidth="1"/>
    <col min="14866" max="14866" width="12.140625" style="29" customWidth="1"/>
    <col min="14867" max="15097" width="9.140625" style="29"/>
    <col min="15098" max="15099" width="0" style="29" hidden="1" customWidth="1"/>
    <col min="15100" max="15100" width="29.42578125" style="29" customWidth="1"/>
    <col min="15101" max="15101" width="75.7109375" style="29" customWidth="1"/>
    <col min="15102" max="15102" width="0" style="29" hidden="1" customWidth="1"/>
    <col min="15103" max="15121" width="20.7109375" style="29" customWidth="1"/>
    <col min="15122" max="15122" width="12.140625" style="29" customWidth="1"/>
    <col min="15123" max="15353" width="9.140625" style="29"/>
    <col min="15354" max="15355" width="0" style="29" hidden="1" customWidth="1"/>
    <col min="15356" max="15356" width="29.42578125" style="29" customWidth="1"/>
    <col min="15357" max="15357" width="75.7109375" style="29" customWidth="1"/>
    <col min="15358" max="15358" width="0" style="29" hidden="1" customWidth="1"/>
    <col min="15359" max="15377" width="20.7109375" style="29" customWidth="1"/>
    <col min="15378" max="15378" width="12.140625" style="29" customWidth="1"/>
    <col min="15379" max="15609" width="9.140625" style="29"/>
    <col min="15610" max="15611" width="0" style="29" hidden="1" customWidth="1"/>
    <col min="15612" max="15612" width="29.42578125" style="29" customWidth="1"/>
    <col min="15613" max="15613" width="75.7109375" style="29" customWidth="1"/>
    <col min="15614" max="15614" width="0" style="29" hidden="1" customWidth="1"/>
    <col min="15615" max="15633" width="20.7109375" style="29" customWidth="1"/>
    <col min="15634" max="15634" width="12.140625" style="29" customWidth="1"/>
    <col min="15635" max="15865" width="9.140625" style="29"/>
    <col min="15866" max="15867" width="0" style="29" hidden="1" customWidth="1"/>
    <col min="15868" max="15868" width="29.42578125" style="29" customWidth="1"/>
    <col min="15869" max="15869" width="75.7109375" style="29" customWidth="1"/>
    <col min="15870" max="15870" width="0" style="29" hidden="1" customWidth="1"/>
    <col min="15871" max="15889" width="20.7109375" style="29" customWidth="1"/>
    <col min="15890" max="15890" width="12.140625" style="29" customWidth="1"/>
    <col min="15891" max="16121" width="9.140625" style="29"/>
    <col min="16122" max="16123" width="0" style="29" hidden="1" customWidth="1"/>
    <col min="16124" max="16124" width="29.42578125" style="29" customWidth="1"/>
    <col min="16125" max="16125" width="75.7109375" style="29" customWidth="1"/>
    <col min="16126" max="16126" width="0" style="29" hidden="1" customWidth="1"/>
    <col min="16127" max="16145" width="20.7109375" style="29" customWidth="1"/>
    <col min="16146" max="16146" width="12.140625" style="29" customWidth="1"/>
    <col min="16147" max="16384" width="9.140625" style="29"/>
  </cols>
  <sheetData>
    <row r="1" spans="1:50" s="5" customFormat="1" x14ac:dyDescent="0.2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50" s="7" customFormat="1" ht="20.25" x14ac:dyDescent="0.3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50" s="7" customFormat="1" ht="20.25" x14ac:dyDescent="0.3">
      <c r="A3" s="9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50" s="7" customFormat="1" ht="20.25" x14ac:dyDescent="0.3">
      <c r="A4" s="94" t="s">
        <v>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s="7" customFormat="1" ht="20.25" x14ac:dyDescent="0.3">
      <c r="A5" s="94" t="s">
        <v>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50" s="7" customFormat="1" ht="16.5" customHeight="1" x14ac:dyDescent="0.2">
      <c r="A6" s="8"/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11"/>
      <c r="W6" s="11"/>
      <c r="X6" s="11"/>
    </row>
    <row r="7" spans="1:50" s="14" customFormat="1" ht="16.5" customHeight="1" x14ac:dyDescent="0.2">
      <c r="A7" s="95" t="s">
        <v>4</v>
      </c>
      <c r="B7" s="95" t="s">
        <v>5</v>
      </c>
      <c r="C7" s="96" t="s">
        <v>6</v>
      </c>
      <c r="D7" s="97" t="s">
        <v>7</v>
      </c>
      <c r="E7" s="97"/>
      <c r="F7" s="97"/>
      <c r="G7" s="97"/>
      <c r="H7" s="97"/>
      <c r="I7" s="97"/>
      <c r="J7" s="97"/>
      <c r="K7" s="98" t="s">
        <v>8</v>
      </c>
      <c r="L7" s="99"/>
      <c r="M7" s="100"/>
      <c r="N7" s="98" t="s">
        <v>9</v>
      </c>
      <c r="O7" s="99"/>
      <c r="P7" s="100"/>
      <c r="Q7" s="101"/>
      <c r="R7" s="98" t="s">
        <v>10</v>
      </c>
      <c r="S7" s="99"/>
      <c r="T7" s="100"/>
      <c r="U7" s="102" t="s">
        <v>11</v>
      </c>
      <c r="V7" s="102" t="s">
        <v>12</v>
      </c>
      <c r="W7" s="102" t="s">
        <v>13</v>
      </c>
      <c r="X7" s="103" t="s">
        <v>14</v>
      </c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</row>
    <row r="8" spans="1:50" s="14" customFormat="1" ht="24" customHeight="1" x14ac:dyDescent="0.2">
      <c r="A8" s="95"/>
      <c r="B8" s="95"/>
      <c r="C8" s="96"/>
      <c r="D8" s="104" t="s">
        <v>15</v>
      </c>
      <c r="E8" s="102" t="s">
        <v>16</v>
      </c>
      <c r="F8" s="102" t="s">
        <v>17</v>
      </c>
      <c r="G8" s="102" t="s">
        <v>18</v>
      </c>
      <c r="H8" s="102" t="s">
        <v>19</v>
      </c>
      <c r="I8" s="105" t="s">
        <v>20</v>
      </c>
      <c r="J8" s="105" t="s">
        <v>21</v>
      </c>
      <c r="K8" s="105" t="s">
        <v>22</v>
      </c>
      <c r="L8" s="105" t="s">
        <v>23</v>
      </c>
      <c r="M8" s="105" t="s">
        <v>24</v>
      </c>
      <c r="N8" s="105" t="s">
        <v>25</v>
      </c>
      <c r="O8" s="105" t="s">
        <v>26</v>
      </c>
      <c r="P8" s="105" t="s">
        <v>27</v>
      </c>
      <c r="Q8" s="105" t="s">
        <v>28</v>
      </c>
      <c r="R8" s="105" t="s">
        <v>29</v>
      </c>
      <c r="S8" s="105" t="s">
        <v>30</v>
      </c>
      <c r="T8" s="105" t="s">
        <v>31</v>
      </c>
      <c r="U8" s="102"/>
      <c r="V8" s="102"/>
      <c r="W8" s="102"/>
      <c r="X8" s="106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s="16" customFormat="1" ht="16.5" customHeight="1" x14ac:dyDescent="0.2">
      <c r="A9" s="95"/>
      <c r="B9" s="95"/>
      <c r="C9" s="96"/>
      <c r="D9" s="107">
        <v>1</v>
      </c>
      <c r="E9" s="102"/>
      <c r="F9" s="102"/>
      <c r="G9" s="102"/>
      <c r="H9" s="102"/>
      <c r="I9" s="108">
        <v>2</v>
      </c>
      <c r="J9" s="107" t="s">
        <v>32</v>
      </c>
      <c r="K9" s="107"/>
      <c r="L9" s="107"/>
      <c r="M9" s="107">
        <v>5</v>
      </c>
      <c r="N9" s="107"/>
      <c r="O9" s="107"/>
      <c r="P9" s="107">
        <v>7</v>
      </c>
      <c r="Q9" s="109"/>
      <c r="R9" s="109"/>
      <c r="S9" s="109"/>
      <c r="T9" s="107">
        <v>9</v>
      </c>
      <c r="U9" s="107" t="s">
        <v>33</v>
      </c>
      <c r="V9" s="107" t="s">
        <v>34</v>
      </c>
      <c r="W9" s="107" t="s">
        <v>35</v>
      </c>
      <c r="X9" s="110" t="s">
        <v>36</v>
      </c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50" s="18" customFormat="1" ht="18.75" customHeight="1" x14ac:dyDescent="0.2">
      <c r="A10" s="111">
        <v>2</v>
      </c>
      <c r="B10" s="112" t="s">
        <v>37</v>
      </c>
      <c r="C10" s="113" t="s">
        <v>38</v>
      </c>
      <c r="D10" s="114">
        <f t="shared" ref="D10:P10" si="0">D11+D189+D213</f>
        <v>1094410881010</v>
      </c>
      <c r="E10" s="114">
        <f t="shared" si="0"/>
        <v>59847556811.07</v>
      </c>
      <c r="F10" s="114">
        <f t="shared" si="0"/>
        <v>0</v>
      </c>
      <c r="G10" s="114">
        <f t="shared" si="0"/>
        <v>15828635920.25</v>
      </c>
      <c r="H10" s="114">
        <f t="shared" si="0"/>
        <v>15828635920.25</v>
      </c>
      <c r="I10" s="114">
        <f t="shared" si="0"/>
        <v>59847556811.07</v>
      </c>
      <c r="J10" s="114">
        <f t="shared" si="0"/>
        <v>1154258437821.0701</v>
      </c>
      <c r="K10" s="114">
        <f t="shared" si="0"/>
        <v>7383758824.9200001</v>
      </c>
      <c r="L10" s="114">
        <f t="shared" si="0"/>
        <v>385684261409.98999</v>
      </c>
      <c r="M10" s="114">
        <f t="shared" si="0"/>
        <v>385684261409.98999</v>
      </c>
      <c r="N10" s="114">
        <f t="shared" si="0"/>
        <v>1063513296</v>
      </c>
      <c r="O10" s="114">
        <f t="shared" si="0"/>
        <v>154510828346.36002</v>
      </c>
      <c r="P10" s="114">
        <f t="shared" si="0"/>
        <v>154510828346.36002</v>
      </c>
      <c r="Q10" s="114">
        <f>R10+T10</f>
        <v>33346016355.740002</v>
      </c>
      <c r="R10" s="114">
        <f t="shared" ref="R10:W10" si="1">R11+R189+R213</f>
        <v>243314870.44999999</v>
      </c>
      <c r="S10" s="114">
        <f t="shared" si="1"/>
        <v>33102701485.290001</v>
      </c>
      <c r="T10" s="114">
        <f t="shared" si="1"/>
        <v>33102701485.290001</v>
      </c>
      <c r="U10" s="114">
        <f t="shared" si="1"/>
        <v>768574176411.08008</v>
      </c>
      <c r="V10" s="114">
        <f t="shared" si="1"/>
        <v>231173433063.63</v>
      </c>
      <c r="W10" s="114">
        <f t="shared" si="1"/>
        <v>121164811990.62001</v>
      </c>
      <c r="X10" s="115">
        <f>P10/J10</f>
        <v>0.13386155412303935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</row>
    <row r="11" spans="1:50" s="18" customFormat="1" ht="18.75" customHeight="1" x14ac:dyDescent="0.2">
      <c r="A11" s="116" t="s">
        <v>39</v>
      </c>
      <c r="B11" s="112" t="s">
        <v>40</v>
      </c>
      <c r="C11" s="113" t="s">
        <v>38</v>
      </c>
      <c r="D11" s="114">
        <f t="shared" ref="D11:P11" si="2">D12+D117+D130+D172+D175</f>
        <v>201457479079</v>
      </c>
      <c r="E11" s="114">
        <f t="shared" si="2"/>
        <v>0</v>
      </c>
      <c r="F11" s="114">
        <f t="shared" si="2"/>
        <v>0</v>
      </c>
      <c r="G11" s="114">
        <f t="shared" si="2"/>
        <v>227000000</v>
      </c>
      <c r="H11" s="114">
        <f t="shared" si="2"/>
        <v>227000000</v>
      </c>
      <c r="I11" s="114">
        <f t="shared" si="2"/>
        <v>0</v>
      </c>
      <c r="J11" s="114">
        <f t="shared" si="2"/>
        <v>201457479079</v>
      </c>
      <c r="K11" s="114">
        <f t="shared" si="2"/>
        <v>350623362</v>
      </c>
      <c r="L11" s="114">
        <f t="shared" si="2"/>
        <v>19962897257.52</v>
      </c>
      <c r="M11" s="114">
        <f t="shared" si="2"/>
        <v>19962897257.52</v>
      </c>
      <c r="N11" s="114">
        <f t="shared" si="2"/>
        <v>424608371</v>
      </c>
      <c r="O11" s="114">
        <f t="shared" si="2"/>
        <v>18755709344.52</v>
      </c>
      <c r="P11" s="114">
        <f t="shared" si="2"/>
        <v>18755709344.52</v>
      </c>
      <c r="Q11" s="114">
        <f>R11+T11</f>
        <v>8673518793.3299999</v>
      </c>
      <c r="R11" s="114">
        <f t="shared" ref="R11:W11" si="3">R12+R117+R130+R172+R175</f>
        <v>23852820</v>
      </c>
      <c r="S11" s="114">
        <f t="shared" si="3"/>
        <v>8649665973.3299999</v>
      </c>
      <c r="T11" s="114">
        <f t="shared" si="3"/>
        <v>8649665973.3299999</v>
      </c>
      <c r="U11" s="114">
        <f t="shared" si="3"/>
        <v>181494581821.48001</v>
      </c>
      <c r="V11" s="114">
        <f>V12+V117+V130+V172+V175</f>
        <v>1207187913</v>
      </c>
      <c r="W11" s="114">
        <f t="shared" si="3"/>
        <v>10082190551.190001</v>
      </c>
      <c r="X11" s="115">
        <f>P11/J11</f>
        <v>9.3100089558676019E-2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</row>
    <row r="12" spans="1:50" s="18" customFormat="1" ht="18.75" customHeight="1" x14ac:dyDescent="0.2">
      <c r="A12" s="116" t="s">
        <v>41</v>
      </c>
      <c r="B12" s="112" t="s">
        <v>42</v>
      </c>
      <c r="C12" s="113" t="s">
        <v>38</v>
      </c>
      <c r="D12" s="114">
        <f>D13+D74</f>
        <v>41449811564</v>
      </c>
      <c r="E12" s="114">
        <f t="shared" ref="E12:W12" si="4">E13+E74</f>
        <v>0</v>
      </c>
      <c r="F12" s="114">
        <f t="shared" si="4"/>
        <v>0</v>
      </c>
      <c r="G12" s="114">
        <f t="shared" si="4"/>
        <v>0</v>
      </c>
      <c r="H12" s="114">
        <f t="shared" si="4"/>
        <v>0</v>
      </c>
      <c r="I12" s="114">
        <f t="shared" si="4"/>
        <v>0</v>
      </c>
      <c r="J12" s="114">
        <f t="shared" si="4"/>
        <v>41449811564</v>
      </c>
      <c r="K12" s="114">
        <f t="shared" si="4"/>
        <v>0</v>
      </c>
      <c r="L12" s="114">
        <f t="shared" si="4"/>
        <v>2451536000</v>
      </c>
      <c r="M12" s="114">
        <f t="shared" si="4"/>
        <v>2451536000</v>
      </c>
      <c r="N12" s="114">
        <f t="shared" si="4"/>
        <v>0</v>
      </c>
      <c r="O12" s="114">
        <f t="shared" si="4"/>
        <v>2451536000</v>
      </c>
      <c r="P12" s="114">
        <f t="shared" si="4"/>
        <v>2451536000</v>
      </c>
      <c r="Q12" s="114">
        <f t="shared" si="4"/>
        <v>559130871</v>
      </c>
      <c r="R12" s="114">
        <f t="shared" si="4"/>
        <v>0</v>
      </c>
      <c r="S12" s="114">
        <f t="shared" si="4"/>
        <v>559130871</v>
      </c>
      <c r="T12" s="114">
        <f t="shared" si="4"/>
        <v>559130871</v>
      </c>
      <c r="U12" s="114">
        <f t="shared" si="4"/>
        <v>38998275564</v>
      </c>
      <c r="V12" s="114">
        <f t="shared" si="4"/>
        <v>0</v>
      </c>
      <c r="W12" s="114">
        <f t="shared" si="4"/>
        <v>1892405129</v>
      </c>
      <c r="X12" s="115">
        <f>P12/J12</f>
        <v>5.9144683835648811E-2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</row>
    <row r="13" spans="1:50" s="17" customFormat="1" ht="18.75" customHeight="1" x14ac:dyDescent="0.2">
      <c r="A13" s="19" t="s">
        <v>43</v>
      </c>
      <c r="B13" s="20" t="s">
        <v>44</v>
      </c>
      <c r="C13" s="21" t="s">
        <v>38</v>
      </c>
      <c r="D13" s="22">
        <f>D14+D36+D55</f>
        <v>38770321323</v>
      </c>
      <c r="E13" s="22">
        <f t="shared" ref="E13:W13" si="5">E14+E36+E55</f>
        <v>0</v>
      </c>
      <c r="F13" s="22">
        <f t="shared" si="5"/>
        <v>0</v>
      </c>
      <c r="G13" s="22">
        <f t="shared" si="5"/>
        <v>0</v>
      </c>
      <c r="H13" s="22">
        <f t="shared" si="5"/>
        <v>0</v>
      </c>
      <c r="I13" s="22">
        <f t="shared" si="5"/>
        <v>0</v>
      </c>
      <c r="J13" s="22">
        <f>J14+J36+J55</f>
        <v>38770321323</v>
      </c>
      <c r="K13" s="22">
        <f t="shared" si="5"/>
        <v>0</v>
      </c>
      <c r="L13" s="22">
        <f t="shared" si="5"/>
        <v>2266142924</v>
      </c>
      <c r="M13" s="22">
        <f t="shared" si="5"/>
        <v>2266142924</v>
      </c>
      <c r="N13" s="22">
        <f t="shared" si="5"/>
        <v>0</v>
      </c>
      <c r="O13" s="22">
        <f t="shared" si="5"/>
        <v>2266142924</v>
      </c>
      <c r="P13" s="22">
        <f t="shared" si="5"/>
        <v>2266142924</v>
      </c>
      <c r="Q13" s="22">
        <f t="shared" si="5"/>
        <v>559130871</v>
      </c>
      <c r="R13" s="22">
        <f t="shared" si="5"/>
        <v>0</v>
      </c>
      <c r="S13" s="22">
        <f t="shared" si="5"/>
        <v>559130871</v>
      </c>
      <c r="T13" s="22">
        <f t="shared" si="5"/>
        <v>559130871</v>
      </c>
      <c r="U13" s="22">
        <f t="shared" si="5"/>
        <v>35787942298</v>
      </c>
      <c r="V13" s="22">
        <f t="shared" si="5"/>
        <v>0</v>
      </c>
      <c r="W13" s="22">
        <f t="shared" si="5"/>
        <v>1707012053</v>
      </c>
      <c r="X13" s="23">
        <f>P13/J13</f>
        <v>5.8450455056085378E-2</v>
      </c>
    </row>
    <row r="14" spans="1:50" s="17" customFormat="1" ht="18.75" customHeight="1" x14ac:dyDescent="0.2">
      <c r="A14" s="19" t="s">
        <v>45</v>
      </c>
      <c r="B14" s="20" t="s">
        <v>46</v>
      </c>
      <c r="C14" s="21" t="s">
        <v>38</v>
      </c>
      <c r="D14" s="22">
        <f>D15+D33</f>
        <v>25421819942</v>
      </c>
      <c r="E14" s="22">
        <f t="shared" ref="E14:W14" si="6">E15+E33</f>
        <v>0</v>
      </c>
      <c r="F14" s="22">
        <f t="shared" si="6"/>
        <v>0</v>
      </c>
      <c r="G14" s="22">
        <f t="shared" si="6"/>
        <v>0</v>
      </c>
      <c r="H14" s="22">
        <f t="shared" si="6"/>
        <v>0</v>
      </c>
      <c r="I14" s="22">
        <f t="shared" si="6"/>
        <v>0</v>
      </c>
      <c r="J14" s="22">
        <f t="shared" si="6"/>
        <v>25421819942</v>
      </c>
      <c r="K14" s="22">
        <f t="shared" si="6"/>
        <v>0</v>
      </c>
      <c r="L14" s="22">
        <f t="shared" si="6"/>
        <v>1495773878</v>
      </c>
      <c r="M14" s="22">
        <f t="shared" si="6"/>
        <v>1495773878</v>
      </c>
      <c r="N14" s="22">
        <f t="shared" si="6"/>
        <v>0</v>
      </c>
      <c r="O14" s="22">
        <f t="shared" si="6"/>
        <v>1495773878</v>
      </c>
      <c r="P14" s="22">
        <f t="shared" si="6"/>
        <v>1495773878</v>
      </c>
      <c r="Q14" s="22">
        <f t="shared" si="6"/>
        <v>32216896</v>
      </c>
      <c r="R14" s="22">
        <f t="shared" si="6"/>
        <v>0</v>
      </c>
      <c r="S14" s="22">
        <f t="shared" si="6"/>
        <v>32216896</v>
      </c>
      <c r="T14" s="22">
        <f t="shared" si="6"/>
        <v>32216896</v>
      </c>
      <c r="U14" s="22">
        <f t="shared" si="6"/>
        <v>23209809963</v>
      </c>
      <c r="V14" s="22">
        <f t="shared" si="6"/>
        <v>0</v>
      </c>
      <c r="W14" s="22">
        <f t="shared" si="6"/>
        <v>1463556982</v>
      </c>
      <c r="X14" s="23">
        <f t="shared" ref="X14:X70" si="7">P14/J14</f>
        <v>5.8838190240219426E-2</v>
      </c>
    </row>
    <row r="15" spans="1:50" s="17" customFormat="1" ht="18.75" customHeight="1" x14ac:dyDescent="0.2">
      <c r="A15" s="19" t="s">
        <v>47</v>
      </c>
      <c r="B15" s="20" t="s">
        <v>48</v>
      </c>
      <c r="C15" s="21" t="s">
        <v>38</v>
      </c>
      <c r="D15" s="22">
        <f t="shared" ref="D15:W15" si="8">D16+D18+D19+D20+D21++D22+D24+D26+D31+D32</f>
        <v>25397796422</v>
      </c>
      <c r="E15" s="22">
        <f t="shared" si="8"/>
        <v>0</v>
      </c>
      <c r="F15" s="22">
        <f t="shared" si="8"/>
        <v>0</v>
      </c>
      <c r="G15" s="22">
        <f t="shared" si="8"/>
        <v>0</v>
      </c>
      <c r="H15" s="22">
        <f t="shared" si="8"/>
        <v>0</v>
      </c>
      <c r="I15" s="22">
        <f t="shared" si="8"/>
        <v>0</v>
      </c>
      <c r="J15" s="22">
        <f t="shared" si="8"/>
        <v>25397796422</v>
      </c>
      <c r="K15" s="22">
        <f t="shared" si="8"/>
        <v>0</v>
      </c>
      <c r="L15" s="22">
        <f t="shared" si="8"/>
        <v>1495773878</v>
      </c>
      <c r="M15" s="22">
        <f t="shared" si="8"/>
        <v>1495773878</v>
      </c>
      <c r="N15" s="22">
        <f t="shared" si="8"/>
        <v>0</v>
      </c>
      <c r="O15" s="22">
        <f t="shared" si="8"/>
        <v>1495773878</v>
      </c>
      <c r="P15" s="22">
        <f t="shared" si="8"/>
        <v>1495773878</v>
      </c>
      <c r="Q15" s="22">
        <f t="shared" si="8"/>
        <v>32216896</v>
      </c>
      <c r="R15" s="22">
        <f t="shared" si="8"/>
        <v>0</v>
      </c>
      <c r="S15" s="22">
        <f t="shared" si="8"/>
        <v>32216896</v>
      </c>
      <c r="T15" s="22">
        <f t="shared" si="8"/>
        <v>32216896</v>
      </c>
      <c r="U15" s="22">
        <f t="shared" si="8"/>
        <v>23185786443</v>
      </c>
      <c r="V15" s="22">
        <f t="shared" si="8"/>
        <v>0</v>
      </c>
      <c r="W15" s="22">
        <f t="shared" si="8"/>
        <v>1463556982</v>
      </c>
      <c r="X15" s="23">
        <f t="shared" si="7"/>
        <v>5.8893844692145633E-2</v>
      </c>
    </row>
    <row r="16" spans="1:50" s="17" customFormat="1" ht="18.75" customHeight="1" x14ac:dyDescent="0.2">
      <c r="A16" s="19" t="s">
        <v>49</v>
      </c>
      <c r="B16" s="20" t="s">
        <v>50</v>
      </c>
      <c r="C16" s="21" t="s">
        <v>38</v>
      </c>
      <c r="D16" s="22">
        <f>D17</f>
        <v>19263164156</v>
      </c>
      <c r="E16" s="22">
        <f t="shared" ref="E16:W16" si="9">E17</f>
        <v>0</v>
      </c>
      <c r="F16" s="22">
        <f t="shared" si="9"/>
        <v>0</v>
      </c>
      <c r="G16" s="22">
        <f t="shared" si="9"/>
        <v>0</v>
      </c>
      <c r="H16" s="22">
        <f t="shared" si="9"/>
        <v>0</v>
      </c>
      <c r="I16" s="22">
        <f t="shared" si="9"/>
        <v>0</v>
      </c>
      <c r="J16" s="22">
        <f>J17</f>
        <v>19263164156</v>
      </c>
      <c r="K16" s="22">
        <f t="shared" si="9"/>
        <v>0</v>
      </c>
      <c r="L16" s="22">
        <f t="shared" si="9"/>
        <v>1382524730</v>
      </c>
      <c r="M16" s="22">
        <f t="shared" si="9"/>
        <v>1382524730</v>
      </c>
      <c r="N16" s="22">
        <f t="shared" si="9"/>
        <v>0</v>
      </c>
      <c r="O16" s="22">
        <f t="shared" si="9"/>
        <v>1382524730</v>
      </c>
      <c r="P16" s="22">
        <f t="shared" si="9"/>
        <v>1382524730</v>
      </c>
      <c r="Q16" s="22">
        <f t="shared" si="9"/>
        <v>29490569</v>
      </c>
      <c r="R16" s="22">
        <f t="shared" si="9"/>
        <v>0</v>
      </c>
      <c r="S16" s="22">
        <f t="shared" si="9"/>
        <v>29490569</v>
      </c>
      <c r="T16" s="22">
        <f t="shared" si="9"/>
        <v>29490569</v>
      </c>
      <c r="U16" s="22">
        <f t="shared" si="9"/>
        <v>17880639426</v>
      </c>
      <c r="V16" s="22">
        <f t="shared" si="9"/>
        <v>0</v>
      </c>
      <c r="W16" s="22">
        <f t="shared" si="9"/>
        <v>1353034161</v>
      </c>
      <c r="X16" s="23">
        <f t="shared" si="7"/>
        <v>7.1770386152753496E-2</v>
      </c>
    </row>
    <row r="17" spans="1:24" ht="18" customHeight="1" x14ac:dyDescent="0.2">
      <c r="A17" s="24" t="s">
        <v>51</v>
      </c>
      <c r="B17" s="25" t="s">
        <v>50</v>
      </c>
      <c r="C17" s="26" t="s">
        <v>52</v>
      </c>
      <c r="D17" s="27">
        <f>19263999852-835696</f>
        <v>19263164156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19263164156</v>
      </c>
      <c r="K17" s="27">
        <v>0</v>
      </c>
      <c r="L17" s="27">
        <v>1382524730</v>
      </c>
      <c r="M17" s="27">
        <v>1382524730</v>
      </c>
      <c r="N17" s="27">
        <v>0</v>
      </c>
      <c r="O17" s="27">
        <v>1382524730</v>
      </c>
      <c r="P17" s="27">
        <v>1382524730</v>
      </c>
      <c r="Q17" s="28">
        <f t="shared" ref="Q17:Q60" si="10">R17+T17</f>
        <v>29490569</v>
      </c>
      <c r="R17" s="27">
        <v>0</v>
      </c>
      <c r="S17" s="27">
        <v>29490569</v>
      </c>
      <c r="T17" s="27">
        <v>29490569</v>
      </c>
      <c r="U17" s="27">
        <f>J17-M17</f>
        <v>17880639426</v>
      </c>
      <c r="V17" s="27">
        <v>0</v>
      </c>
      <c r="W17" s="27">
        <v>1353034161</v>
      </c>
      <c r="X17" s="23">
        <f t="shared" si="7"/>
        <v>7.1770386152753496E-2</v>
      </c>
    </row>
    <row r="18" spans="1:24" ht="18.75" customHeight="1" x14ac:dyDescent="0.2">
      <c r="A18" s="24" t="s">
        <v>53</v>
      </c>
      <c r="B18" s="26" t="s">
        <v>54</v>
      </c>
      <c r="C18" s="26" t="s">
        <v>52</v>
      </c>
      <c r="D18" s="27">
        <v>537051380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537051380</v>
      </c>
      <c r="K18" s="27">
        <v>0</v>
      </c>
      <c r="L18" s="27">
        <v>24815161</v>
      </c>
      <c r="M18" s="27">
        <v>24815161</v>
      </c>
      <c r="N18" s="27">
        <v>0</v>
      </c>
      <c r="O18" s="27">
        <v>24815161</v>
      </c>
      <c r="P18" s="27">
        <v>24815161</v>
      </c>
      <c r="Q18" s="28">
        <f t="shared" si="10"/>
        <v>2726327</v>
      </c>
      <c r="R18" s="27">
        <v>0</v>
      </c>
      <c r="S18" s="27">
        <v>2726327</v>
      </c>
      <c r="T18" s="27">
        <v>2726327</v>
      </c>
      <c r="U18" s="27">
        <v>512236219</v>
      </c>
      <c r="V18" s="27">
        <v>0</v>
      </c>
      <c r="W18" s="27">
        <v>22088834</v>
      </c>
      <c r="X18" s="23">
        <f t="shared" si="7"/>
        <v>4.620630711348326E-2</v>
      </c>
    </row>
    <row r="19" spans="1:24" ht="18.75" customHeight="1" x14ac:dyDescent="0.2">
      <c r="A19" s="24" t="s">
        <v>55</v>
      </c>
      <c r="B19" s="26" t="s">
        <v>56</v>
      </c>
      <c r="C19" s="26" t="s">
        <v>52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8">
        <f t="shared" si="10"/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3">
        <v>0</v>
      </c>
    </row>
    <row r="20" spans="1:24" ht="18.75" customHeight="1" x14ac:dyDescent="0.2">
      <c r="A20" s="24" t="s">
        <v>57</v>
      </c>
      <c r="B20" s="26" t="s">
        <v>58</v>
      </c>
      <c r="C20" s="26" t="s">
        <v>52</v>
      </c>
      <c r="D20" s="27">
        <v>13650566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13650566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8">
        <f t="shared" si="10"/>
        <v>0</v>
      </c>
      <c r="R20" s="27">
        <v>0</v>
      </c>
      <c r="S20" s="27">
        <v>0</v>
      </c>
      <c r="T20" s="27">
        <v>0</v>
      </c>
      <c r="U20" s="27">
        <v>13650566</v>
      </c>
      <c r="V20" s="27">
        <v>0</v>
      </c>
      <c r="W20" s="27">
        <v>0</v>
      </c>
      <c r="X20" s="23">
        <f t="shared" si="7"/>
        <v>0</v>
      </c>
    </row>
    <row r="21" spans="1:24" ht="18.75" customHeight="1" x14ac:dyDescent="0.2">
      <c r="A21" s="24" t="s">
        <v>59</v>
      </c>
      <c r="B21" s="26" t="s">
        <v>60</v>
      </c>
      <c r="C21" s="26" t="s">
        <v>52</v>
      </c>
      <c r="D21" s="27">
        <v>38563763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38563763</v>
      </c>
      <c r="K21" s="27">
        <v>0</v>
      </c>
      <c r="L21" s="27">
        <v>2812128</v>
      </c>
      <c r="M21" s="27">
        <v>2812128</v>
      </c>
      <c r="N21" s="27">
        <v>0</v>
      </c>
      <c r="O21" s="27">
        <v>2812128</v>
      </c>
      <c r="P21" s="27">
        <v>2812128</v>
      </c>
      <c r="Q21" s="28">
        <f t="shared" si="10"/>
        <v>0</v>
      </c>
      <c r="R21" s="27">
        <v>0</v>
      </c>
      <c r="S21" s="27">
        <v>0</v>
      </c>
      <c r="T21" s="27">
        <v>0</v>
      </c>
      <c r="U21" s="27">
        <v>35751635</v>
      </c>
      <c r="V21" s="27">
        <v>0</v>
      </c>
      <c r="W21" s="27">
        <v>2812128</v>
      </c>
      <c r="X21" s="23">
        <f t="shared" si="7"/>
        <v>7.2921514427935888E-2</v>
      </c>
    </row>
    <row r="22" spans="1:24" s="17" customFormat="1" ht="18.75" customHeight="1" x14ac:dyDescent="0.2">
      <c r="A22" s="19" t="s">
        <v>61</v>
      </c>
      <c r="B22" s="20" t="s">
        <v>62</v>
      </c>
      <c r="C22" s="21" t="s">
        <v>38</v>
      </c>
      <c r="D22" s="22">
        <f>D23</f>
        <v>1824080587</v>
      </c>
      <c r="E22" s="22">
        <f t="shared" ref="E22:W22" si="11">E23</f>
        <v>0</v>
      </c>
      <c r="F22" s="22">
        <f t="shared" si="11"/>
        <v>0</v>
      </c>
      <c r="G22" s="22">
        <f t="shared" si="11"/>
        <v>0</v>
      </c>
      <c r="H22" s="22">
        <f t="shared" si="11"/>
        <v>0</v>
      </c>
      <c r="I22" s="22">
        <f t="shared" si="11"/>
        <v>0</v>
      </c>
      <c r="J22" s="22">
        <f t="shared" si="11"/>
        <v>1824080587</v>
      </c>
      <c r="K22" s="22">
        <f t="shared" si="11"/>
        <v>0</v>
      </c>
      <c r="L22" s="22">
        <f t="shared" si="11"/>
        <v>0</v>
      </c>
      <c r="M22" s="22">
        <f t="shared" si="11"/>
        <v>0</v>
      </c>
      <c r="N22" s="22">
        <f t="shared" si="11"/>
        <v>0</v>
      </c>
      <c r="O22" s="22">
        <f t="shared" si="11"/>
        <v>0</v>
      </c>
      <c r="P22" s="22">
        <f t="shared" si="11"/>
        <v>0</v>
      </c>
      <c r="Q22" s="22">
        <f t="shared" si="11"/>
        <v>0</v>
      </c>
      <c r="R22" s="22">
        <f t="shared" si="11"/>
        <v>0</v>
      </c>
      <c r="S22" s="22">
        <f t="shared" si="11"/>
        <v>0</v>
      </c>
      <c r="T22" s="22">
        <f t="shared" si="11"/>
        <v>0</v>
      </c>
      <c r="U22" s="22">
        <f t="shared" si="11"/>
        <v>1824080587</v>
      </c>
      <c r="V22" s="22">
        <f t="shared" si="11"/>
        <v>0</v>
      </c>
      <c r="W22" s="22">
        <f t="shared" si="11"/>
        <v>0</v>
      </c>
      <c r="X22" s="23">
        <f t="shared" si="7"/>
        <v>0</v>
      </c>
    </row>
    <row r="23" spans="1:24" s="17" customFormat="1" ht="18.75" customHeight="1" x14ac:dyDescent="0.2">
      <c r="A23" s="30" t="s">
        <v>63</v>
      </c>
      <c r="B23" s="31" t="s">
        <v>62</v>
      </c>
      <c r="C23" s="31" t="s">
        <v>52</v>
      </c>
      <c r="D23" s="32">
        <v>1824080587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1824080587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28">
        <f t="shared" si="10"/>
        <v>0</v>
      </c>
      <c r="R23" s="32">
        <v>0</v>
      </c>
      <c r="S23" s="32">
        <v>0</v>
      </c>
      <c r="T23" s="32">
        <v>0</v>
      </c>
      <c r="U23" s="32">
        <v>1824080587</v>
      </c>
      <c r="V23" s="32">
        <v>0</v>
      </c>
      <c r="W23" s="32">
        <v>0</v>
      </c>
      <c r="X23" s="23">
        <f t="shared" si="7"/>
        <v>0</v>
      </c>
    </row>
    <row r="24" spans="1:24" s="17" customFormat="1" ht="18.75" customHeight="1" x14ac:dyDescent="0.2">
      <c r="A24" s="19" t="s">
        <v>64</v>
      </c>
      <c r="B24" s="20" t="s">
        <v>65</v>
      </c>
      <c r="C24" s="21" t="s">
        <v>38</v>
      </c>
      <c r="D24" s="22">
        <f>D25</f>
        <v>561058665</v>
      </c>
      <c r="E24" s="22">
        <f t="shared" ref="E24:W24" si="12">E25</f>
        <v>0</v>
      </c>
      <c r="F24" s="22">
        <f t="shared" si="12"/>
        <v>0</v>
      </c>
      <c r="G24" s="22">
        <f t="shared" si="12"/>
        <v>0</v>
      </c>
      <c r="H24" s="22">
        <f t="shared" si="12"/>
        <v>0</v>
      </c>
      <c r="I24" s="22">
        <f t="shared" si="12"/>
        <v>0</v>
      </c>
      <c r="J24" s="22">
        <f t="shared" si="12"/>
        <v>561058665</v>
      </c>
      <c r="K24" s="22">
        <f t="shared" si="12"/>
        <v>0</v>
      </c>
      <c r="L24" s="22">
        <f t="shared" si="12"/>
        <v>79052923</v>
      </c>
      <c r="M24" s="22">
        <f t="shared" si="12"/>
        <v>79052923</v>
      </c>
      <c r="N24" s="22">
        <f t="shared" si="12"/>
        <v>0</v>
      </c>
      <c r="O24" s="22">
        <f t="shared" si="12"/>
        <v>79052923</v>
      </c>
      <c r="P24" s="22">
        <f t="shared" si="12"/>
        <v>79052923</v>
      </c>
      <c r="Q24" s="22">
        <f t="shared" si="12"/>
        <v>0</v>
      </c>
      <c r="R24" s="22">
        <f t="shared" si="12"/>
        <v>0</v>
      </c>
      <c r="S24" s="22">
        <f t="shared" si="12"/>
        <v>0</v>
      </c>
      <c r="T24" s="22">
        <f t="shared" si="12"/>
        <v>0</v>
      </c>
      <c r="U24" s="22">
        <f t="shared" si="12"/>
        <v>482005742</v>
      </c>
      <c r="V24" s="22">
        <f t="shared" si="12"/>
        <v>0</v>
      </c>
      <c r="W24" s="22">
        <f t="shared" si="12"/>
        <v>79052923</v>
      </c>
      <c r="X24" s="23">
        <f t="shared" si="7"/>
        <v>0.14089956707111903</v>
      </c>
    </row>
    <row r="25" spans="1:24" s="17" customFormat="1" ht="18.75" customHeight="1" x14ac:dyDescent="0.2">
      <c r="A25" s="30" t="s">
        <v>66</v>
      </c>
      <c r="B25" s="31" t="s">
        <v>65</v>
      </c>
      <c r="C25" s="31" t="s">
        <v>52</v>
      </c>
      <c r="D25" s="32">
        <v>561058665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561058665</v>
      </c>
      <c r="K25" s="32">
        <v>0</v>
      </c>
      <c r="L25" s="32">
        <v>79052923</v>
      </c>
      <c r="M25" s="32">
        <v>79052923</v>
      </c>
      <c r="N25" s="32">
        <v>0</v>
      </c>
      <c r="O25" s="32">
        <v>79052923</v>
      </c>
      <c r="P25" s="32">
        <v>79052923</v>
      </c>
      <c r="Q25" s="28">
        <f t="shared" si="10"/>
        <v>0</v>
      </c>
      <c r="R25" s="32">
        <v>0</v>
      </c>
      <c r="S25" s="32">
        <v>0</v>
      </c>
      <c r="T25" s="32">
        <v>0</v>
      </c>
      <c r="U25" s="32">
        <v>482005742</v>
      </c>
      <c r="V25" s="32">
        <v>0</v>
      </c>
      <c r="W25" s="32">
        <v>79052923</v>
      </c>
      <c r="X25" s="23">
        <f t="shared" si="7"/>
        <v>0.14089956707111903</v>
      </c>
    </row>
    <row r="26" spans="1:24" s="17" customFormat="1" ht="18.75" customHeight="1" x14ac:dyDescent="0.2">
      <c r="A26" s="19" t="s">
        <v>67</v>
      </c>
      <c r="B26" s="20" t="s">
        <v>68</v>
      </c>
      <c r="C26" s="21" t="s">
        <v>38</v>
      </c>
      <c r="D26" s="22">
        <f t="shared" ref="D26:P26" si="13">D27+D29</f>
        <v>3160227305</v>
      </c>
      <c r="E26" s="22">
        <f t="shared" si="13"/>
        <v>0</v>
      </c>
      <c r="F26" s="22">
        <f t="shared" si="13"/>
        <v>0</v>
      </c>
      <c r="G26" s="22">
        <f t="shared" si="13"/>
        <v>0</v>
      </c>
      <c r="H26" s="22">
        <f t="shared" si="13"/>
        <v>0</v>
      </c>
      <c r="I26" s="22">
        <f t="shared" si="13"/>
        <v>0</v>
      </c>
      <c r="J26" s="22">
        <f t="shared" si="13"/>
        <v>3160227305</v>
      </c>
      <c r="K26" s="22">
        <f t="shared" si="13"/>
        <v>0</v>
      </c>
      <c r="L26" s="22">
        <f t="shared" si="13"/>
        <v>6568936</v>
      </c>
      <c r="M26" s="22">
        <f t="shared" si="13"/>
        <v>6568936</v>
      </c>
      <c r="N26" s="22">
        <f t="shared" si="13"/>
        <v>0</v>
      </c>
      <c r="O26" s="22">
        <f t="shared" si="13"/>
        <v>6568936</v>
      </c>
      <c r="P26" s="22">
        <f t="shared" si="13"/>
        <v>6568936</v>
      </c>
      <c r="Q26" s="28">
        <f t="shared" si="10"/>
        <v>0</v>
      </c>
      <c r="R26" s="22">
        <f t="shared" ref="R26:W26" si="14">R27+R29</f>
        <v>0</v>
      </c>
      <c r="S26" s="22">
        <f t="shared" si="14"/>
        <v>0</v>
      </c>
      <c r="T26" s="22">
        <f t="shared" si="14"/>
        <v>0</v>
      </c>
      <c r="U26" s="22">
        <f t="shared" si="14"/>
        <v>2437422268</v>
      </c>
      <c r="V26" s="22">
        <f t="shared" si="14"/>
        <v>0</v>
      </c>
      <c r="W26" s="22">
        <f t="shared" si="14"/>
        <v>6568936</v>
      </c>
      <c r="X26" s="23">
        <f t="shared" si="7"/>
        <v>2.0786276954214214E-3</v>
      </c>
    </row>
    <row r="27" spans="1:24" s="17" customFormat="1" ht="18.75" customHeight="1" x14ac:dyDescent="0.2">
      <c r="A27" s="19" t="s">
        <v>69</v>
      </c>
      <c r="B27" s="20" t="s">
        <v>70</v>
      </c>
      <c r="C27" s="21" t="s">
        <v>38</v>
      </c>
      <c r="D27" s="22">
        <f>D28</f>
        <v>2020286173</v>
      </c>
      <c r="E27" s="22">
        <f t="shared" ref="E27:W27" si="15">E28</f>
        <v>0</v>
      </c>
      <c r="F27" s="22">
        <f t="shared" si="15"/>
        <v>0</v>
      </c>
      <c r="G27" s="22">
        <f t="shared" si="15"/>
        <v>0</v>
      </c>
      <c r="H27" s="22">
        <f t="shared" si="15"/>
        <v>0</v>
      </c>
      <c r="I27" s="22">
        <f t="shared" si="15"/>
        <v>0</v>
      </c>
      <c r="J27" s="22">
        <f t="shared" si="15"/>
        <v>2020286173</v>
      </c>
      <c r="K27" s="22">
        <f t="shared" si="15"/>
        <v>0</v>
      </c>
      <c r="L27" s="22">
        <f t="shared" si="15"/>
        <v>0</v>
      </c>
      <c r="M27" s="22">
        <f t="shared" si="15"/>
        <v>0</v>
      </c>
      <c r="N27" s="22">
        <f t="shared" si="15"/>
        <v>0</v>
      </c>
      <c r="O27" s="22">
        <f t="shared" si="15"/>
        <v>0</v>
      </c>
      <c r="P27" s="22">
        <f t="shared" si="15"/>
        <v>0</v>
      </c>
      <c r="Q27" s="22">
        <f t="shared" si="15"/>
        <v>0</v>
      </c>
      <c r="R27" s="22">
        <f t="shared" si="15"/>
        <v>0</v>
      </c>
      <c r="S27" s="22">
        <f t="shared" si="15"/>
        <v>0</v>
      </c>
      <c r="T27" s="22">
        <f t="shared" si="15"/>
        <v>0</v>
      </c>
      <c r="U27" s="22">
        <f t="shared" si="15"/>
        <v>2020286173</v>
      </c>
      <c r="V27" s="22">
        <f t="shared" si="15"/>
        <v>0</v>
      </c>
      <c r="W27" s="22">
        <f t="shared" si="15"/>
        <v>0</v>
      </c>
      <c r="X27" s="23">
        <f t="shared" si="7"/>
        <v>0</v>
      </c>
    </row>
    <row r="28" spans="1:24" s="17" customFormat="1" ht="18.75" customHeight="1" x14ac:dyDescent="0.2">
      <c r="A28" s="30" t="s">
        <v>71</v>
      </c>
      <c r="B28" s="31" t="s">
        <v>70</v>
      </c>
      <c r="C28" s="31" t="s">
        <v>52</v>
      </c>
      <c r="D28" s="32">
        <v>2020286173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2020286173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28">
        <f t="shared" si="10"/>
        <v>0</v>
      </c>
      <c r="R28" s="32">
        <v>0</v>
      </c>
      <c r="S28" s="32">
        <v>0</v>
      </c>
      <c r="T28" s="32">
        <v>0</v>
      </c>
      <c r="U28" s="32">
        <v>2020286173</v>
      </c>
      <c r="V28" s="32">
        <v>0</v>
      </c>
      <c r="W28" s="32">
        <v>0</v>
      </c>
      <c r="X28" s="23">
        <f t="shared" si="7"/>
        <v>0</v>
      </c>
    </row>
    <row r="29" spans="1:24" s="17" customFormat="1" ht="18.75" customHeight="1" x14ac:dyDescent="0.2">
      <c r="A29" s="19" t="s">
        <v>72</v>
      </c>
      <c r="B29" s="20" t="s">
        <v>73</v>
      </c>
      <c r="C29" s="21" t="s">
        <v>38</v>
      </c>
      <c r="D29" s="22">
        <f>D30</f>
        <v>1139941132</v>
      </c>
      <c r="E29" s="22">
        <f t="shared" ref="E29:W29" si="16">E30</f>
        <v>0</v>
      </c>
      <c r="F29" s="22">
        <f t="shared" si="16"/>
        <v>0</v>
      </c>
      <c r="G29" s="22">
        <f t="shared" si="16"/>
        <v>0</v>
      </c>
      <c r="H29" s="22">
        <f t="shared" si="16"/>
        <v>0</v>
      </c>
      <c r="I29" s="22">
        <f t="shared" si="16"/>
        <v>0</v>
      </c>
      <c r="J29" s="22">
        <f t="shared" si="16"/>
        <v>1139941132</v>
      </c>
      <c r="K29" s="22">
        <f t="shared" si="16"/>
        <v>0</v>
      </c>
      <c r="L29" s="22">
        <f t="shared" si="16"/>
        <v>6568936</v>
      </c>
      <c r="M29" s="22">
        <f t="shared" si="16"/>
        <v>6568936</v>
      </c>
      <c r="N29" s="22">
        <f t="shared" si="16"/>
        <v>0</v>
      </c>
      <c r="O29" s="22">
        <f t="shared" si="16"/>
        <v>6568936</v>
      </c>
      <c r="P29" s="22">
        <f t="shared" si="16"/>
        <v>6568936</v>
      </c>
      <c r="Q29" s="22">
        <f t="shared" si="16"/>
        <v>0</v>
      </c>
      <c r="R29" s="22">
        <f t="shared" si="16"/>
        <v>0</v>
      </c>
      <c r="S29" s="22">
        <f t="shared" si="16"/>
        <v>0</v>
      </c>
      <c r="T29" s="22">
        <f t="shared" si="16"/>
        <v>0</v>
      </c>
      <c r="U29" s="22">
        <f t="shared" si="16"/>
        <v>417136095</v>
      </c>
      <c r="V29" s="22">
        <f t="shared" si="16"/>
        <v>0</v>
      </c>
      <c r="W29" s="22">
        <f t="shared" si="16"/>
        <v>6568936</v>
      </c>
      <c r="X29" s="23">
        <f t="shared" si="7"/>
        <v>5.7625221299585491E-3</v>
      </c>
    </row>
    <row r="30" spans="1:24" s="17" customFormat="1" ht="18.75" customHeight="1" x14ac:dyDescent="0.2">
      <c r="A30" s="33" t="s">
        <v>74</v>
      </c>
      <c r="B30" s="34" t="s">
        <v>73</v>
      </c>
      <c r="C30" s="34" t="s">
        <v>52</v>
      </c>
      <c r="D30" s="32">
        <f>423705031+716236101</f>
        <v>1139941132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f>D30+I30</f>
        <v>1139941132</v>
      </c>
      <c r="K30" s="32">
        <v>0</v>
      </c>
      <c r="L30" s="32">
        <v>6568936</v>
      </c>
      <c r="M30" s="32">
        <v>6568936</v>
      </c>
      <c r="N30" s="32">
        <v>0</v>
      </c>
      <c r="O30" s="32">
        <v>6568936</v>
      </c>
      <c r="P30" s="32">
        <v>6568936</v>
      </c>
      <c r="Q30" s="28">
        <f t="shared" si="10"/>
        <v>0</v>
      </c>
      <c r="R30" s="32">
        <v>0</v>
      </c>
      <c r="S30" s="32">
        <v>0</v>
      </c>
      <c r="T30" s="32">
        <v>0</v>
      </c>
      <c r="U30" s="32">
        <v>417136095</v>
      </c>
      <c r="V30" s="32">
        <v>0</v>
      </c>
      <c r="W30" s="32">
        <v>6568936</v>
      </c>
      <c r="X30" s="23">
        <f t="shared" si="7"/>
        <v>5.7625221299585491E-3</v>
      </c>
    </row>
    <row r="31" spans="1:24" s="17" customFormat="1" ht="18.75" customHeight="1" x14ac:dyDescent="0.2">
      <c r="A31" s="30" t="s">
        <v>75</v>
      </c>
      <c r="B31" s="31" t="s">
        <v>76</v>
      </c>
      <c r="C31" s="31" t="s">
        <v>52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28">
        <f t="shared" si="10"/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23">
        <v>0</v>
      </c>
    </row>
    <row r="32" spans="1:24" s="17" customFormat="1" ht="18.75" customHeight="1" x14ac:dyDescent="0.2">
      <c r="A32" s="33" t="s">
        <v>77</v>
      </c>
      <c r="B32" s="34" t="s">
        <v>78</v>
      </c>
      <c r="C32" s="34" t="s">
        <v>79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28">
        <f t="shared" si="10"/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23">
        <v>0</v>
      </c>
    </row>
    <row r="33" spans="1:24" s="17" customFormat="1" ht="18.75" customHeight="1" x14ac:dyDescent="0.2">
      <c r="A33" s="19" t="s">
        <v>80</v>
      </c>
      <c r="B33" s="20" t="s">
        <v>81</v>
      </c>
      <c r="C33" s="21" t="s">
        <v>38</v>
      </c>
      <c r="D33" s="22">
        <f>D34</f>
        <v>24023520</v>
      </c>
      <c r="E33" s="22">
        <f t="shared" ref="E33:W34" si="17">E34</f>
        <v>0</v>
      </c>
      <c r="F33" s="22">
        <f t="shared" si="17"/>
        <v>0</v>
      </c>
      <c r="G33" s="22">
        <f t="shared" si="17"/>
        <v>0</v>
      </c>
      <c r="H33" s="22">
        <f t="shared" si="17"/>
        <v>0</v>
      </c>
      <c r="I33" s="22">
        <f t="shared" si="17"/>
        <v>0</v>
      </c>
      <c r="J33" s="22">
        <f t="shared" si="17"/>
        <v>24023520</v>
      </c>
      <c r="K33" s="22">
        <f t="shared" si="17"/>
        <v>0</v>
      </c>
      <c r="L33" s="22">
        <f t="shared" si="17"/>
        <v>0</v>
      </c>
      <c r="M33" s="22">
        <f t="shared" si="17"/>
        <v>0</v>
      </c>
      <c r="N33" s="22">
        <f t="shared" si="17"/>
        <v>0</v>
      </c>
      <c r="O33" s="22">
        <f t="shared" si="17"/>
        <v>0</v>
      </c>
      <c r="P33" s="22">
        <f t="shared" si="17"/>
        <v>0</v>
      </c>
      <c r="Q33" s="28">
        <f t="shared" si="10"/>
        <v>0</v>
      </c>
      <c r="R33" s="22">
        <f t="shared" si="17"/>
        <v>0</v>
      </c>
      <c r="S33" s="22">
        <f t="shared" si="17"/>
        <v>0</v>
      </c>
      <c r="T33" s="22">
        <f t="shared" si="17"/>
        <v>0</v>
      </c>
      <c r="U33" s="22">
        <f t="shared" si="17"/>
        <v>24023520</v>
      </c>
      <c r="V33" s="22">
        <f t="shared" si="17"/>
        <v>0</v>
      </c>
      <c r="W33" s="22">
        <f t="shared" si="17"/>
        <v>0</v>
      </c>
      <c r="X33" s="23">
        <f t="shared" si="7"/>
        <v>0</v>
      </c>
    </row>
    <row r="34" spans="1:24" s="17" customFormat="1" ht="18.75" customHeight="1" x14ac:dyDescent="0.2">
      <c r="A34" s="19" t="s">
        <v>82</v>
      </c>
      <c r="B34" s="20" t="s">
        <v>83</v>
      </c>
      <c r="C34" s="21" t="s">
        <v>38</v>
      </c>
      <c r="D34" s="22">
        <f>D35</f>
        <v>24023520</v>
      </c>
      <c r="E34" s="22">
        <f t="shared" si="17"/>
        <v>0</v>
      </c>
      <c r="F34" s="22">
        <f t="shared" si="17"/>
        <v>0</v>
      </c>
      <c r="G34" s="22">
        <f t="shared" si="17"/>
        <v>0</v>
      </c>
      <c r="H34" s="22">
        <f t="shared" si="17"/>
        <v>0</v>
      </c>
      <c r="I34" s="22">
        <f t="shared" si="17"/>
        <v>0</v>
      </c>
      <c r="J34" s="22">
        <f t="shared" si="17"/>
        <v>24023520</v>
      </c>
      <c r="K34" s="22">
        <f t="shared" si="17"/>
        <v>0</v>
      </c>
      <c r="L34" s="22">
        <f t="shared" si="17"/>
        <v>0</v>
      </c>
      <c r="M34" s="22">
        <f t="shared" si="17"/>
        <v>0</v>
      </c>
      <c r="N34" s="22">
        <f t="shared" si="17"/>
        <v>0</v>
      </c>
      <c r="O34" s="22">
        <f t="shared" si="17"/>
        <v>0</v>
      </c>
      <c r="P34" s="22">
        <f t="shared" si="17"/>
        <v>0</v>
      </c>
      <c r="Q34" s="28">
        <f t="shared" si="10"/>
        <v>0</v>
      </c>
      <c r="R34" s="22">
        <f t="shared" si="17"/>
        <v>0</v>
      </c>
      <c r="S34" s="22">
        <f t="shared" si="17"/>
        <v>0</v>
      </c>
      <c r="T34" s="22">
        <f t="shared" si="17"/>
        <v>0</v>
      </c>
      <c r="U34" s="22">
        <f t="shared" si="17"/>
        <v>24023520</v>
      </c>
      <c r="V34" s="22">
        <f t="shared" si="17"/>
        <v>0</v>
      </c>
      <c r="W34" s="22">
        <f t="shared" si="17"/>
        <v>0</v>
      </c>
      <c r="X34" s="23">
        <f t="shared" si="7"/>
        <v>0</v>
      </c>
    </row>
    <row r="35" spans="1:24" s="17" customFormat="1" ht="18.75" customHeight="1" x14ac:dyDescent="0.2">
      <c r="A35" s="30" t="s">
        <v>84</v>
      </c>
      <c r="B35" s="31" t="s">
        <v>85</v>
      </c>
      <c r="C35" s="31" t="s">
        <v>52</v>
      </c>
      <c r="D35" s="32">
        <v>24023520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24023520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28">
        <f t="shared" si="10"/>
        <v>0</v>
      </c>
      <c r="R35" s="32">
        <v>0</v>
      </c>
      <c r="S35" s="32">
        <v>0</v>
      </c>
      <c r="T35" s="32">
        <v>0</v>
      </c>
      <c r="U35" s="32">
        <v>24023520</v>
      </c>
      <c r="V35" s="32">
        <v>0</v>
      </c>
      <c r="W35" s="32">
        <v>0</v>
      </c>
      <c r="X35" s="23">
        <f t="shared" si="7"/>
        <v>0</v>
      </c>
    </row>
    <row r="36" spans="1:24" s="17" customFormat="1" ht="18.75" customHeight="1" x14ac:dyDescent="0.2">
      <c r="A36" s="19" t="s">
        <v>86</v>
      </c>
      <c r="B36" s="20" t="s">
        <v>87</v>
      </c>
      <c r="C36" s="21" t="s">
        <v>38</v>
      </c>
      <c r="D36" s="22">
        <f t="shared" ref="D36:P36" si="18">D37+D39+D41+D43+D45+D47+D49+D51+D53</f>
        <v>9373079247</v>
      </c>
      <c r="E36" s="22">
        <f t="shared" si="18"/>
        <v>0</v>
      </c>
      <c r="F36" s="22">
        <f t="shared" si="18"/>
        <v>0</v>
      </c>
      <c r="G36" s="22">
        <f t="shared" si="18"/>
        <v>0</v>
      </c>
      <c r="H36" s="22">
        <f t="shared" si="18"/>
        <v>0</v>
      </c>
      <c r="I36" s="22">
        <f t="shared" si="18"/>
        <v>0</v>
      </c>
      <c r="J36" s="22">
        <f t="shared" si="18"/>
        <v>9373079247</v>
      </c>
      <c r="K36" s="22">
        <f t="shared" si="18"/>
        <v>0</v>
      </c>
      <c r="L36" s="22">
        <f t="shared" si="18"/>
        <v>667068069</v>
      </c>
      <c r="M36" s="22">
        <f t="shared" si="18"/>
        <v>667068069</v>
      </c>
      <c r="N36" s="22">
        <f t="shared" si="18"/>
        <v>0</v>
      </c>
      <c r="O36" s="22">
        <f t="shared" si="18"/>
        <v>667068069</v>
      </c>
      <c r="P36" s="22">
        <f t="shared" si="18"/>
        <v>667068069</v>
      </c>
      <c r="Q36" s="28">
        <f t="shared" si="10"/>
        <v>526913975</v>
      </c>
      <c r="R36" s="22">
        <f t="shared" ref="R36:W36" si="19">R37+R39+R41+R43+R45+R47+R49+R51+R53</f>
        <v>0</v>
      </c>
      <c r="S36" s="22">
        <f t="shared" si="19"/>
        <v>526913975</v>
      </c>
      <c r="T36" s="22">
        <f t="shared" si="19"/>
        <v>526913975</v>
      </c>
      <c r="U36" s="22">
        <f t="shared" si="19"/>
        <v>8706011178</v>
      </c>
      <c r="V36" s="22">
        <f t="shared" si="19"/>
        <v>0</v>
      </c>
      <c r="W36" s="22">
        <f t="shared" si="19"/>
        <v>140154094</v>
      </c>
      <c r="X36" s="23">
        <f t="shared" si="7"/>
        <v>7.1168508386772203E-2</v>
      </c>
    </row>
    <row r="37" spans="1:24" s="17" customFormat="1" ht="18.75" customHeight="1" x14ac:dyDescent="0.2">
      <c r="A37" s="19" t="s">
        <v>88</v>
      </c>
      <c r="B37" s="20" t="s">
        <v>89</v>
      </c>
      <c r="C37" s="21" t="s">
        <v>38</v>
      </c>
      <c r="D37" s="22">
        <f>D38</f>
        <v>2497611538</v>
      </c>
      <c r="E37" s="22">
        <f t="shared" ref="E37:W37" si="20">E38</f>
        <v>0</v>
      </c>
      <c r="F37" s="22">
        <f t="shared" si="20"/>
        <v>0</v>
      </c>
      <c r="G37" s="22">
        <f t="shared" si="20"/>
        <v>0</v>
      </c>
      <c r="H37" s="22">
        <f t="shared" si="20"/>
        <v>0</v>
      </c>
      <c r="I37" s="22">
        <f t="shared" si="20"/>
        <v>0</v>
      </c>
      <c r="J37" s="22">
        <f t="shared" si="20"/>
        <v>2497611538</v>
      </c>
      <c r="K37" s="22">
        <f t="shared" si="20"/>
        <v>0</v>
      </c>
      <c r="L37" s="22">
        <f t="shared" si="20"/>
        <v>189226300</v>
      </c>
      <c r="M37" s="22">
        <f t="shared" si="20"/>
        <v>189226300</v>
      </c>
      <c r="N37" s="22">
        <f t="shared" si="20"/>
        <v>0</v>
      </c>
      <c r="O37" s="22">
        <f t="shared" si="20"/>
        <v>189226300</v>
      </c>
      <c r="P37" s="22">
        <f t="shared" si="20"/>
        <v>189226300</v>
      </c>
      <c r="Q37" s="22">
        <f t="shared" si="20"/>
        <v>189226300</v>
      </c>
      <c r="R37" s="22">
        <f t="shared" si="20"/>
        <v>0</v>
      </c>
      <c r="S37" s="22">
        <f t="shared" si="20"/>
        <v>189226300</v>
      </c>
      <c r="T37" s="22">
        <f t="shared" si="20"/>
        <v>189226300</v>
      </c>
      <c r="U37" s="22">
        <f t="shared" si="20"/>
        <v>2308385238</v>
      </c>
      <c r="V37" s="22">
        <f t="shared" si="20"/>
        <v>0</v>
      </c>
      <c r="W37" s="22">
        <f t="shared" si="20"/>
        <v>0</v>
      </c>
      <c r="X37" s="23">
        <f t="shared" si="7"/>
        <v>7.5762902725667977E-2</v>
      </c>
    </row>
    <row r="38" spans="1:24" s="17" customFormat="1" ht="18.75" customHeight="1" x14ac:dyDescent="0.2">
      <c r="A38" s="30" t="s">
        <v>90</v>
      </c>
      <c r="B38" s="31" t="s">
        <v>89</v>
      </c>
      <c r="C38" s="31" t="s">
        <v>52</v>
      </c>
      <c r="D38" s="32">
        <v>2497611538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2497611538</v>
      </c>
      <c r="K38" s="32">
        <v>0</v>
      </c>
      <c r="L38" s="32">
        <v>189226300</v>
      </c>
      <c r="M38" s="32">
        <v>189226300</v>
      </c>
      <c r="N38" s="32">
        <v>0</v>
      </c>
      <c r="O38" s="32">
        <v>189226300</v>
      </c>
      <c r="P38" s="32">
        <v>189226300</v>
      </c>
      <c r="Q38" s="28">
        <f t="shared" si="10"/>
        <v>189226300</v>
      </c>
      <c r="R38" s="32">
        <v>0</v>
      </c>
      <c r="S38" s="32">
        <v>189226300</v>
      </c>
      <c r="T38" s="32">
        <v>189226300</v>
      </c>
      <c r="U38" s="32">
        <v>2308385238</v>
      </c>
      <c r="V38" s="32">
        <v>0</v>
      </c>
      <c r="W38" s="32">
        <v>0</v>
      </c>
      <c r="X38" s="23">
        <f t="shared" si="7"/>
        <v>7.5762902725667977E-2</v>
      </c>
    </row>
    <row r="39" spans="1:24" s="17" customFormat="1" ht="18.75" customHeight="1" x14ac:dyDescent="0.2">
      <c r="A39" s="19" t="s">
        <v>91</v>
      </c>
      <c r="B39" s="20" t="s">
        <v>92</v>
      </c>
      <c r="C39" s="21" t="s">
        <v>38</v>
      </c>
      <c r="D39" s="22">
        <f>D40</f>
        <v>1802967168</v>
      </c>
      <c r="E39" s="22">
        <f t="shared" ref="E39:W39" si="21">E40</f>
        <v>0</v>
      </c>
      <c r="F39" s="22">
        <f t="shared" si="21"/>
        <v>0</v>
      </c>
      <c r="G39" s="22">
        <f t="shared" si="21"/>
        <v>0</v>
      </c>
      <c r="H39" s="22">
        <f t="shared" si="21"/>
        <v>0</v>
      </c>
      <c r="I39" s="22">
        <f t="shared" si="21"/>
        <v>0</v>
      </c>
      <c r="J39" s="22">
        <f t="shared" si="21"/>
        <v>1802967168</v>
      </c>
      <c r="K39" s="22">
        <f t="shared" si="21"/>
        <v>0</v>
      </c>
      <c r="L39" s="22">
        <f t="shared" si="21"/>
        <v>136342200</v>
      </c>
      <c r="M39" s="22">
        <f t="shared" si="21"/>
        <v>136342200</v>
      </c>
      <c r="N39" s="22">
        <f t="shared" si="21"/>
        <v>0</v>
      </c>
      <c r="O39" s="22">
        <f t="shared" si="21"/>
        <v>136342200</v>
      </c>
      <c r="P39" s="22">
        <f t="shared" si="21"/>
        <v>136342200</v>
      </c>
      <c r="Q39" s="22">
        <f t="shared" si="21"/>
        <v>136342200</v>
      </c>
      <c r="R39" s="22">
        <f t="shared" si="21"/>
        <v>0</v>
      </c>
      <c r="S39" s="22">
        <f t="shared" si="21"/>
        <v>136342200</v>
      </c>
      <c r="T39" s="22">
        <f t="shared" si="21"/>
        <v>136342200</v>
      </c>
      <c r="U39" s="22">
        <f t="shared" si="21"/>
        <v>1666624968</v>
      </c>
      <c r="V39" s="22">
        <f t="shared" si="21"/>
        <v>0</v>
      </c>
      <c r="W39" s="22">
        <f t="shared" si="21"/>
        <v>0</v>
      </c>
      <c r="X39" s="23">
        <f t="shared" si="7"/>
        <v>7.5621010975614175E-2</v>
      </c>
    </row>
    <row r="40" spans="1:24" s="17" customFormat="1" ht="18.75" customHeight="1" x14ac:dyDescent="0.2">
      <c r="A40" s="33" t="s">
        <v>93</v>
      </c>
      <c r="B40" s="34" t="s">
        <v>92</v>
      </c>
      <c r="C40" s="34" t="s">
        <v>52</v>
      </c>
      <c r="D40" s="32">
        <v>1802967168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1802967168</v>
      </c>
      <c r="K40" s="32">
        <v>0</v>
      </c>
      <c r="L40" s="32">
        <v>136342200</v>
      </c>
      <c r="M40" s="32">
        <v>136342200</v>
      </c>
      <c r="N40" s="32">
        <v>0</v>
      </c>
      <c r="O40" s="32">
        <v>136342200</v>
      </c>
      <c r="P40" s="32">
        <v>136342200</v>
      </c>
      <c r="Q40" s="28">
        <f t="shared" si="10"/>
        <v>136342200</v>
      </c>
      <c r="R40" s="32">
        <v>0</v>
      </c>
      <c r="S40" s="32">
        <v>136342200</v>
      </c>
      <c r="T40" s="32">
        <v>136342200</v>
      </c>
      <c r="U40" s="32">
        <v>1666624968</v>
      </c>
      <c r="V40" s="32">
        <v>0</v>
      </c>
      <c r="W40" s="32">
        <v>0</v>
      </c>
      <c r="X40" s="23">
        <f t="shared" si="7"/>
        <v>7.5621010975614175E-2</v>
      </c>
    </row>
    <row r="41" spans="1:24" s="17" customFormat="1" ht="18.75" customHeight="1" x14ac:dyDescent="0.2">
      <c r="A41" s="19" t="s">
        <v>94</v>
      </c>
      <c r="B41" s="20" t="s">
        <v>95</v>
      </c>
      <c r="C41" s="21" t="s">
        <v>38</v>
      </c>
      <c r="D41" s="22">
        <f>D42</f>
        <v>2265690665</v>
      </c>
      <c r="E41" s="22">
        <f t="shared" ref="E41:W41" si="22">E42</f>
        <v>0</v>
      </c>
      <c r="F41" s="22">
        <f t="shared" si="22"/>
        <v>0</v>
      </c>
      <c r="G41" s="22">
        <f t="shared" si="22"/>
        <v>0</v>
      </c>
      <c r="H41" s="22">
        <f t="shared" si="22"/>
        <v>0</v>
      </c>
      <c r="I41" s="22">
        <f t="shared" si="22"/>
        <v>0</v>
      </c>
      <c r="J41" s="22">
        <f t="shared" si="22"/>
        <v>2265690665</v>
      </c>
      <c r="K41" s="22">
        <f t="shared" si="22"/>
        <v>0</v>
      </c>
      <c r="L41" s="22">
        <f t="shared" si="22"/>
        <v>179151169</v>
      </c>
      <c r="M41" s="22">
        <f t="shared" si="22"/>
        <v>179151169</v>
      </c>
      <c r="N41" s="22">
        <f t="shared" si="22"/>
        <v>0</v>
      </c>
      <c r="O41" s="22">
        <f t="shared" si="22"/>
        <v>179151169</v>
      </c>
      <c r="P41" s="22">
        <f t="shared" si="22"/>
        <v>179151169</v>
      </c>
      <c r="Q41" s="22">
        <f t="shared" si="22"/>
        <v>38997075</v>
      </c>
      <c r="R41" s="22">
        <f t="shared" si="22"/>
        <v>0</v>
      </c>
      <c r="S41" s="22">
        <f t="shared" si="22"/>
        <v>38997075</v>
      </c>
      <c r="T41" s="22">
        <f t="shared" si="22"/>
        <v>38997075</v>
      </c>
      <c r="U41" s="22">
        <f t="shared" si="22"/>
        <v>2086539496</v>
      </c>
      <c r="V41" s="22">
        <f t="shared" si="22"/>
        <v>0</v>
      </c>
      <c r="W41" s="22">
        <f t="shared" si="22"/>
        <v>140154094</v>
      </c>
      <c r="X41" s="23">
        <f t="shared" si="7"/>
        <v>7.9071327682766437E-2</v>
      </c>
    </row>
    <row r="42" spans="1:24" s="17" customFormat="1" ht="18.75" customHeight="1" x14ac:dyDescent="0.2">
      <c r="A42" s="30" t="s">
        <v>96</v>
      </c>
      <c r="B42" s="31" t="s">
        <v>95</v>
      </c>
      <c r="C42" s="31" t="s">
        <v>52</v>
      </c>
      <c r="D42" s="32">
        <v>2265690665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2265690665</v>
      </c>
      <c r="K42" s="32">
        <v>0</v>
      </c>
      <c r="L42" s="32">
        <v>179151169</v>
      </c>
      <c r="M42" s="32">
        <v>179151169</v>
      </c>
      <c r="N42" s="32">
        <v>0</v>
      </c>
      <c r="O42" s="32">
        <v>179151169</v>
      </c>
      <c r="P42" s="32">
        <v>179151169</v>
      </c>
      <c r="Q42" s="28">
        <f t="shared" si="10"/>
        <v>38997075</v>
      </c>
      <c r="R42" s="32">
        <v>0</v>
      </c>
      <c r="S42" s="32">
        <v>38997075</v>
      </c>
      <c r="T42" s="32">
        <v>38997075</v>
      </c>
      <c r="U42" s="32">
        <v>2086539496</v>
      </c>
      <c r="V42" s="32">
        <v>0</v>
      </c>
      <c r="W42" s="32">
        <v>140154094</v>
      </c>
      <c r="X42" s="23">
        <f t="shared" si="7"/>
        <v>7.9071327682766437E-2</v>
      </c>
    </row>
    <row r="43" spans="1:24" s="17" customFormat="1" ht="18.75" customHeight="1" x14ac:dyDescent="0.2">
      <c r="A43" s="19" t="s">
        <v>97</v>
      </c>
      <c r="B43" s="20" t="s">
        <v>98</v>
      </c>
      <c r="C43" s="21" t="s">
        <v>38</v>
      </c>
      <c r="D43" s="22">
        <f>D44</f>
        <v>1117400764</v>
      </c>
      <c r="E43" s="22">
        <f t="shared" ref="E43:W43" si="23">E44</f>
        <v>0</v>
      </c>
      <c r="F43" s="22">
        <f t="shared" si="23"/>
        <v>0</v>
      </c>
      <c r="G43" s="22">
        <f t="shared" si="23"/>
        <v>0</v>
      </c>
      <c r="H43" s="22">
        <f t="shared" si="23"/>
        <v>0</v>
      </c>
      <c r="I43" s="22">
        <f t="shared" si="23"/>
        <v>0</v>
      </c>
      <c r="J43" s="22">
        <f t="shared" si="23"/>
        <v>1117400764</v>
      </c>
      <c r="K43" s="22">
        <f t="shared" si="23"/>
        <v>0</v>
      </c>
      <c r="L43" s="22">
        <f t="shared" si="23"/>
        <v>66041900</v>
      </c>
      <c r="M43" s="22">
        <f t="shared" si="23"/>
        <v>66041900</v>
      </c>
      <c r="N43" s="22">
        <f t="shared" si="23"/>
        <v>0</v>
      </c>
      <c r="O43" s="22">
        <f t="shared" si="23"/>
        <v>66041900</v>
      </c>
      <c r="P43" s="22">
        <f t="shared" si="23"/>
        <v>66041900</v>
      </c>
      <c r="Q43" s="22">
        <f t="shared" si="23"/>
        <v>66041900</v>
      </c>
      <c r="R43" s="22">
        <f t="shared" si="23"/>
        <v>0</v>
      </c>
      <c r="S43" s="22">
        <f t="shared" si="23"/>
        <v>66041900</v>
      </c>
      <c r="T43" s="22">
        <f t="shared" si="23"/>
        <v>66041900</v>
      </c>
      <c r="U43" s="22">
        <f t="shared" si="23"/>
        <v>1051358864</v>
      </c>
      <c r="V43" s="22">
        <f t="shared" si="23"/>
        <v>0</v>
      </c>
      <c r="W43" s="22">
        <f t="shared" si="23"/>
        <v>0</v>
      </c>
      <c r="X43" s="23">
        <f t="shared" si="7"/>
        <v>5.9103145556825484E-2</v>
      </c>
    </row>
    <row r="44" spans="1:24" s="17" customFormat="1" ht="18.75" customHeight="1" x14ac:dyDescent="0.2">
      <c r="A44" s="30" t="s">
        <v>99</v>
      </c>
      <c r="B44" s="31" t="s">
        <v>98</v>
      </c>
      <c r="C44" s="31" t="s">
        <v>52</v>
      </c>
      <c r="D44" s="32">
        <v>1117400764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1117400764</v>
      </c>
      <c r="K44" s="32">
        <v>0</v>
      </c>
      <c r="L44" s="32">
        <v>66041900</v>
      </c>
      <c r="M44" s="32">
        <v>66041900</v>
      </c>
      <c r="N44" s="32">
        <v>0</v>
      </c>
      <c r="O44" s="32">
        <v>66041900</v>
      </c>
      <c r="P44" s="32">
        <v>66041900</v>
      </c>
      <c r="Q44" s="28">
        <f t="shared" si="10"/>
        <v>66041900</v>
      </c>
      <c r="R44" s="32">
        <v>0</v>
      </c>
      <c r="S44" s="32">
        <v>66041900</v>
      </c>
      <c r="T44" s="32">
        <v>66041900</v>
      </c>
      <c r="U44" s="32">
        <v>1051358864</v>
      </c>
      <c r="V44" s="32">
        <v>0</v>
      </c>
      <c r="W44" s="32">
        <v>0</v>
      </c>
      <c r="X44" s="23">
        <f t="shared" si="7"/>
        <v>5.9103145556825484E-2</v>
      </c>
    </row>
    <row r="45" spans="1:24" s="17" customFormat="1" ht="30.75" customHeight="1" x14ac:dyDescent="0.2">
      <c r="A45" s="19" t="s">
        <v>100</v>
      </c>
      <c r="B45" s="20" t="s">
        <v>101</v>
      </c>
      <c r="C45" s="21" t="s">
        <v>38</v>
      </c>
      <c r="D45" s="22">
        <f>D46</f>
        <v>307829998</v>
      </c>
      <c r="E45" s="22">
        <f t="shared" ref="E45:W45" si="24">E46</f>
        <v>0</v>
      </c>
      <c r="F45" s="22">
        <f t="shared" si="24"/>
        <v>0</v>
      </c>
      <c r="G45" s="22">
        <f t="shared" si="24"/>
        <v>0</v>
      </c>
      <c r="H45" s="22">
        <f t="shared" si="24"/>
        <v>0</v>
      </c>
      <c r="I45" s="22">
        <f t="shared" si="24"/>
        <v>0</v>
      </c>
      <c r="J45" s="22">
        <f t="shared" si="24"/>
        <v>307829998</v>
      </c>
      <c r="K45" s="22">
        <f t="shared" si="24"/>
        <v>0</v>
      </c>
      <c r="L45" s="22">
        <f t="shared" si="24"/>
        <v>13704700</v>
      </c>
      <c r="M45" s="22">
        <f t="shared" si="24"/>
        <v>13704700</v>
      </c>
      <c r="N45" s="22">
        <f t="shared" si="24"/>
        <v>0</v>
      </c>
      <c r="O45" s="22">
        <f t="shared" si="24"/>
        <v>13704700</v>
      </c>
      <c r="P45" s="22">
        <f t="shared" si="24"/>
        <v>13704700</v>
      </c>
      <c r="Q45" s="22">
        <f t="shared" si="24"/>
        <v>13704700</v>
      </c>
      <c r="R45" s="22">
        <f t="shared" si="24"/>
        <v>0</v>
      </c>
      <c r="S45" s="22">
        <f t="shared" si="24"/>
        <v>13704700</v>
      </c>
      <c r="T45" s="22">
        <f t="shared" si="24"/>
        <v>13704700</v>
      </c>
      <c r="U45" s="22">
        <f t="shared" si="24"/>
        <v>294125298</v>
      </c>
      <c r="V45" s="22">
        <f t="shared" si="24"/>
        <v>0</v>
      </c>
      <c r="W45" s="22">
        <f t="shared" si="24"/>
        <v>0</v>
      </c>
      <c r="X45" s="23">
        <f t="shared" si="7"/>
        <v>4.4520352431669116E-2</v>
      </c>
    </row>
    <row r="46" spans="1:24" s="17" customFormat="1" ht="30.75" customHeight="1" x14ac:dyDescent="0.2">
      <c r="A46" s="33" t="s">
        <v>102</v>
      </c>
      <c r="B46" s="34" t="s">
        <v>101</v>
      </c>
      <c r="C46" s="34" t="s">
        <v>52</v>
      </c>
      <c r="D46" s="32">
        <v>307829998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307829998</v>
      </c>
      <c r="K46" s="32">
        <v>0</v>
      </c>
      <c r="L46" s="32">
        <v>13704700</v>
      </c>
      <c r="M46" s="32">
        <v>13704700</v>
      </c>
      <c r="N46" s="32">
        <v>0</v>
      </c>
      <c r="O46" s="32">
        <v>13704700</v>
      </c>
      <c r="P46" s="32">
        <v>13704700</v>
      </c>
      <c r="Q46" s="28">
        <f t="shared" si="10"/>
        <v>13704700</v>
      </c>
      <c r="R46" s="32">
        <v>0</v>
      </c>
      <c r="S46" s="32">
        <v>13704700</v>
      </c>
      <c r="T46" s="32">
        <v>13704700</v>
      </c>
      <c r="U46" s="32">
        <v>294125298</v>
      </c>
      <c r="V46" s="32">
        <v>0</v>
      </c>
      <c r="W46" s="32">
        <v>0</v>
      </c>
      <c r="X46" s="23">
        <f t="shared" si="7"/>
        <v>4.4520352431669116E-2</v>
      </c>
    </row>
    <row r="47" spans="1:24" s="17" customFormat="1" ht="18.75" customHeight="1" x14ac:dyDescent="0.2">
      <c r="A47" s="19" t="s">
        <v>103</v>
      </c>
      <c r="B47" s="20" t="s">
        <v>104</v>
      </c>
      <c r="C47" s="21" t="s">
        <v>38</v>
      </c>
      <c r="D47" s="22">
        <f>D48</f>
        <v>838050573</v>
      </c>
      <c r="E47" s="22">
        <f t="shared" ref="E47:W47" si="25">E48</f>
        <v>0</v>
      </c>
      <c r="F47" s="22">
        <f t="shared" si="25"/>
        <v>0</v>
      </c>
      <c r="G47" s="22">
        <f t="shared" si="25"/>
        <v>0</v>
      </c>
      <c r="H47" s="22">
        <f t="shared" si="25"/>
        <v>0</v>
      </c>
      <c r="I47" s="22">
        <f t="shared" si="25"/>
        <v>0</v>
      </c>
      <c r="J47" s="22">
        <f t="shared" si="25"/>
        <v>838050573</v>
      </c>
      <c r="K47" s="22">
        <f t="shared" si="25"/>
        <v>0</v>
      </c>
      <c r="L47" s="22">
        <f t="shared" si="25"/>
        <v>49534400</v>
      </c>
      <c r="M47" s="22">
        <f t="shared" si="25"/>
        <v>49534400</v>
      </c>
      <c r="N47" s="22">
        <f t="shared" si="25"/>
        <v>0</v>
      </c>
      <c r="O47" s="22">
        <f t="shared" si="25"/>
        <v>49534400</v>
      </c>
      <c r="P47" s="22">
        <f t="shared" si="25"/>
        <v>49534400</v>
      </c>
      <c r="Q47" s="22">
        <f t="shared" si="25"/>
        <v>49534400</v>
      </c>
      <c r="R47" s="22">
        <f t="shared" si="25"/>
        <v>0</v>
      </c>
      <c r="S47" s="22">
        <f t="shared" si="25"/>
        <v>49534400</v>
      </c>
      <c r="T47" s="22">
        <f t="shared" si="25"/>
        <v>49534400</v>
      </c>
      <c r="U47" s="22">
        <f t="shared" si="25"/>
        <v>788516173</v>
      </c>
      <c r="V47" s="22">
        <f t="shared" si="25"/>
        <v>0</v>
      </c>
      <c r="W47" s="22">
        <f t="shared" si="25"/>
        <v>0</v>
      </c>
      <c r="X47" s="23">
        <f t="shared" si="7"/>
        <v>5.9106695461921724E-2</v>
      </c>
    </row>
    <row r="48" spans="1:24" s="17" customFormat="1" ht="18.75" customHeight="1" x14ac:dyDescent="0.2">
      <c r="A48" s="30" t="s">
        <v>105</v>
      </c>
      <c r="B48" s="31" t="s">
        <v>104</v>
      </c>
      <c r="C48" s="31" t="s">
        <v>52</v>
      </c>
      <c r="D48" s="32">
        <v>838050573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838050573</v>
      </c>
      <c r="K48" s="32">
        <v>0</v>
      </c>
      <c r="L48" s="32">
        <v>49534400</v>
      </c>
      <c r="M48" s="32">
        <v>49534400</v>
      </c>
      <c r="N48" s="32">
        <v>0</v>
      </c>
      <c r="O48" s="32">
        <v>49534400</v>
      </c>
      <c r="P48" s="32">
        <v>49534400</v>
      </c>
      <c r="Q48" s="28">
        <f t="shared" si="10"/>
        <v>49534400</v>
      </c>
      <c r="R48" s="32">
        <v>0</v>
      </c>
      <c r="S48" s="32">
        <v>49534400</v>
      </c>
      <c r="T48" s="32">
        <v>49534400</v>
      </c>
      <c r="U48" s="32">
        <v>788516173</v>
      </c>
      <c r="V48" s="32">
        <v>0</v>
      </c>
      <c r="W48" s="32">
        <v>0</v>
      </c>
      <c r="X48" s="23">
        <f t="shared" si="7"/>
        <v>5.9106695461921724E-2</v>
      </c>
    </row>
    <row r="49" spans="1:24" s="17" customFormat="1" ht="18.75" customHeight="1" x14ac:dyDescent="0.2">
      <c r="A49" s="19" t="s">
        <v>106</v>
      </c>
      <c r="B49" s="20" t="s">
        <v>107</v>
      </c>
      <c r="C49" s="21" t="s">
        <v>38</v>
      </c>
      <c r="D49" s="22">
        <f>D50</f>
        <v>139675095</v>
      </c>
      <c r="E49" s="22">
        <f t="shared" ref="E49:W49" si="26">E50</f>
        <v>0</v>
      </c>
      <c r="F49" s="22">
        <f t="shared" si="26"/>
        <v>0</v>
      </c>
      <c r="G49" s="22">
        <f t="shared" si="26"/>
        <v>0</v>
      </c>
      <c r="H49" s="22">
        <f t="shared" si="26"/>
        <v>0</v>
      </c>
      <c r="I49" s="22">
        <f t="shared" si="26"/>
        <v>0</v>
      </c>
      <c r="J49" s="22">
        <f t="shared" si="26"/>
        <v>139675095</v>
      </c>
      <c r="K49" s="22">
        <f t="shared" si="26"/>
        <v>0</v>
      </c>
      <c r="L49" s="22">
        <f t="shared" si="26"/>
        <v>8271800</v>
      </c>
      <c r="M49" s="22">
        <f t="shared" si="26"/>
        <v>8271800</v>
      </c>
      <c r="N49" s="22">
        <f t="shared" si="26"/>
        <v>0</v>
      </c>
      <c r="O49" s="22">
        <f t="shared" si="26"/>
        <v>8271800</v>
      </c>
      <c r="P49" s="22">
        <f t="shared" si="26"/>
        <v>8271800</v>
      </c>
      <c r="Q49" s="22">
        <f t="shared" si="26"/>
        <v>8271800</v>
      </c>
      <c r="R49" s="22">
        <f t="shared" si="26"/>
        <v>0</v>
      </c>
      <c r="S49" s="22">
        <f t="shared" si="26"/>
        <v>8271800</v>
      </c>
      <c r="T49" s="22">
        <f t="shared" si="26"/>
        <v>8271800</v>
      </c>
      <c r="U49" s="22">
        <f t="shared" si="26"/>
        <v>131403295</v>
      </c>
      <c r="V49" s="22">
        <f t="shared" si="26"/>
        <v>0</v>
      </c>
      <c r="W49" s="22">
        <f t="shared" si="26"/>
        <v>0</v>
      </c>
      <c r="X49" s="23">
        <f t="shared" si="7"/>
        <v>5.9221724531492173E-2</v>
      </c>
    </row>
    <row r="50" spans="1:24" s="17" customFormat="1" ht="18.75" customHeight="1" x14ac:dyDescent="0.2">
      <c r="A50" s="30" t="s">
        <v>108</v>
      </c>
      <c r="B50" s="31" t="s">
        <v>107</v>
      </c>
      <c r="C50" s="31" t="s">
        <v>52</v>
      </c>
      <c r="D50" s="32">
        <v>139675095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139675095</v>
      </c>
      <c r="K50" s="32">
        <v>0</v>
      </c>
      <c r="L50" s="32">
        <v>8271800</v>
      </c>
      <c r="M50" s="32">
        <v>8271800</v>
      </c>
      <c r="N50" s="32">
        <v>0</v>
      </c>
      <c r="O50" s="32">
        <v>8271800</v>
      </c>
      <c r="P50" s="32">
        <v>8271800</v>
      </c>
      <c r="Q50" s="28">
        <f t="shared" si="10"/>
        <v>8271800</v>
      </c>
      <c r="R50" s="32">
        <v>0</v>
      </c>
      <c r="S50" s="32">
        <v>8271800</v>
      </c>
      <c r="T50" s="32">
        <v>8271800</v>
      </c>
      <c r="U50" s="32">
        <v>131403295</v>
      </c>
      <c r="V50" s="32">
        <v>0</v>
      </c>
      <c r="W50" s="32">
        <v>0</v>
      </c>
      <c r="X50" s="23">
        <f t="shared" si="7"/>
        <v>5.9221724531492173E-2</v>
      </c>
    </row>
    <row r="51" spans="1:24" s="17" customFormat="1" ht="18.75" customHeight="1" x14ac:dyDescent="0.2">
      <c r="A51" s="19" t="s">
        <v>109</v>
      </c>
      <c r="B51" s="20" t="s">
        <v>110</v>
      </c>
      <c r="C51" s="21" t="s">
        <v>38</v>
      </c>
      <c r="D51" s="22">
        <f>D52</f>
        <v>139675095</v>
      </c>
      <c r="E51" s="22">
        <f t="shared" ref="E51:W51" si="27">E52</f>
        <v>0</v>
      </c>
      <c r="F51" s="22">
        <f t="shared" si="27"/>
        <v>0</v>
      </c>
      <c r="G51" s="22">
        <f t="shared" si="27"/>
        <v>0</v>
      </c>
      <c r="H51" s="22">
        <f t="shared" si="27"/>
        <v>0</v>
      </c>
      <c r="I51" s="22">
        <f t="shared" si="27"/>
        <v>0</v>
      </c>
      <c r="J51" s="22">
        <f t="shared" si="27"/>
        <v>139675095</v>
      </c>
      <c r="K51" s="22">
        <f t="shared" si="27"/>
        <v>0</v>
      </c>
      <c r="L51" s="22">
        <f t="shared" si="27"/>
        <v>8271800</v>
      </c>
      <c r="M51" s="22">
        <f t="shared" si="27"/>
        <v>8271800</v>
      </c>
      <c r="N51" s="22">
        <f t="shared" si="27"/>
        <v>0</v>
      </c>
      <c r="O51" s="22">
        <f t="shared" si="27"/>
        <v>8271800</v>
      </c>
      <c r="P51" s="22">
        <f t="shared" si="27"/>
        <v>8271800</v>
      </c>
      <c r="Q51" s="22">
        <f t="shared" si="27"/>
        <v>8271800</v>
      </c>
      <c r="R51" s="22">
        <f t="shared" si="27"/>
        <v>0</v>
      </c>
      <c r="S51" s="22">
        <f t="shared" si="27"/>
        <v>8271800</v>
      </c>
      <c r="T51" s="22">
        <f t="shared" si="27"/>
        <v>8271800</v>
      </c>
      <c r="U51" s="22">
        <f t="shared" si="27"/>
        <v>131403295</v>
      </c>
      <c r="V51" s="22">
        <f t="shared" si="27"/>
        <v>0</v>
      </c>
      <c r="W51" s="22">
        <f t="shared" si="27"/>
        <v>0</v>
      </c>
      <c r="X51" s="23">
        <f t="shared" si="7"/>
        <v>5.9221724531492173E-2</v>
      </c>
    </row>
    <row r="52" spans="1:24" s="17" customFormat="1" ht="18.75" customHeight="1" x14ac:dyDescent="0.2">
      <c r="A52" s="30" t="s">
        <v>111</v>
      </c>
      <c r="B52" s="31" t="s">
        <v>110</v>
      </c>
      <c r="C52" s="31" t="s">
        <v>52</v>
      </c>
      <c r="D52" s="32">
        <v>139675095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139675095</v>
      </c>
      <c r="K52" s="32">
        <v>0</v>
      </c>
      <c r="L52" s="32">
        <v>8271800</v>
      </c>
      <c r="M52" s="32">
        <v>8271800</v>
      </c>
      <c r="N52" s="32">
        <v>0</v>
      </c>
      <c r="O52" s="32">
        <v>8271800</v>
      </c>
      <c r="P52" s="32">
        <v>8271800</v>
      </c>
      <c r="Q52" s="28">
        <f t="shared" si="10"/>
        <v>8271800</v>
      </c>
      <c r="R52" s="32">
        <v>0</v>
      </c>
      <c r="S52" s="32">
        <v>8271800</v>
      </c>
      <c r="T52" s="32">
        <v>8271800</v>
      </c>
      <c r="U52" s="32">
        <v>131403295</v>
      </c>
      <c r="V52" s="32">
        <v>0</v>
      </c>
      <c r="W52" s="32">
        <v>0</v>
      </c>
      <c r="X52" s="23">
        <f t="shared" si="7"/>
        <v>5.9221724531492173E-2</v>
      </c>
    </row>
    <row r="53" spans="1:24" s="17" customFormat="1" ht="26.25" customHeight="1" x14ac:dyDescent="0.2">
      <c r="A53" s="19" t="s">
        <v>112</v>
      </c>
      <c r="B53" s="20" t="s">
        <v>113</v>
      </c>
      <c r="C53" s="21" t="s">
        <v>38</v>
      </c>
      <c r="D53" s="22">
        <f>D54</f>
        <v>264178351</v>
      </c>
      <c r="E53" s="22">
        <f t="shared" ref="E53:W53" si="28">E54</f>
        <v>0</v>
      </c>
      <c r="F53" s="22">
        <f t="shared" si="28"/>
        <v>0</v>
      </c>
      <c r="G53" s="22">
        <f t="shared" si="28"/>
        <v>0</v>
      </c>
      <c r="H53" s="22">
        <f t="shared" si="28"/>
        <v>0</v>
      </c>
      <c r="I53" s="22">
        <f t="shared" si="28"/>
        <v>0</v>
      </c>
      <c r="J53" s="22">
        <f t="shared" si="28"/>
        <v>264178351</v>
      </c>
      <c r="K53" s="22">
        <f t="shared" si="28"/>
        <v>0</v>
      </c>
      <c r="L53" s="22">
        <f t="shared" si="28"/>
        <v>16523800</v>
      </c>
      <c r="M53" s="22">
        <f t="shared" si="28"/>
        <v>16523800</v>
      </c>
      <c r="N53" s="22">
        <f t="shared" si="28"/>
        <v>0</v>
      </c>
      <c r="O53" s="22">
        <f t="shared" si="28"/>
        <v>16523800</v>
      </c>
      <c r="P53" s="22">
        <f t="shared" si="28"/>
        <v>16523800</v>
      </c>
      <c r="Q53" s="22">
        <f t="shared" si="28"/>
        <v>16523800</v>
      </c>
      <c r="R53" s="22">
        <f t="shared" si="28"/>
        <v>0</v>
      </c>
      <c r="S53" s="22">
        <f t="shared" si="28"/>
        <v>16523800</v>
      </c>
      <c r="T53" s="22">
        <f t="shared" si="28"/>
        <v>16523800</v>
      </c>
      <c r="U53" s="22">
        <f t="shared" si="28"/>
        <v>247654551</v>
      </c>
      <c r="V53" s="22">
        <f t="shared" si="28"/>
        <v>0</v>
      </c>
      <c r="W53" s="22">
        <f t="shared" si="28"/>
        <v>0</v>
      </c>
      <c r="X53" s="23">
        <f t="shared" si="7"/>
        <v>6.254789590991125E-2</v>
      </c>
    </row>
    <row r="54" spans="1:24" s="17" customFormat="1" ht="30" customHeight="1" x14ac:dyDescent="0.2">
      <c r="A54" s="33" t="s">
        <v>114</v>
      </c>
      <c r="B54" s="34" t="s">
        <v>115</v>
      </c>
      <c r="C54" s="34" t="s">
        <v>52</v>
      </c>
      <c r="D54" s="32">
        <v>264178351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264178351</v>
      </c>
      <c r="K54" s="32">
        <v>0</v>
      </c>
      <c r="L54" s="32">
        <v>16523800</v>
      </c>
      <c r="M54" s="32">
        <v>16523800</v>
      </c>
      <c r="N54" s="32">
        <v>0</v>
      </c>
      <c r="O54" s="32">
        <v>16523800</v>
      </c>
      <c r="P54" s="32">
        <v>16523800</v>
      </c>
      <c r="Q54" s="28">
        <f t="shared" si="10"/>
        <v>16523800</v>
      </c>
      <c r="R54" s="32">
        <v>0</v>
      </c>
      <c r="S54" s="32">
        <v>16523800</v>
      </c>
      <c r="T54" s="32">
        <v>16523800</v>
      </c>
      <c r="U54" s="32">
        <v>247654551</v>
      </c>
      <c r="V54" s="32">
        <v>0</v>
      </c>
      <c r="W54" s="32">
        <v>0</v>
      </c>
      <c r="X54" s="23">
        <f t="shared" si="7"/>
        <v>6.254789590991125E-2</v>
      </c>
    </row>
    <row r="55" spans="1:24" s="17" customFormat="1" ht="28.5" customHeight="1" x14ac:dyDescent="0.2">
      <c r="A55" s="19" t="s">
        <v>116</v>
      </c>
      <c r="B55" s="20" t="s">
        <v>117</v>
      </c>
      <c r="C55" s="21" t="s">
        <v>38</v>
      </c>
      <c r="D55" s="22">
        <f t="shared" ref="D55:P55" si="29">SUM(D56+D63+D64+D65+D66+D67+D68+D69+D70)</f>
        <v>3975422134</v>
      </c>
      <c r="E55" s="22">
        <f t="shared" si="29"/>
        <v>0</v>
      </c>
      <c r="F55" s="22">
        <f t="shared" si="29"/>
        <v>0</v>
      </c>
      <c r="G55" s="22">
        <f t="shared" si="29"/>
        <v>0</v>
      </c>
      <c r="H55" s="22">
        <f t="shared" si="29"/>
        <v>0</v>
      </c>
      <c r="I55" s="22">
        <f t="shared" si="29"/>
        <v>0</v>
      </c>
      <c r="J55" s="22">
        <f t="shared" si="29"/>
        <v>3975422134</v>
      </c>
      <c r="K55" s="22">
        <f t="shared" si="29"/>
        <v>0</v>
      </c>
      <c r="L55" s="22">
        <f t="shared" si="29"/>
        <v>103300977</v>
      </c>
      <c r="M55" s="22">
        <f t="shared" si="29"/>
        <v>103300977</v>
      </c>
      <c r="N55" s="22">
        <f t="shared" si="29"/>
        <v>0</v>
      </c>
      <c r="O55" s="22">
        <f t="shared" si="29"/>
        <v>103300977</v>
      </c>
      <c r="P55" s="22">
        <f t="shared" si="29"/>
        <v>103300977</v>
      </c>
      <c r="Q55" s="28">
        <f t="shared" si="10"/>
        <v>0</v>
      </c>
      <c r="R55" s="22">
        <f t="shared" ref="R55:W55" si="30">SUM(R56+R63+R64+R65+R66+R67+R68+R69+R70)</f>
        <v>0</v>
      </c>
      <c r="S55" s="22">
        <f t="shared" si="30"/>
        <v>0</v>
      </c>
      <c r="T55" s="22">
        <f t="shared" si="30"/>
        <v>0</v>
      </c>
      <c r="U55" s="22">
        <f t="shared" si="30"/>
        <v>3872121157</v>
      </c>
      <c r="V55" s="22">
        <f t="shared" si="30"/>
        <v>0</v>
      </c>
      <c r="W55" s="22">
        <f t="shared" si="30"/>
        <v>103300977</v>
      </c>
      <c r="X55" s="23">
        <f t="shared" si="7"/>
        <v>2.5984907644527391E-2</v>
      </c>
    </row>
    <row r="56" spans="1:24" s="17" customFormat="1" ht="18.75" customHeight="1" x14ac:dyDescent="0.2">
      <c r="A56" s="19" t="s">
        <v>118</v>
      </c>
      <c r="B56" s="20" t="s">
        <v>68</v>
      </c>
      <c r="C56" s="21" t="s">
        <v>38</v>
      </c>
      <c r="D56" s="22">
        <f t="shared" ref="D56:P56" si="31">D57+D59+D61</f>
        <v>2328371852</v>
      </c>
      <c r="E56" s="22">
        <f t="shared" si="31"/>
        <v>0</v>
      </c>
      <c r="F56" s="22">
        <f t="shared" si="31"/>
        <v>0</v>
      </c>
      <c r="G56" s="22">
        <f t="shared" si="31"/>
        <v>0</v>
      </c>
      <c r="H56" s="22">
        <f t="shared" si="31"/>
        <v>0</v>
      </c>
      <c r="I56" s="22">
        <f t="shared" si="31"/>
        <v>0</v>
      </c>
      <c r="J56" s="22">
        <f t="shared" si="31"/>
        <v>2328371852</v>
      </c>
      <c r="K56" s="22">
        <f t="shared" si="31"/>
        <v>0</v>
      </c>
      <c r="L56" s="22">
        <f t="shared" si="31"/>
        <v>79226715</v>
      </c>
      <c r="M56" s="22">
        <f t="shared" si="31"/>
        <v>79226715</v>
      </c>
      <c r="N56" s="22">
        <f t="shared" si="31"/>
        <v>0</v>
      </c>
      <c r="O56" s="22">
        <f t="shared" si="31"/>
        <v>79226715</v>
      </c>
      <c r="P56" s="22">
        <f t="shared" si="31"/>
        <v>79226715</v>
      </c>
      <c r="Q56" s="28">
        <f t="shared" si="10"/>
        <v>0</v>
      </c>
      <c r="R56" s="22">
        <f t="shared" ref="R56:W56" si="32">R57+R59+R61</f>
        <v>0</v>
      </c>
      <c r="S56" s="22">
        <f t="shared" si="32"/>
        <v>0</v>
      </c>
      <c r="T56" s="22">
        <f t="shared" si="32"/>
        <v>0</v>
      </c>
      <c r="U56" s="22">
        <f t="shared" si="32"/>
        <v>2249145137</v>
      </c>
      <c r="V56" s="22">
        <f t="shared" si="32"/>
        <v>0</v>
      </c>
      <c r="W56" s="22">
        <f t="shared" si="32"/>
        <v>79226715</v>
      </c>
      <c r="X56" s="23">
        <f t="shared" si="7"/>
        <v>3.4026658985740046E-2</v>
      </c>
    </row>
    <row r="57" spans="1:24" s="17" customFormat="1" ht="18.75" customHeight="1" x14ac:dyDescent="0.2">
      <c r="A57" s="19" t="s">
        <v>119</v>
      </c>
      <c r="B57" s="20" t="s">
        <v>120</v>
      </c>
      <c r="C57" s="21" t="s">
        <v>38</v>
      </c>
      <c r="D57" s="22">
        <f>D58</f>
        <v>1605843565</v>
      </c>
      <c r="E57" s="22">
        <f t="shared" ref="E57:W57" si="33">E58</f>
        <v>0</v>
      </c>
      <c r="F57" s="22">
        <f t="shared" si="33"/>
        <v>0</v>
      </c>
      <c r="G57" s="22">
        <f t="shared" si="33"/>
        <v>0</v>
      </c>
      <c r="H57" s="22">
        <f t="shared" si="33"/>
        <v>0</v>
      </c>
      <c r="I57" s="22">
        <f t="shared" si="33"/>
        <v>0</v>
      </c>
      <c r="J57" s="22">
        <f t="shared" si="33"/>
        <v>1605843565</v>
      </c>
      <c r="K57" s="22">
        <f t="shared" si="33"/>
        <v>0</v>
      </c>
      <c r="L57" s="22">
        <f t="shared" si="33"/>
        <v>75063156</v>
      </c>
      <c r="M57" s="22">
        <f t="shared" si="33"/>
        <v>75063156</v>
      </c>
      <c r="N57" s="22">
        <f t="shared" si="33"/>
        <v>0</v>
      </c>
      <c r="O57" s="22">
        <f t="shared" si="33"/>
        <v>75063156</v>
      </c>
      <c r="P57" s="22">
        <f t="shared" si="33"/>
        <v>75063156</v>
      </c>
      <c r="Q57" s="22">
        <f t="shared" si="33"/>
        <v>0</v>
      </c>
      <c r="R57" s="22">
        <f t="shared" si="33"/>
        <v>0</v>
      </c>
      <c r="S57" s="22">
        <f t="shared" si="33"/>
        <v>0</v>
      </c>
      <c r="T57" s="22">
        <f t="shared" si="33"/>
        <v>0</v>
      </c>
      <c r="U57" s="22">
        <f t="shared" si="33"/>
        <v>1530780409</v>
      </c>
      <c r="V57" s="22">
        <f t="shared" si="33"/>
        <v>0</v>
      </c>
      <c r="W57" s="22">
        <f t="shared" si="33"/>
        <v>75063156</v>
      </c>
      <c r="X57" s="23">
        <f t="shared" si="7"/>
        <v>4.6743753648257759E-2</v>
      </c>
    </row>
    <row r="58" spans="1:24" s="17" customFormat="1" ht="18.75" customHeight="1" x14ac:dyDescent="0.2">
      <c r="A58" s="30" t="s">
        <v>121</v>
      </c>
      <c r="B58" s="31" t="s">
        <v>120</v>
      </c>
      <c r="C58" s="31" t="s">
        <v>52</v>
      </c>
      <c r="D58" s="32">
        <v>1605843565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1605843565</v>
      </c>
      <c r="K58" s="32">
        <v>0</v>
      </c>
      <c r="L58" s="32">
        <v>75063156</v>
      </c>
      <c r="M58" s="32">
        <v>75063156</v>
      </c>
      <c r="N58" s="32">
        <v>0</v>
      </c>
      <c r="O58" s="32">
        <v>75063156</v>
      </c>
      <c r="P58" s="32">
        <v>75063156</v>
      </c>
      <c r="Q58" s="28">
        <f t="shared" si="10"/>
        <v>0</v>
      </c>
      <c r="R58" s="32">
        <v>0</v>
      </c>
      <c r="S58" s="32">
        <v>0</v>
      </c>
      <c r="T58" s="32">
        <v>0</v>
      </c>
      <c r="U58" s="32">
        <v>1530780409</v>
      </c>
      <c r="V58" s="32">
        <v>0</v>
      </c>
      <c r="W58" s="32">
        <v>75063156</v>
      </c>
      <c r="X58" s="23">
        <f t="shared" si="7"/>
        <v>4.6743753648257759E-2</v>
      </c>
    </row>
    <row r="59" spans="1:24" s="17" customFormat="1" ht="18.75" customHeight="1" x14ac:dyDescent="0.2">
      <c r="A59" s="19" t="s">
        <v>122</v>
      </c>
      <c r="B59" s="20" t="s">
        <v>123</v>
      </c>
      <c r="C59" s="21" t="s">
        <v>38</v>
      </c>
      <c r="D59" s="22">
        <f>D60</f>
        <v>615660000</v>
      </c>
      <c r="E59" s="22">
        <f t="shared" ref="E59:W59" si="34">E60</f>
        <v>0</v>
      </c>
      <c r="F59" s="22">
        <f t="shared" si="34"/>
        <v>0</v>
      </c>
      <c r="G59" s="22">
        <f t="shared" si="34"/>
        <v>0</v>
      </c>
      <c r="H59" s="22">
        <f t="shared" si="34"/>
        <v>0</v>
      </c>
      <c r="I59" s="22">
        <f t="shared" si="34"/>
        <v>0</v>
      </c>
      <c r="J59" s="22">
        <f t="shared" si="34"/>
        <v>615660000</v>
      </c>
      <c r="K59" s="22">
        <f t="shared" si="34"/>
        <v>0</v>
      </c>
      <c r="L59" s="22">
        <f t="shared" si="34"/>
        <v>2433132</v>
      </c>
      <c r="M59" s="22">
        <f t="shared" si="34"/>
        <v>2433132</v>
      </c>
      <c r="N59" s="22">
        <f t="shared" si="34"/>
        <v>0</v>
      </c>
      <c r="O59" s="22">
        <f t="shared" si="34"/>
        <v>2433132</v>
      </c>
      <c r="P59" s="22">
        <f t="shared" si="34"/>
        <v>2433132</v>
      </c>
      <c r="Q59" s="22">
        <f t="shared" si="34"/>
        <v>0</v>
      </c>
      <c r="R59" s="22">
        <f t="shared" si="34"/>
        <v>0</v>
      </c>
      <c r="S59" s="22">
        <f t="shared" si="34"/>
        <v>0</v>
      </c>
      <c r="T59" s="22">
        <f t="shared" si="34"/>
        <v>0</v>
      </c>
      <c r="U59" s="22">
        <f t="shared" si="34"/>
        <v>613226868</v>
      </c>
      <c r="V59" s="22">
        <f t="shared" si="34"/>
        <v>0</v>
      </c>
      <c r="W59" s="22">
        <f t="shared" si="34"/>
        <v>2433132</v>
      </c>
      <c r="X59" s="23">
        <f t="shared" si="7"/>
        <v>3.9520709482506579E-3</v>
      </c>
    </row>
    <row r="60" spans="1:24" s="17" customFormat="1" ht="18.75" customHeight="1" x14ac:dyDescent="0.2">
      <c r="A60" s="30" t="s">
        <v>124</v>
      </c>
      <c r="B60" s="31" t="s">
        <v>123</v>
      </c>
      <c r="C60" s="31" t="s">
        <v>52</v>
      </c>
      <c r="D60" s="32">
        <v>615660000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615660000</v>
      </c>
      <c r="K60" s="32">
        <v>0</v>
      </c>
      <c r="L60" s="32">
        <v>2433132</v>
      </c>
      <c r="M60" s="32">
        <v>2433132</v>
      </c>
      <c r="N60" s="32">
        <v>0</v>
      </c>
      <c r="O60" s="32">
        <v>2433132</v>
      </c>
      <c r="P60" s="32">
        <v>2433132</v>
      </c>
      <c r="Q60" s="28">
        <f t="shared" si="10"/>
        <v>0</v>
      </c>
      <c r="R60" s="32">
        <v>0</v>
      </c>
      <c r="S60" s="32">
        <v>0</v>
      </c>
      <c r="T60" s="32">
        <v>0</v>
      </c>
      <c r="U60" s="32">
        <v>613226868</v>
      </c>
      <c r="V60" s="32">
        <v>0</v>
      </c>
      <c r="W60" s="32">
        <v>2433132</v>
      </c>
      <c r="X60" s="23">
        <f t="shared" si="7"/>
        <v>3.9520709482506579E-3</v>
      </c>
    </row>
    <row r="61" spans="1:24" s="17" customFormat="1" ht="18.75" customHeight="1" x14ac:dyDescent="0.2">
      <c r="A61" s="19" t="s">
        <v>125</v>
      </c>
      <c r="B61" s="20" t="s">
        <v>126</v>
      </c>
      <c r="C61" s="21" t="s">
        <v>38</v>
      </c>
      <c r="D61" s="22">
        <f>D62</f>
        <v>106868287</v>
      </c>
      <c r="E61" s="22">
        <f t="shared" ref="E61:W61" si="35">E62</f>
        <v>0</v>
      </c>
      <c r="F61" s="22">
        <f t="shared" si="35"/>
        <v>0</v>
      </c>
      <c r="G61" s="22">
        <f t="shared" si="35"/>
        <v>0</v>
      </c>
      <c r="H61" s="22">
        <f t="shared" si="35"/>
        <v>0</v>
      </c>
      <c r="I61" s="22">
        <f t="shared" si="35"/>
        <v>0</v>
      </c>
      <c r="J61" s="22">
        <f t="shared" si="35"/>
        <v>106868287</v>
      </c>
      <c r="K61" s="22">
        <f t="shared" si="35"/>
        <v>0</v>
      </c>
      <c r="L61" s="22">
        <f t="shared" si="35"/>
        <v>1730427</v>
      </c>
      <c r="M61" s="22">
        <f t="shared" si="35"/>
        <v>1730427</v>
      </c>
      <c r="N61" s="22">
        <f t="shared" si="35"/>
        <v>0</v>
      </c>
      <c r="O61" s="22">
        <f t="shared" si="35"/>
        <v>1730427</v>
      </c>
      <c r="P61" s="22">
        <f t="shared" si="35"/>
        <v>1730427</v>
      </c>
      <c r="Q61" s="22">
        <f t="shared" si="35"/>
        <v>0</v>
      </c>
      <c r="R61" s="22">
        <f t="shared" si="35"/>
        <v>0</v>
      </c>
      <c r="S61" s="22">
        <f t="shared" si="35"/>
        <v>0</v>
      </c>
      <c r="T61" s="22">
        <f t="shared" si="35"/>
        <v>0</v>
      </c>
      <c r="U61" s="22">
        <f t="shared" si="35"/>
        <v>105137860</v>
      </c>
      <c r="V61" s="22">
        <f t="shared" si="35"/>
        <v>0</v>
      </c>
      <c r="W61" s="22">
        <f t="shared" si="35"/>
        <v>1730427</v>
      </c>
      <c r="X61" s="23">
        <f t="shared" si="7"/>
        <v>1.6192146880767349E-2</v>
      </c>
    </row>
    <row r="62" spans="1:24" s="17" customFormat="1" ht="18.75" customHeight="1" x14ac:dyDescent="0.2">
      <c r="A62" s="30" t="s">
        <v>127</v>
      </c>
      <c r="B62" s="31" t="s">
        <v>126</v>
      </c>
      <c r="C62" s="31" t="s">
        <v>52</v>
      </c>
      <c r="D62" s="32">
        <v>106868287</v>
      </c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32">
        <v>106868287</v>
      </c>
      <c r="K62" s="32">
        <v>0</v>
      </c>
      <c r="L62" s="32">
        <v>1730427</v>
      </c>
      <c r="M62" s="32">
        <v>1730427</v>
      </c>
      <c r="N62" s="32">
        <v>0</v>
      </c>
      <c r="O62" s="32">
        <v>1730427</v>
      </c>
      <c r="P62" s="32">
        <v>1730427</v>
      </c>
      <c r="Q62" s="28">
        <f t="shared" ref="Q62:Q70" si="36">R62+T62</f>
        <v>0</v>
      </c>
      <c r="R62" s="32">
        <v>0</v>
      </c>
      <c r="S62" s="32">
        <v>0</v>
      </c>
      <c r="T62" s="32">
        <v>0</v>
      </c>
      <c r="U62" s="32">
        <v>105137860</v>
      </c>
      <c r="V62" s="32">
        <v>0</v>
      </c>
      <c r="W62" s="32">
        <v>1730427</v>
      </c>
      <c r="X62" s="23">
        <f t="shared" si="7"/>
        <v>1.6192146880767349E-2</v>
      </c>
    </row>
    <row r="63" spans="1:24" s="17" customFormat="1" ht="29.25" customHeight="1" x14ac:dyDescent="0.2">
      <c r="A63" s="30" t="s">
        <v>128</v>
      </c>
      <c r="B63" s="31" t="s">
        <v>129</v>
      </c>
      <c r="C63" s="31" t="s">
        <v>79</v>
      </c>
      <c r="D63" s="32">
        <v>62226657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62226657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28">
        <f t="shared" si="36"/>
        <v>0</v>
      </c>
      <c r="R63" s="32">
        <v>0</v>
      </c>
      <c r="S63" s="32">
        <v>0</v>
      </c>
      <c r="T63" s="32">
        <v>0</v>
      </c>
      <c r="U63" s="32">
        <v>62226657</v>
      </c>
      <c r="V63" s="32">
        <v>0</v>
      </c>
      <c r="W63" s="32">
        <v>0</v>
      </c>
      <c r="X63" s="23">
        <f t="shared" si="7"/>
        <v>0</v>
      </c>
    </row>
    <row r="64" spans="1:24" s="17" customFormat="1" ht="18.75" customHeight="1" x14ac:dyDescent="0.2">
      <c r="A64" s="33" t="s">
        <v>130</v>
      </c>
      <c r="B64" s="34" t="s">
        <v>131</v>
      </c>
      <c r="C64" s="34" t="s">
        <v>79</v>
      </c>
      <c r="D64" s="32">
        <v>15556663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15556663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28">
        <f t="shared" si="36"/>
        <v>0</v>
      </c>
      <c r="R64" s="32">
        <v>0</v>
      </c>
      <c r="S64" s="32">
        <v>0</v>
      </c>
      <c r="T64" s="32">
        <v>0</v>
      </c>
      <c r="U64" s="32">
        <v>15556663</v>
      </c>
      <c r="V64" s="32">
        <v>0</v>
      </c>
      <c r="W64" s="32">
        <v>0</v>
      </c>
      <c r="X64" s="23">
        <f t="shared" si="7"/>
        <v>0</v>
      </c>
    </row>
    <row r="65" spans="1:24" s="17" customFormat="1" ht="18.75" customHeight="1" x14ac:dyDescent="0.2">
      <c r="A65" s="35" t="s">
        <v>132</v>
      </c>
      <c r="B65" s="36" t="s">
        <v>133</v>
      </c>
      <c r="C65" s="34"/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28">
        <f t="shared" si="36"/>
        <v>0</v>
      </c>
      <c r="R65" s="32">
        <v>0</v>
      </c>
      <c r="S65" s="32">
        <v>0</v>
      </c>
      <c r="T65" s="32">
        <v>0</v>
      </c>
      <c r="U65" s="32">
        <v>0</v>
      </c>
      <c r="V65" s="32">
        <v>0</v>
      </c>
      <c r="W65" s="32">
        <v>0</v>
      </c>
      <c r="X65" s="23">
        <v>0</v>
      </c>
    </row>
    <row r="66" spans="1:24" s="17" customFormat="1" ht="18.75" customHeight="1" x14ac:dyDescent="0.2">
      <c r="A66" s="35" t="s">
        <v>134</v>
      </c>
      <c r="B66" s="36" t="s">
        <v>135</v>
      </c>
      <c r="C66" s="34"/>
      <c r="D66" s="32">
        <v>1100000000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1100000000</v>
      </c>
      <c r="K66" s="32">
        <v>0</v>
      </c>
      <c r="L66" s="32">
        <v>0</v>
      </c>
      <c r="M66" s="32">
        <v>0</v>
      </c>
      <c r="N66" s="32">
        <v>0</v>
      </c>
      <c r="O66" s="32">
        <v>0</v>
      </c>
      <c r="P66" s="32">
        <v>0</v>
      </c>
      <c r="Q66" s="28">
        <f t="shared" si="36"/>
        <v>0</v>
      </c>
      <c r="R66" s="32">
        <v>0</v>
      </c>
      <c r="S66" s="32">
        <v>0</v>
      </c>
      <c r="T66" s="32">
        <v>0</v>
      </c>
      <c r="U66" s="32">
        <v>1100000000</v>
      </c>
      <c r="V66" s="32">
        <v>0</v>
      </c>
      <c r="W66" s="32">
        <v>0</v>
      </c>
      <c r="X66" s="23">
        <f t="shared" si="7"/>
        <v>0</v>
      </c>
    </row>
    <row r="67" spans="1:24" s="17" customFormat="1" ht="18.75" customHeight="1" x14ac:dyDescent="0.2">
      <c r="A67" s="35" t="s">
        <v>136</v>
      </c>
      <c r="B67" s="36" t="s">
        <v>137</v>
      </c>
      <c r="C67" s="34"/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28">
        <f t="shared" si="36"/>
        <v>0</v>
      </c>
      <c r="R67" s="32">
        <v>0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23">
        <v>0</v>
      </c>
    </row>
    <row r="68" spans="1:24" s="17" customFormat="1" ht="18.75" customHeight="1" x14ac:dyDescent="0.2">
      <c r="A68" s="30" t="s">
        <v>138</v>
      </c>
      <c r="B68" s="31" t="s">
        <v>139</v>
      </c>
      <c r="C68" s="31" t="s">
        <v>52</v>
      </c>
      <c r="D68" s="32">
        <v>36401510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36401510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28">
        <f t="shared" si="36"/>
        <v>0</v>
      </c>
      <c r="R68" s="32">
        <v>0</v>
      </c>
      <c r="S68" s="32">
        <v>0</v>
      </c>
      <c r="T68" s="32">
        <v>0</v>
      </c>
      <c r="U68" s="32">
        <v>36401510</v>
      </c>
      <c r="V68" s="32">
        <v>0</v>
      </c>
      <c r="W68" s="32">
        <v>0</v>
      </c>
      <c r="X68" s="23">
        <f t="shared" si="7"/>
        <v>0</v>
      </c>
    </row>
    <row r="69" spans="1:24" s="17" customFormat="1" ht="18.75" customHeight="1" x14ac:dyDescent="0.2">
      <c r="A69" s="33" t="s">
        <v>140</v>
      </c>
      <c r="B69" s="34" t="s">
        <v>141</v>
      </c>
      <c r="C69" s="34" t="s">
        <v>52</v>
      </c>
      <c r="D69" s="32">
        <v>125035452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125035452</v>
      </c>
      <c r="K69" s="32">
        <v>0</v>
      </c>
      <c r="L69" s="32">
        <v>9374261</v>
      </c>
      <c r="M69" s="32">
        <v>9374261</v>
      </c>
      <c r="N69" s="32">
        <v>0</v>
      </c>
      <c r="O69" s="32">
        <v>9374261</v>
      </c>
      <c r="P69" s="32">
        <v>9374261</v>
      </c>
      <c r="Q69" s="28">
        <f t="shared" si="36"/>
        <v>0</v>
      </c>
      <c r="R69" s="32">
        <v>0</v>
      </c>
      <c r="S69" s="32">
        <v>0</v>
      </c>
      <c r="T69" s="32">
        <v>0</v>
      </c>
      <c r="U69" s="32">
        <v>115661191</v>
      </c>
      <c r="V69" s="32">
        <v>0</v>
      </c>
      <c r="W69" s="32">
        <v>9374261</v>
      </c>
      <c r="X69" s="23">
        <f t="shared" si="7"/>
        <v>7.4972824507404515E-2</v>
      </c>
    </row>
    <row r="70" spans="1:24" s="17" customFormat="1" ht="18.75" customHeight="1" x14ac:dyDescent="0.2">
      <c r="A70" s="30" t="s">
        <v>142</v>
      </c>
      <c r="B70" s="31" t="s">
        <v>143</v>
      </c>
      <c r="C70" s="31" t="s">
        <v>52</v>
      </c>
      <c r="D70" s="32">
        <v>307830000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307830000</v>
      </c>
      <c r="K70" s="32">
        <v>0</v>
      </c>
      <c r="L70" s="32">
        <v>14700001</v>
      </c>
      <c r="M70" s="32">
        <v>14700001</v>
      </c>
      <c r="N70" s="32">
        <v>0</v>
      </c>
      <c r="O70" s="32">
        <v>14700001</v>
      </c>
      <c r="P70" s="32">
        <v>14700001</v>
      </c>
      <c r="Q70" s="28">
        <f t="shared" si="36"/>
        <v>0</v>
      </c>
      <c r="R70" s="32">
        <v>0</v>
      </c>
      <c r="S70" s="32">
        <v>0</v>
      </c>
      <c r="T70" s="32">
        <v>0</v>
      </c>
      <c r="U70" s="32">
        <v>293129999</v>
      </c>
      <c r="V70" s="32">
        <v>0</v>
      </c>
      <c r="W70" s="32">
        <v>14700001</v>
      </c>
      <c r="X70" s="23">
        <f t="shared" si="7"/>
        <v>4.7753633499009192E-2</v>
      </c>
    </row>
    <row r="71" spans="1:24" s="17" customFormat="1" ht="18.75" customHeight="1" x14ac:dyDescent="0.2">
      <c r="A71" s="30"/>
      <c r="B71" s="31"/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spans="1:24" s="17" customFormat="1" ht="18.75" customHeight="1" x14ac:dyDescent="0.2">
      <c r="A72" s="117"/>
      <c r="B72" s="118" t="s">
        <v>144</v>
      </c>
      <c r="C72" s="119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</row>
    <row r="73" spans="1:24" s="17" customFormat="1" ht="18.75" customHeight="1" x14ac:dyDescent="0.2">
      <c r="A73" s="19" t="s">
        <v>41</v>
      </c>
      <c r="B73" s="20" t="s">
        <v>42</v>
      </c>
      <c r="C73" s="21" t="s">
        <v>38</v>
      </c>
      <c r="D73" s="22">
        <f>D74</f>
        <v>2679490241</v>
      </c>
      <c r="E73" s="22">
        <f t="shared" ref="E73:W73" si="37">E74</f>
        <v>0</v>
      </c>
      <c r="F73" s="22">
        <f t="shared" si="37"/>
        <v>0</v>
      </c>
      <c r="G73" s="22">
        <f t="shared" si="37"/>
        <v>0</v>
      </c>
      <c r="H73" s="22">
        <f t="shared" si="37"/>
        <v>0</v>
      </c>
      <c r="I73" s="22">
        <f>E73-F73+G73-H73</f>
        <v>0</v>
      </c>
      <c r="J73" s="22">
        <f t="shared" si="37"/>
        <v>2679490241</v>
      </c>
      <c r="K73" s="22">
        <f t="shared" si="37"/>
        <v>0</v>
      </c>
      <c r="L73" s="22">
        <f t="shared" si="37"/>
        <v>185393076</v>
      </c>
      <c r="M73" s="22">
        <f t="shared" si="37"/>
        <v>185393076</v>
      </c>
      <c r="N73" s="22">
        <f t="shared" si="37"/>
        <v>0</v>
      </c>
      <c r="O73" s="22">
        <f t="shared" si="37"/>
        <v>185393076</v>
      </c>
      <c r="P73" s="22">
        <f t="shared" si="37"/>
        <v>185393076</v>
      </c>
      <c r="Q73" s="22">
        <f t="shared" si="37"/>
        <v>0</v>
      </c>
      <c r="R73" s="22">
        <f t="shared" si="37"/>
        <v>0</v>
      </c>
      <c r="S73" s="22">
        <f t="shared" si="37"/>
        <v>0</v>
      </c>
      <c r="T73" s="22">
        <f t="shared" si="37"/>
        <v>0</v>
      </c>
      <c r="U73" s="22">
        <f t="shared" si="37"/>
        <v>3210333266</v>
      </c>
      <c r="V73" s="22">
        <f t="shared" si="37"/>
        <v>0</v>
      </c>
      <c r="W73" s="22">
        <f t="shared" si="37"/>
        <v>185393076</v>
      </c>
      <c r="X73" s="23">
        <f t="shared" ref="X73:X115" si="38">P73/J73</f>
        <v>6.9189681366710373E-2</v>
      </c>
    </row>
    <row r="74" spans="1:24" s="17" customFormat="1" ht="18.75" customHeight="1" x14ac:dyDescent="0.2">
      <c r="A74" s="19" t="s">
        <v>43</v>
      </c>
      <c r="B74" s="20" t="s">
        <v>44</v>
      </c>
      <c r="C74" s="21" t="s">
        <v>38</v>
      </c>
      <c r="D74" s="22">
        <f>D75+D89+D108</f>
        <v>2679490241</v>
      </c>
      <c r="E74" s="22">
        <f t="shared" ref="E74:W74" si="39">E75+E89+E108</f>
        <v>0</v>
      </c>
      <c r="F74" s="22">
        <f t="shared" si="39"/>
        <v>0</v>
      </c>
      <c r="G74" s="22">
        <f t="shared" si="39"/>
        <v>0</v>
      </c>
      <c r="H74" s="22">
        <f t="shared" si="39"/>
        <v>0</v>
      </c>
      <c r="I74" s="22">
        <f t="shared" ref="I74:I115" si="40">E74-F74+G74-H74</f>
        <v>0</v>
      </c>
      <c r="J74" s="22">
        <f t="shared" si="39"/>
        <v>2679490241</v>
      </c>
      <c r="K74" s="22">
        <f t="shared" si="39"/>
        <v>0</v>
      </c>
      <c r="L74" s="22">
        <f t="shared" si="39"/>
        <v>185393076</v>
      </c>
      <c r="M74" s="22">
        <f t="shared" si="39"/>
        <v>185393076</v>
      </c>
      <c r="N74" s="22">
        <f t="shared" si="39"/>
        <v>0</v>
      </c>
      <c r="O74" s="22">
        <f t="shared" si="39"/>
        <v>185393076</v>
      </c>
      <c r="P74" s="22">
        <f t="shared" si="39"/>
        <v>185393076</v>
      </c>
      <c r="Q74" s="22">
        <f t="shared" si="39"/>
        <v>0</v>
      </c>
      <c r="R74" s="22">
        <f t="shared" si="39"/>
        <v>0</v>
      </c>
      <c r="S74" s="22">
        <f t="shared" si="39"/>
        <v>0</v>
      </c>
      <c r="T74" s="22">
        <f t="shared" si="39"/>
        <v>0</v>
      </c>
      <c r="U74" s="22">
        <f t="shared" si="39"/>
        <v>3210333266</v>
      </c>
      <c r="V74" s="22">
        <f t="shared" si="39"/>
        <v>0</v>
      </c>
      <c r="W74" s="22">
        <f t="shared" si="39"/>
        <v>185393076</v>
      </c>
      <c r="X74" s="23">
        <f t="shared" si="38"/>
        <v>6.9189681366710373E-2</v>
      </c>
    </row>
    <row r="75" spans="1:24" s="17" customFormat="1" ht="18.75" customHeight="1" x14ac:dyDescent="0.2">
      <c r="A75" s="19" t="s">
        <v>45</v>
      </c>
      <c r="B75" s="20" t="s">
        <v>46</v>
      </c>
      <c r="C75" s="21" t="s">
        <v>38</v>
      </c>
      <c r="D75" s="22">
        <f>D76</f>
        <v>1779925319</v>
      </c>
      <c r="E75" s="22">
        <f t="shared" ref="E75:W75" si="41">E76</f>
        <v>0</v>
      </c>
      <c r="F75" s="22">
        <f t="shared" si="41"/>
        <v>0</v>
      </c>
      <c r="G75" s="22">
        <f t="shared" si="41"/>
        <v>0</v>
      </c>
      <c r="H75" s="22">
        <f t="shared" si="41"/>
        <v>0</v>
      </c>
      <c r="I75" s="22">
        <f t="shared" si="40"/>
        <v>0</v>
      </c>
      <c r="J75" s="22">
        <f t="shared" si="41"/>
        <v>1779925319</v>
      </c>
      <c r="K75" s="22">
        <f t="shared" si="41"/>
        <v>0</v>
      </c>
      <c r="L75" s="22">
        <f t="shared" si="41"/>
        <v>132534051</v>
      </c>
      <c r="M75" s="22">
        <f t="shared" si="41"/>
        <v>132534051</v>
      </c>
      <c r="N75" s="22">
        <f t="shared" si="41"/>
        <v>0</v>
      </c>
      <c r="O75" s="22">
        <f t="shared" si="41"/>
        <v>132534051</v>
      </c>
      <c r="P75" s="22">
        <f t="shared" si="41"/>
        <v>132534051</v>
      </c>
      <c r="Q75" s="22">
        <f t="shared" si="41"/>
        <v>0</v>
      </c>
      <c r="R75" s="22">
        <f t="shared" si="41"/>
        <v>0</v>
      </c>
      <c r="S75" s="22">
        <f t="shared" si="41"/>
        <v>0</v>
      </c>
      <c r="T75" s="22">
        <f t="shared" si="41"/>
        <v>0</v>
      </c>
      <c r="U75" s="22">
        <f t="shared" si="41"/>
        <v>2363627369</v>
      </c>
      <c r="V75" s="22">
        <f t="shared" si="41"/>
        <v>0</v>
      </c>
      <c r="W75" s="22">
        <f t="shared" si="41"/>
        <v>132534051</v>
      </c>
      <c r="X75" s="23">
        <f t="shared" si="38"/>
        <v>7.4460456056920671E-2</v>
      </c>
    </row>
    <row r="76" spans="1:24" s="17" customFormat="1" ht="18.75" customHeight="1" x14ac:dyDescent="0.2">
      <c r="A76" s="19" t="s">
        <v>47</v>
      </c>
      <c r="B76" s="20" t="s">
        <v>48</v>
      </c>
      <c r="C76" s="21" t="s">
        <v>38</v>
      </c>
      <c r="D76" s="22">
        <f>D77+D80+D82+D84</f>
        <v>1779925319</v>
      </c>
      <c r="E76" s="22">
        <f t="shared" ref="E76:W76" si="42">E77+E80+E82+E84</f>
        <v>0</v>
      </c>
      <c r="F76" s="22">
        <f t="shared" si="42"/>
        <v>0</v>
      </c>
      <c r="G76" s="22">
        <f t="shared" si="42"/>
        <v>0</v>
      </c>
      <c r="H76" s="22">
        <f t="shared" si="42"/>
        <v>0</v>
      </c>
      <c r="I76" s="22">
        <f t="shared" si="40"/>
        <v>0</v>
      </c>
      <c r="J76" s="22">
        <f t="shared" si="42"/>
        <v>1779925319</v>
      </c>
      <c r="K76" s="22">
        <f t="shared" si="42"/>
        <v>0</v>
      </c>
      <c r="L76" s="22">
        <f t="shared" si="42"/>
        <v>132534051</v>
      </c>
      <c r="M76" s="22">
        <f t="shared" si="42"/>
        <v>132534051</v>
      </c>
      <c r="N76" s="22">
        <f t="shared" si="42"/>
        <v>0</v>
      </c>
      <c r="O76" s="22">
        <f t="shared" si="42"/>
        <v>132534051</v>
      </c>
      <c r="P76" s="22">
        <f t="shared" si="42"/>
        <v>132534051</v>
      </c>
      <c r="Q76" s="22">
        <f t="shared" si="42"/>
        <v>0</v>
      </c>
      <c r="R76" s="22">
        <f t="shared" si="42"/>
        <v>0</v>
      </c>
      <c r="S76" s="22">
        <f t="shared" si="42"/>
        <v>0</v>
      </c>
      <c r="T76" s="22">
        <f t="shared" si="42"/>
        <v>0</v>
      </c>
      <c r="U76" s="22">
        <f t="shared" si="42"/>
        <v>2363627369</v>
      </c>
      <c r="V76" s="22">
        <f t="shared" si="42"/>
        <v>0</v>
      </c>
      <c r="W76" s="22">
        <f t="shared" si="42"/>
        <v>132534051</v>
      </c>
      <c r="X76" s="23">
        <f t="shared" si="38"/>
        <v>7.4460456056920671E-2</v>
      </c>
    </row>
    <row r="77" spans="1:24" s="17" customFormat="1" ht="18.75" customHeight="1" x14ac:dyDescent="0.2">
      <c r="A77" s="19" t="s">
        <v>49</v>
      </c>
      <c r="B77" s="20" t="s">
        <v>50</v>
      </c>
      <c r="C77" s="21" t="s">
        <v>38</v>
      </c>
      <c r="D77" s="22">
        <f>D79+D78</f>
        <v>1454228425</v>
      </c>
      <c r="E77" s="22">
        <f t="shared" ref="E77:W78" si="43">E79+E78</f>
        <v>0</v>
      </c>
      <c r="F77" s="22">
        <f t="shared" si="43"/>
        <v>0</v>
      </c>
      <c r="G77" s="22">
        <f t="shared" si="43"/>
        <v>0</v>
      </c>
      <c r="H77" s="22">
        <f t="shared" si="43"/>
        <v>0</v>
      </c>
      <c r="I77" s="22">
        <f t="shared" si="40"/>
        <v>0</v>
      </c>
      <c r="J77" s="22">
        <f>J79+J78</f>
        <v>1454228425</v>
      </c>
      <c r="K77" s="22">
        <f t="shared" si="43"/>
        <v>0</v>
      </c>
      <c r="L77" s="22">
        <f t="shared" si="43"/>
        <v>115736771</v>
      </c>
      <c r="M77" s="22">
        <f t="shared" si="43"/>
        <v>115736771</v>
      </c>
      <c r="N77" s="22">
        <f t="shared" si="43"/>
        <v>0</v>
      </c>
      <c r="O77" s="22">
        <f t="shared" si="43"/>
        <v>115736771</v>
      </c>
      <c r="P77" s="22">
        <f t="shared" si="43"/>
        <v>115736771</v>
      </c>
      <c r="Q77" s="22">
        <f t="shared" si="43"/>
        <v>0</v>
      </c>
      <c r="R77" s="22">
        <f t="shared" si="43"/>
        <v>0</v>
      </c>
      <c r="S77" s="22">
        <f t="shared" si="43"/>
        <v>0</v>
      </c>
      <c r="T77" s="22">
        <f t="shared" si="43"/>
        <v>0</v>
      </c>
      <c r="U77" s="22">
        <f>U79+U78</f>
        <v>1338491654</v>
      </c>
      <c r="V77" s="22">
        <f t="shared" si="43"/>
        <v>0</v>
      </c>
      <c r="W77" s="22">
        <f t="shared" si="43"/>
        <v>115736771</v>
      </c>
      <c r="X77" s="23">
        <f t="shared" si="38"/>
        <v>7.9586376535034378E-2</v>
      </c>
    </row>
    <row r="78" spans="1:24" s="17" customFormat="1" ht="18.75" customHeight="1" x14ac:dyDescent="0.2">
      <c r="A78" s="33" t="s">
        <v>51</v>
      </c>
      <c r="B78" s="34" t="s">
        <v>145</v>
      </c>
      <c r="C78" s="21"/>
      <c r="D78" s="28">
        <v>835696</v>
      </c>
      <c r="E78" s="22">
        <v>0</v>
      </c>
      <c r="F78" s="22">
        <v>0</v>
      </c>
      <c r="G78" s="22">
        <v>0</v>
      </c>
      <c r="H78" s="22">
        <v>0</v>
      </c>
      <c r="I78" s="22">
        <f t="shared" si="40"/>
        <v>0</v>
      </c>
      <c r="J78" s="28">
        <f>D78+I78</f>
        <v>835696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f t="shared" si="43"/>
        <v>0</v>
      </c>
      <c r="R78" s="22">
        <v>0</v>
      </c>
      <c r="S78" s="22">
        <v>0</v>
      </c>
      <c r="T78" s="22"/>
      <c r="U78" s="28">
        <f>D78-M78</f>
        <v>835696</v>
      </c>
      <c r="V78" s="22">
        <v>0</v>
      </c>
      <c r="W78" s="22">
        <v>0</v>
      </c>
      <c r="X78" s="37">
        <v>0</v>
      </c>
    </row>
    <row r="79" spans="1:24" ht="18.75" customHeight="1" x14ac:dyDescent="0.2">
      <c r="A79" s="24" t="s">
        <v>146</v>
      </c>
      <c r="B79" s="26" t="s">
        <v>147</v>
      </c>
      <c r="C79" s="26" t="s">
        <v>148</v>
      </c>
      <c r="D79" s="27">
        <v>1453392729</v>
      </c>
      <c r="E79" s="27">
        <v>0</v>
      </c>
      <c r="F79" s="27">
        <v>0</v>
      </c>
      <c r="G79" s="27">
        <v>0</v>
      </c>
      <c r="H79" s="27">
        <v>0</v>
      </c>
      <c r="I79" s="22">
        <f t="shared" si="40"/>
        <v>0</v>
      </c>
      <c r="J79" s="28">
        <f>D79+I79</f>
        <v>1453392729</v>
      </c>
      <c r="K79" s="27">
        <v>0</v>
      </c>
      <c r="L79" s="27">
        <v>115736771</v>
      </c>
      <c r="M79" s="27">
        <v>115736771</v>
      </c>
      <c r="N79" s="27">
        <v>0</v>
      </c>
      <c r="O79" s="27">
        <v>115736771</v>
      </c>
      <c r="P79" s="27">
        <v>115736771</v>
      </c>
      <c r="Q79" s="28">
        <v>0</v>
      </c>
      <c r="R79" s="27">
        <v>0</v>
      </c>
      <c r="S79" s="27">
        <v>0</v>
      </c>
      <c r="T79" s="27">
        <v>0</v>
      </c>
      <c r="U79" s="27">
        <v>1337655958</v>
      </c>
      <c r="V79" s="27">
        <v>0</v>
      </c>
      <c r="W79" s="27">
        <v>115736771</v>
      </c>
      <c r="X79" s="23">
        <f t="shared" si="38"/>
        <v>7.9632138437648672E-2</v>
      </c>
    </row>
    <row r="80" spans="1:24" s="17" customFormat="1" ht="18.75" customHeight="1" x14ac:dyDescent="0.2">
      <c r="A80" s="19" t="s">
        <v>61</v>
      </c>
      <c r="B80" s="20" t="s">
        <v>62</v>
      </c>
      <c r="C80" s="21" t="s">
        <v>38</v>
      </c>
      <c r="D80" s="22">
        <f>D81</f>
        <v>66577894</v>
      </c>
      <c r="E80" s="22">
        <f t="shared" ref="E80:W80" si="44">E81</f>
        <v>0</v>
      </c>
      <c r="F80" s="22">
        <f t="shared" si="44"/>
        <v>0</v>
      </c>
      <c r="G80" s="22">
        <f t="shared" si="44"/>
        <v>0</v>
      </c>
      <c r="H80" s="22">
        <f t="shared" si="44"/>
        <v>0</v>
      </c>
      <c r="I80" s="22">
        <f t="shared" si="44"/>
        <v>0</v>
      </c>
      <c r="J80" s="22">
        <f t="shared" si="44"/>
        <v>66577894</v>
      </c>
      <c r="K80" s="22">
        <f t="shared" si="44"/>
        <v>0</v>
      </c>
      <c r="L80" s="22">
        <f t="shared" si="44"/>
        <v>0</v>
      </c>
      <c r="M80" s="22">
        <f t="shared" si="44"/>
        <v>0</v>
      </c>
      <c r="N80" s="22">
        <f t="shared" si="44"/>
        <v>0</v>
      </c>
      <c r="O80" s="22">
        <f t="shared" si="44"/>
        <v>0</v>
      </c>
      <c r="P80" s="22">
        <f t="shared" si="44"/>
        <v>0</v>
      </c>
      <c r="Q80" s="22">
        <f t="shared" si="44"/>
        <v>0</v>
      </c>
      <c r="R80" s="22">
        <f t="shared" si="44"/>
        <v>0</v>
      </c>
      <c r="S80" s="22">
        <f t="shared" si="44"/>
        <v>0</v>
      </c>
      <c r="T80" s="22">
        <f t="shared" si="44"/>
        <v>0</v>
      </c>
      <c r="U80" s="22">
        <f t="shared" si="44"/>
        <v>66577894</v>
      </c>
      <c r="V80" s="22">
        <f t="shared" si="44"/>
        <v>0</v>
      </c>
      <c r="W80" s="22">
        <f t="shared" si="44"/>
        <v>0</v>
      </c>
      <c r="X80" s="23">
        <f t="shared" si="38"/>
        <v>0</v>
      </c>
    </row>
    <row r="81" spans="1:24" s="17" customFormat="1" ht="18.75" customHeight="1" x14ac:dyDescent="0.2">
      <c r="A81" s="30" t="s">
        <v>149</v>
      </c>
      <c r="B81" s="31" t="s">
        <v>150</v>
      </c>
      <c r="C81" s="31" t="s">
        <v>148</v>
      </c>
      <c r="D81" s="32">
        <v>66577894</v>
      </c>
      <c r="E81" s="32">
        <v>0</v>
      </c>
      <c r="F81" s="32">
        <v>0</v>
      </c>
      <c r="G81" s="32">
        <v>0</v>
      </c>
      <c r="H81" s="32">
        <v>0</v>
      </c>
      <c r="I81" s="22">
        <f t="shared" si="40"/>
        <v>0</v>
      </c>
      <c r="J81" s="28">
        <f>D81+I81</f>
        <v>66577894</v>
      </c>
      <c r="K81" s="32">
        <v>0</v>
      </c>
      <c r="L81" s="32">
        <v>0</v>
      </c>
      <c r="M81" s="32">
        <v>0</v>
      </c>
      <c r="N81" s="32">
        <v>0</v>
      </c>
      <c r="O81" s="32">
        <v>0</v>
      </c>
      <c r="P81" s="32">
        <v>0</v>
      </c>
      <c r="Q81" s="28">
        <v>0</v>
      </c>
      <c r="R81" s="32">
        <v>0</v>
      </c>
      <c r="S81" s="32">
        <v>0</v>
      </c>
      <c r="T81" s="32">
        <v>0</v>
      </c>
      <c r="U81" s="32">
        <v>66577894</v>
      </c>
      <c r="V81" s="32">
        <v>0</v>
      </c>
      <c r="W81" s="32">
        <v>0</v>
      </c>
      <c r="X81" s="23">
        <f t="shared" si="38"/>
        <v>0</v>
      </c>
    </row>
    <row r="82" spans="1:24" s="17" customFormat="1" ht="18.75" customHeight="1" x14ac:dyDescent="0.2">
      <c r="A82" s="19" t="s">
        <v>64</v>
      </c>
      <c r="B82" s="20" t="s">
        <v>65</v>
      </c>
      <c r="C82" s="21" t="s">
        <v>38</v>
      </c>
      <c r="D82" s="22">
        <f>D83</f>
        <v>45283750</v>
      </c>
      <c r="E82" s="22">
        <f t="shared" ref="E82:W82" si="45">E83</f>
        <v>0</v>
      </c>
      <c r="F82" s="22">
        <f t="shared" si="45"/>
        <v>0</v>
      </c>
      <c r="G82" s="22">
        <f t="shared" si="45"/>
        <v>0</v>
      </c>
      <c r="H82" s="22">
        <f t="shared" si="45"/>
        <v>0</v>
      </c>
      <c r="I82" s="22">
        <f t="shared" si="45"/>
        <v>0</v>
      </c>
      <c r="J82" s="22">
        <f t="shared" si="45"/>
        <v>45283750</v>
      </c>
      <c r="K82" s="22">
        <f t="shared" si="45"/>
        <v>0</v>
      </c>
      <c r="L82" s="22">
        <f t="shared" si="45"/>
        <v>0</v>
      </c>
      <c r="M82" s="22">
        <f t="shared" si="45"/>
        <v>0</v>
      </c>
      <c r="N82" s="22">
        <f t="shared" si="45"/>
        <v>0</v>
      </c>
      <c r="O82" s="22">
        <f t="shared" si="45"/>
        <v>0</v>
      </c>
      <c r="P82" s="22">
        <f t="shared" si="45"/>
        <v>0</v>
      </c>
      <c r="Q82" s="22">
        <f t="shared" si="45"/>
        <v>0</v>
      </c>
      <c r="R82" s="22">
        <f t="shared" si="45"/>
        <v>0</v>
      </c>
      <c r="S82" s="22">
        <f t="shared" si="45"/>
        <v>0</v>
      </c>
      <c r="T82" s="22">
        <f t="shared" si="45"/>
        <v>0</v>
      </c>
      <c r="U82" s="22">
        <f t="shared" si="45"/>
        <v>45283750</v>
      </c>
      <c r="V82" s="22">
        <f t="shared" si="45"/>
        <v>0</v>
      </c>
      <c r="W82" s="22">
        <f t="shared" si="45"/>
        <v>0</v>
      </c>
      <c r="X82" s="23">
        <f t="shared" si="38"/>
        <v>0</v>
      </c>
    </row>
    <row r="83" spans="1:24" s="17" customFormat="1" ht="23.25" customHeight="1" x14ac:dyDescent="0.2">
      <c r="A83" s="30" t="s">
        <v>151</v>
      </c>
      <c r="B83" s="31" t="s">
        <v>152</v>
      </c>
      <c r="C83" s="31" t="s">
        <v>52</v>
      </c>
      <c r="D83" s="32">
        <v>45283750</v>
      </c>
      <c r="E83" s="32">
        <v>0</v>
      </c>
      <c r="F83" s="32">
        <v>0</v>
      </c>
      <c r="G83" s="32">
        <v>0</v>
      </c>
      <c r="H83" s="32">
        <v>0</v>
      </c>
      <c r="I83" s="22">
        <f t="shared" si="40"/>
        <v>0</v>
      </c>
      <c r="J83" s="28">
        <f>D83+I83</f>
        <v>45283750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28">
        <v>0</v>
      </c>
      <c r="R83" s="32">
        <v>0</v>
      </c>
      <c r="S83" s="32">
        <v>0</v>
      </c>
      <c r="T83" s="32">
        <v>0</v>
      </c>
      <c r="U83" s="32">
        <v>45283750</v>
      </c>
      <c r="V83" s="32">
        <v>0</v>
      </c>
      <c r="W83" s="32">
        <v>0</v>
      </c>
      <c r="X83" s="23">
        <f t="shared" si="38"/>
        <v>0</v>
      </c>
    </row>
    <row r="84" spans="1:24" s="17" customFormat="1" ht="18.75" customHeight="1" x14ac:dyDescent="0.2">
      <c r="A84" s="19" t="s">
        <v>67</v>
      </c>
      <c r="B84" s="20" t="s">
        <v>68</v>
      </c>
      <c r="C84" s="21" t="s">
        <v>38</v>
      </c>
      <c r="D84" s="22">
        <f>D85+D87</f>
        <v>213835250</v>
      </c>
      <c r="E84" s="22">
        <f t="shared" ref="E84:W84" si="46">E85+E87</f>
        <v>0</v>
      </c>
      <c r="F84" s="22">
        <f t="shared" si="46"/>
        <v>0</v>
      </c>
      <c r="G84" s="22">
        <f t="shared" si="46"/>
        <v>0</v>
      </c>
      <c r="H84" s="22">
        <f t="shared" si="46"/>
        <v>0</v>
      </c>
      <c r="I84" s="22">
        <f t="shared" si="46"/>
        <v>0</v>
      </c>
      <c r="J84" s="22">
        <f t="shared" si="46"/>
        <v>213835250</v>
      </c>
      <c r="K84" s="22">
        <f t="shared" si="46"/>
        <v>0</v>
      </c>
      <c r="L84" s="22">
        <f t="shared" si="46"/>
        <v>16797280</v>
      </c>
      <c r="M84" s="22">
        <f t="shared" si="46"/>
        <v>16797280</v>
      </c>
      <c r="N84" s="22">
        <f t="shared" si="46"/>
        <v>0</v>
      </c>
      <c r="O84" s="22">
        <f t="shared" si="46"/>
        <v>16797280</v>
      </c>
      <c r="P84" s="22">
        <f t="shared" si="46"/>
        <v>16797280</v>
      </c>
      <c r="Q84" s="22">
        <f t="shared" si="46"/>
        <v>0</v>
      </c>
      <c r="R84" s="22">
        <f t="shared" si="46"/>
        <v>0</v>
      </c>
      <c r="S84" s="22">
        <f t="shared" si="46"/>
        <v>0</v>
      </c>
      <c r="T84" s="22">
        <f t="shared" si="46"/>
        <v>0</v>
      </c>
      <c r="U84" s="22">
        <f t="shared" si="46"/>
        <v>913274071</v>
      </c>
      <c r="V84" s="22">
        <f t="shared" si="46"/>
        <v>0</v>
      </c>
      <c r="W84" s="22">
        <f t="shared" si="46"/>
        <v>16797280</v>
      </c>
      <c r="X84" s="23">
        <f t="shared" si="38"/>
        <v>7.8552436981274135E-2</v>
      </c>
    </row>
    <row r="85" spans="1:24" s="17" customFormat="1" ht="18.75" customHeight="1" x14ac:dyDescent="0.2">
      <c r="A85" s="19" t="s">
        <v>69</v>
      </c>
      <c r="B85" s="20" t="s">
        <v>70</v>
      </c>
      <c r="C85" s="21" t="s">
        <v>38</v>
      </c>
      <c r="D85" s="22">
        <f>D86</f>
        <v>144483277</v>
      </c>
      <c r="E85" s="22">
        <f t="shared" ref="E85:W85" si="47">E86</f>
        <v>0</v>
      </c>
      <c r="F85" s="22">
        <f t="shared" si="47"/>
        <v>0</v>
      </c>
      <c r="G85" s="22">
        <f t="shared" si="47"/>
        <v>0</v>
      </c>
      <c r="H85" s="22">
        <f t="shared" si="47"/>
        <v>0</v>
      </c>
      <c r="I85" s="22">
        <f t="shared" si="47"/>
        <v>0</v>
      </c>
      <c r="J85" s="22">
        <f t="shared" si="47"/>
        <v>144483277</v>
      </c>
      <c r="K85" s="22">
        <f t="shared" si="47"/>
        <v>0</v>
      </c>
      <c r="L85" s="22">
        <f t="shared" si="47"/>
        <v>0</v>
      </c>
      <c r="M85" s="22">
        <f t="shared" si="47"/>
        <v>0</v>
      </c>
      <c r="N85" s="22">
        <f t="shared" si="47"/>
        <v>0</v>
      </c>
      <c r="O85" s="22">
        <f t="shared" si="47"/>
        <v>0</v>
      </c>
      <c r="P85" s="22">
        <f t="shared" si="47"/>
        <v>0</v>
      </c>
      <c r="Q85" s="22">
        <f t="shared" si="47"/>
        <v>0</v>
      </c>
      <c r="R85" s="22">
        <f t="shared" si="47"/>
        <v>0</v>
      </c>
      <c r="S85" s="22">
        <f t="shared" si="47"/>
        <v>0</v>
      </c>
      <c r="T85" s="22">
        <f t="shared" si="47"/>
        <v>0</v>
      </c>
      <c r="U85" s="22">
        <f t="shared" si="47"/>
        <v>144483277</v>
      </c>
      <c r="V85" s="22">
        <f t="shared" si="47"/>
        <v>0</v>
      </c>
      <c r="W85" s="22">
        <f t="shared" si="47"/>
        <v>0</v>
      </c>
      <c r="X85" s="23">
        <f t="shared" si="38"/>
        <v>0</v>
      </c>
    </row>
    <row r="86" spans="1:24" s="17" customFormat="1" ht="18.75" customHeight="1" x14ac:dyDescent="0.2">
      <c r="A86" s="30" t="s">
        <v>153</v>
      </c>
      <c r="B86" s="31" t="s">
        <v>154</v>
      </c>
      <c r="C86" s="31" t="s">
        <v>148</v>
      </c>
      <c r="D86" s="32">
        <v>144483277</v>
      </c>
      <c r="E86" s="32">
        <v>0</v>
      </c>
      <c r="F86" s="32">
        <v>0</v>
      </c>
      <c r="G86" s="32">
        <v>0</v>
      </c>
      <c r="H86" s="32">
        <v>0</v>
      </c>
      <c r="I86" s="22">
        <f t="shared" si="40"/>
        <v>0</v>
      </c>
      <c r="J86" s="28">
        <f>D86+I86</f>
        <v>144483277</v>
      </c>
      <c r="K86" s="32">
        <v>0</v>
      </c>
      <c r="L86" s="32">
        <v>0</v>
      </c>
      <c r="M86" s="32">
        <v>0</v>
      </c>
      <c r="N86" s="32">
        <v>0</v>
      </c>
      <c r="O86" s="32">
        <v>0</v>
      </c>
      <c r="P86" s="32">
        <v>0</v>
      </c>
      <c r="Q86" s="28">
        <v>0</v>
      </c>
      <c r="R86" s="32">
        <v>0</v>
      </c>
      <c r="S86" s="32">
        <v>0</v>
      </c>
      <c r="T86" s="32">
        <v>0</v>
      </c>
      <c r="U86" s="32">
        <v>144483277</v>
      </c>
      <c r="V86" s="32">
        <v>0</v>
      </c>
      <c r="W86" s="32">
        <v>0</v>
      </c>
      <c r="X86" s="23">
        <f t="shared" si="38"/>
        <v>0</v>
      </c>
    </row>
    <row r="87" spans="1:24" s="17" customFormat="1" ht="18.75" customHeight="1" x14ac:dyDescent="0.2">
      <c r="A87" s="19" t="s">
        <v>72</v>
      </c>
      <c r="B87" s="20" t="s">
        <v>73</v>
      </c>
      <c r="C87" s="21" t="s">
        <v>38</v>
      </c>
      <c r="D87" s="22">
        <f>D88</f>
        <v>69351973</v>
      </c>
      <c r="E87" s="22">
        <f t="shared" ref="E87:W87" si="48">E88</f>
        <v>0</v>
      </c>
      <c r="F87" s="22">
        <f t="shared" si="48"/>
        <v>0</v>
      </c>
      <c r="G87" s="22">
        <f t="shared" si="48"/>
        <v>0</v>
      </c>
      <c r="H87" s="22">
        <f t="shared" si="48"/>
        <v>0</v>
      </c>
      <c r="I87" s="22">
        <f t="shared" si="48"/>
        <v>0</v>
      </c>
      <c r="J87" s="22">
        <f t="shared" si="48"/>
        <v>69351973</v>
      </c>
      <c r="K87" s="22">
        <f t="shared" si="48"/>
        <v>0</v>
      </c>
      <c r="L87" s="22">
        <f t="shared" si="48"/>
        <v>16797280</v>
      </c>
      <c r="M87" s="22">
        <f t="shared" si="48"/>
        <v>16797280</v>
      </c>
      <c r="N87" s="22">
        <f t="shared" si="48"/>
        <v>0</v>
      </c>
      <c r="O87" s="22">
        <f t="shared" si="48"/>
        <v>16797280</v>
      </c>
      <c r="P87" s="22">
        <f t="shared" si="48"/>
        <v>16797280</v>
      </c>
      <c r="Q87" s="22">
        <f t="shared" si="48"/>
        <v>0</v>
      </c>
      <c r="R87" s="22">
        <f t="shared" si="48"/>
        <v>0</v>
      </c>
      <c r="S87" s="22">
        <f t="shared" si="48"/>
        <v>0</v>
      </c>
      <c r="T87" s="22">
        <f t="shared" si="48"/>
        <v>0</v>
      </c>
      <c r="U87" s="22">
        <f t="shared" si="48"/>
        <v>768790794</v>
      </c>
      <c r="V87" s="22">
        <f t="shared" si="48"/>
        <v>0</v>
      </c>
      <c r="W87" s="22">
        <f t="shared" si="48"/>
        <v>16797280</v>
      </c>
      <c r="X87" s="23">
        <f t="shared" si="38"/>
        <v>0.24220334726453996</v>
      </c>
    </row>
    <row r="88" spans="1:24" s="17" customFormat="1" ht="18.75" customHeight="1" x14ac:dyDescent="0.2">
      <c r="A88" s="30" t="s">
        <v>155</v>
      </c>
      <c r="B88" s="31" t="s">
        <v>156</v>
      </c>
      <c r="C88" s="31" t="s">
        <v>148</v>
      </c>
      <c r="D88" s="32">
        <v>69351973</v>
      </c>
      <c r="E88" s="32">
        <v>0</v>
      </c>
      <c r="F88" s="32">
        <v>0</v>
      </c>
      <c r="G88" s="32">
        <v>0</v>
      </c>
      <c r="H88" s="32">
        <v>0</v>
      </c>
      <c r="I88" s="22">
        <f t="shared" si="40"/>
        <v>0</v>
      </c>
      <c r="J88" s="28">
        <f>D88+I88</f>
        <v>69351973</v>
      </c>
      <c r="K88" s="32">
        <v>0</v>
      </c>
      <c r="L88" s="32">
        <v>16797280</v>
      </c>
      <c r="M88" s="32">
        <v>16797280</v>
      </c>
      <c r="N88" s="32">
        <v>0</v>
      </c>
      <c r="O88" s="32">
        <v>16797280</v>
      </c>
      <c r="P88" s="32">
        <v>16797280</v>
      </c>
      <c r="Q88" s="28">
        <v>0</v>
      </c>
      <c r="R88" s="32">
        <v>0</v>
      </c>
      <c r="S88" s="32">
        <v>0</v>
      </c>
      <c r="T88" s="32">
        <v>0</v>
      </c>
      <c r="U88" s="32">
        <v>768790794</v>
      </c>
      <c r="V88" s="32">
        <v>0</v>
      </c>
      <c r="W88" s="32">
        <v>16797280</v>
      </c>
      <c r="X88" s="23">
        <f t="shared" si="38"/>
        <v>0.24220334726453996</v>
      </c>
    </row>
    <row r="89" spans="1:24" s="17" customFormat="1" ht="27.75" customHeight="1" x14ac:dyDescent="0.2">
      <c r="A89" s="19" t="s">
        <v>86</v>
      </c>
      <c r="B89" s="20" t="s">
        <v>87</v>
      </c>
      <c r="C89" s="21" t="s">
        <v>38</v>
      </c>
      <c r="D89" s="22">
        <f>D90+D92+D94+D96+D98+D100+D102+D104+D106</f>
        <v>784599754</v>
      </c>
      <c r="E89" s="22">
        <f t="shared" ref="E89:W89" si="49">E90+E92+E94+E96+E98+E100+E102+E104+E106</f>
        <v>0</v>
      </c>
      <c r="F89" s="22">
        <f t="shared" si="49"/>
        <v>0</v>
      </c>
      <c r="G89" s="22">
        <f t="shared" si="49"/>
        <v>0</v>
      </c>
      <c r="H89" s="22">
        <f t="shared" si="49"/>
        <v>0</v>
      </c>
      <c r="I89" s="22">
        <f t="shared" si="49"/>
        <v>0</v>
      </c>
      <c r="J89" s="22">
        <f t="shared" si="49"/>
        <v>784599754</v>
      </c>
      <c r="K89" s="22">
        <f t="shared" si="49"/>
        <v>0</v>
      </c>
      <c r="L89" s="22">
        <f t="shared" si="49"/>
        <v>49867204</v>
      </c>
      <c r="M89" s="22">
        <f t="shared" si="49"/>
        <v>49867204</v>
      </c>
      <c r="N89" s="22">
        <f t="shared" si="49"/>
        <v>0</v>
      </c>
      <c r="O89" s="22">
        <f t="shared" si="49"/>
        <v>49867204</v>
      </c>
      <c r="P89" s="22">
        <f t="shared" si="49"/>
        <v>49867204</v>
      </c>
      <c r="Q89" s="22">
        <f t="shared" si="49"/>
        <v>0</v>
      </c>
      <c r="R89" s="22">
        <f t="shared" si="49"/>
        <v>0</v>
      </c>
      <c r="S89" s="22">
        <f t="shared" si="49"/>
        <v>0</v>
      </c>
      <c r="T89" s="22">
        <f t="shared" si="49"/>
        <v>0</v>
      </c>
      <c r="U89" s="22">
        <f t="shared" si="49"/>
        <v>734732550</v>
      </c>
      <c r="V89" s="22">
        <f t="shared" si="49"/>
        <v>0</v>
      </c>
      <c r="W89" s="22">
        <f t="shared" si="49"/>
        <v>49867204</v>
      </c>
      <c r="X89" s="23">
        <f t="shared" si="38"/>
        <v>6.3557506544923037E-2</v>
      </c>
    </row>
    <row r="90" spans="1:24" s="17" customFormat="1" ht="27.75" customHeight="1" x14ac:dyDescent="0.2">
      <c r="A90" s="19" t="s">
        <v>88</v>
      </c>
      <c r="B90" s="20" t="s">
        <v>89</v>
      </c>
      <c r="C90" s="21" t="s">
        <v>38</v>
      </c>
      <c r="D90" s="22">
        <f>D91</f>
        <v>257405770</v>
      </c>
      <c r="E90" s="22">
        <f t="shared" ref="E90:W90" si="50">E91</f>
        <v>0</v>
      </c>
      <c r="F90" s="22">
        <f t="shared" si="50"/>
        <v>0</v>
      </c>
      <c r="G90" s="22">
        <f t="shared" si="50"/>
        <v>0</v>
      </c>
      <c r="H90" s="22">
        <f t="shared" si="50"/>
        <v>0</v>
      </c>
      <c r="I90" s="22">
        <f t="shared" si="50"/>
        <v>0</v>
      </c>
      <c r="J90" s="22">
        <f t="shared" si="50"/>
        <v>257405770</v>
      </c>
      <c r="K90" s="22">
        <f t="shared" si="50"/>
        <v>0</v>
      </c>
      <c r="L90" s="22">
        <f t="shared" si="50"/>
        <v>14659000</v>
      </c>
      <c r="M90" s="22">
        <f t="shared" si="50"/>
        <v>14659000</v>
      </c>
      <c r="N90" s="22">
        <f t="shared" si="50"/>
        <v>0</v>
      </c>
      <c r="O90" s="22">
        <f t="shared" si="50"/>
        <v>14659000</v>
      </c>
      <c r="P90" s="22">
        <f t="shared" si="50"/>
        <v>14659000</v>
      </c>
      <c r="Q90" s="22">
        <f t="shared" si="50"/>
        <v>0</v>
      </c>
      <c r="R90" s="22">
        <f t="shared" si="50"/>
        <v>0</v>
      </c>
      <c r="S90" s="22">
        <f t="shared" si="50"/>
        <v>0</v>
      </c>
      <c r="T90" s="22">
        <f t="shared" si="50"/>
        <v>0</v>
      </c>
      <c r="U90" s="22">
        <f t="shared" si="50"/>
        <v>242746770</v>
      </c>
      <c r="V90" s="22">
        <f t="shared" si="50"/>
        <v>0</v>
      </c>
      <c r="W90" s="22">
        <f t="shared" si="50"/>
        <v>14659000</v>
      </c>
      <c r="X90" s="23">
        <f t="shared" si="38"/>
        <v>5.6948995354688434E-2</v>
      </c>
    </row>
    <row r="91" spans="1:24" s="17" customFormat="1" ht="27" customHeight="1" x14ac:dyDescent="0.2">
      <c r="A91" s="30" t="s">
        <v>157</v>
      </c>
      <c r="B91" s="31" t="s">
        <v>158</v>
      </c>
      <c r="C91" s="31" t="s">
        <v>148</v>
      </c>
      <c r="D91" s="32">
        <v>257405770</v>
      </c>
      <c r="E91" s="32">
        <v>0</v>
      </c>
      <c r="F91" s="32">
        <v>0</v>
      </c>
      <c r="G91" s="32">
        <v>0</v>
      </c>
      <c r="H91" s="32">
        <v>0</v>
      </c>
      <c r="I91" s="22">
        <f t="shared" si="40"/>
        <v>0</v>
      </c>
      <c r="J91" s="28">
        <f>D91+I91</f>
        <v>257405770</v>
      </c>
      <c r="K91" s="32">
        <v>0</v>
      </c>
      <c r="L91" s="32">
        <v>14659000</v>
      </c>
      <c r="M91" s="32">
        <v>14659000</v>
      </c>
      <c r="N91" s="32">
        <v>0</v>
      </c>
      <c r="O91" s="32">
        <v>14659000</v>
      </c>
      <c r="P91" s="32">
        <v>14659000</v>
      </c>
      <c r="Q91" s="28">
        <v>0</v>
      </c>
      <c r="R91" s="32">
        <v>0</v>
      </c>
      <c r="S91" s="32">
        <v>0</v>
      </c>
      <c r="T91" s="32">
        <v>0</v>
      </c>
      <c r="U91" s="32">
        <v>242746770</v>
      </c>
      <c r="V91" s="32">
        <v>0</v>
      </c>
      <c r="W91" s="32">
        <v>14659000</v>
      </c>
      <c r="X91" s="23">
        <f t="shared" si="38"/>
        <v>5.6948995354688434E-2</v>
      </c>
    </row>
    <row r="92" spans="1:24" s="17" customFormat="1" ht="18.75" customHeight="1" x14ac:dyDescent="0.2">
      <c r="A92" s="19" t="s">
        <v>91</v>
      </c>
      <c r="B92" s="20" t="s">
        <v>92</v>
      </c>
      <c r="C92" s="21" t="s">
        <v>38</v>
      </c>
      <c r="D92" s="22">
        <f>D93</f>
        <v>199733682</v>
      </c>
      <c r="E92" s="22">
        <f t="shared" ref="E92:W92" si="51">E93</f>
        <v>0</v>
      </c>
      <c r="F92" s="22">
        <f t="shared" si="51"/>
        <v>0</v>
      </c>
      <c r="G92" s="22">
        <f t="shared" si="51"/>
        <v>0</v>
      </c>
      <c r="H92" s="22">
        <f t="shared" si="51"/>
        <v>0</v>
      </c>
      <c r="I92" s="22">
        <f t="shared" si="51"/>
        <v>0</v>
      </c>
      <c r="J92" s="22">
        <f t="shared" si="51"/>
        <v>199733682</v>
      </c>
      <c r="K92" s="22">
        <f t="shared" si="51"/>
        <v>0</v>
      </c>
      <c r="L92" s="22">
        <f t="shared" si="51"/>
        <v>10384700</v>
      </c>
      <c r="M92" s="22">
        <f t="shared" si="51"/>
        <v>10384700</v>
      </c>
      <c r="N92" s="22">
        <f t="shared" si="51"/>
        <v>0</v>
      </c>
      <c r="O92" s="22">
        <f t="shared" si="51"/>
        <v>10384700</v>
      </c>
      <c r="P92" s="22">
        <f t="shared" si="51"/>
        <v>10384700</v>
      </c>
      <c r="Q92" s="22">
        <f t="shared" si="51"/>
        <v>0</v>
      </c>
      <c r="R92" s="22">
        <f t="shared" si="51"/>
        <v>0</v>
      </c>
      <c r="S92" s="22">
        <f t="shared" si="51"/>
        <v>0</v>
      </c>
      <c r="T92" s="22">
        <f t="shared" si="51"/>
        <v>0</v>
      </c>
      <c r="U92" s="22">
        <f t="shared" si="51"/>
        <v>189348982</v>
      </c>
      <c r="V92" s="22">
        <f t="shared" si="51"/>
        <v>0</v>
      </c>
      <c r="W92" s="22">
        <f t="shared" si="51"/>
        <v>10384700</v>
      </c>
      <c r="X92" s="23">
        <f t="shared" si="38"/>
        <v>5.1992733003339918E-2</v>
      </c>
    </row>
    <row r="93" spans="1:24" s="17" customFormat="1" ht="24.75" customHeight="1" x14ac:dyDescent="0.2">
      <c r="A93" s="30" t="s">
        <v>159</v>
      </c>
      <c r="B93" s="31" t="s">
        <v>160</v>
      </c>
      <c r="C93" s="31" t="s">
        <v>148</v>
      </c>
      <c r="D93" s="32">
        <v>199733682</v>
      </c>
      <c r="E93" s="32">
        <v>0</v>
      </c>
      <c r="F93" s="32">
        <v>0</v>
      </c>
      <c r="G93" s="32">
        <v>0</v>
      </c>
      <c r="H93" s="32">
        <v>0</v>
      </c>
      <c r="I93" s="22">
        <f t="shared" si="40"/>
        <v>0</v>
      </c>
      <c r="J93" s="28">
        <f>D93+I93</f>
        <v>199733682</v>
      </c>
      <c r="K93" s="32">
        <v>0</v>
      </c>
      <c r="L93" s="32">
        <v>10384700</v>
      </c>
      <c r="M93" s="32">
        <v>10384700</v>
      </c>
      <c r="N93" s="32">
        <v>0</v>
      </c>
      <c r="O93" s="32">
        <v>10384700</v>
      </c>
      <c r="P93" s="32">
        <v>10384700</v>
      </c>
      <c r="Q93" s="28">
        <v>0</v>
      </c>
      <c r="R93" s="32">
        <v>0</v>
      </c>
      <c r="S93" s="32">
        <v>0</v>
      </c>
      <c r="T93" s="32">
        <v>0</v>
      </c>
      <c r="U93" s="32">
        <v>189348982</v>
      </c>
      <c r="V93" s="32">
        <v>0</v>
      </c>
      <c r="W93" s="32">
        <v>10384700</v>
      </c>
      <c r="X93" s="23">
        <f t="shared" si="38"/>
        <v>5.1992733003339918E-2</v>
      </c>
    </row>
    <row r="94" spans="1:24" s="17" customFormat="1" ht="18.75" customHeight="1" x14ac:dyDescent="0.2">
      <c r="A94" s="19" t="s">
        <v>94</v>
      </c>
      <c r="B94" s="20" t="s">
        <v>95</v>
      </c>
      <c r="C94" s="21" t="s">
        <v>38</v>
      </c>
      <c r="D94" s="22">
        <f>D95</f>
        <v>175306376</v>
      </c>
      <c r="E94" s="22">
        <f t="shared" ref="E94:W94" si="52">E95</f>
        <v>0</v>
      </c>
      <c r="F94" s="22">
        <f t="shared" si="52"/>
        <v>0</v>
      </c>
      <c r="G94" s="22">
        <f t="shared" si="52"/>
        <v>0</v>
      </c>
      <c r="H94" s="22">
        <f t="shared" si="52"/>
        <v>0</v>
      </c>
      <c r="I94" s="22">
        <f t="shared" si="52"/>
        <v>0</v>
      </c>
      <c r="J94" s="22">
        <f t="shared" si="52"/>
        <v>175306376</v>
      </c>
      <c r="K94" s="22">
        <f t="shared" si="52"/>
        <v>0</v>
      </c>
      <c r="L94" s="22">
        <f t="shared" si="52"/>
        <v>13011104</v>
      </c>
      <c r="M94" s="22">
        <f t="shared" si="52"/>
        <v>13011104</v>
      </c>
      <c r="N94" s="22">
        <f t="shared" si="52"/>
        <v>0</v>
      </c>
      <c r="O94" s="22">
        <f t="shared" si="52"/>
        <v>13011104</v>
      </c>
      <c r="P94" s="22">
        <f t="shared" si="52"/>
        <v>13011104</v>
      </c>
      <c r="Q94" s="22">
        <f t="shared" si="52"/>
        <v>0</v>
      </c>
      <c r="R94" s="22">
        <f t="shared" si="52"/>
        <v>0</v>
      </c>
      <c r="S94" s="22">
        <f t="shared" si="52"/>
        <v>0</v>
      </c>
      <c r="T94" s="22">
        <f t="shared" si="52"/>
        <v>0</v>
      </c>
      <c r="U94" s="22">
        <f t="shared" si="52"/>
        <v>162295272</v>
      </c>
      <c r="V94" s="22">
        <f t="shared" si="52"/>
        <v>0</v>
      </c>
      <c r="W94" s="22">
        <f t="shared" si="52"/>
        <v>13011104</v>
      </c>
      <c r="X94" s="23">
        <f t="shared" si="38"/>
        <v>7.4219228626345002E-2</v>
      </c>
    </row>
    <row r="95" spans="1:24" s="17" customFormat="1" ht="23.25" customHeight="1" x14ac:dyDescent="0.2">
      <c r="A95" s="30" t="s">
        <v>161</v>
      </c>
      <c r="B95" s="31" t="s">
        <v>95</v>
      </c>
      <c r="C95" s="31" t="s">
        <v>148</v>
      </c>
      <c r="D95" s="32">
        <v>175306376</v>
      </c>
      <c r="E95" s="32">
        <v>0</v>
      </c>
      <c r="F95" s="32">
        <v>0</v>
      </c>
      <c r="G95" s="32">
        <v>0</v>
      </c>
      <c r="H95" s="32">
        <v>0</v>
      </c>
      <c r="I95" s="22">
        <f t="shared" si="40"/>
        <v>0</v>
      </c>
      <c r="J95" s="28">
        <f>D95+I95</f>
        <v>175306376</v>
      </c>
      <c r="K95" s="32">
        <v>0</v>
      </c>
      <c r="L95" s="32">
        <v>13011104</v>
      </c>
      <c r="M95" s="32">
        <v>13011104</v>
      </c>
      <c r="N95" s="32">
        <v>0</v>
      </c>
      <c r="O95" s="32">
        <v>13011104</v>
      </c>
      <c r="P95" s="32">
        <v>13011104</v>
      </c>
      <c r="Q95" s="28">
        <v>0</v>
      </c>
      <c r="R95" s="32">
        <v>0</v>
      </c>
      <c r="S95" s="32">
        <v>0</v>
      </c>
      <c r="T95" s="32">
        <v>0</v>
      </c>
      <c r="U95" s="32">
        <v>162295272</v>
      </c>
      <c r="V95" s="32">
        <v>0</v>
      </c>
      <c r="W95" s="32">
        <v>13011104</v>
      </c>
      <c r="X95" s="23">
        <f t="shared" si="38"/>
        <v>7.4219228626345002E-2</v>
      </c>
    </row>
    <row r="96" spans="1:24" s="17" customFormat="1" ht="28.5" customHeight="1" x14ac:dyDescent="0.2">
      <c r="A96" s="19" t="s">
        <v>97</v>
      </c>
      <c r="B96" s="20" t="s">
        <v>98</v>
      </c>
      <c r="C96" s="21" t="s">
        <v>38</v>
      </c>
      <c r="D96" s="22">
        <f>D97</f>
        <v>63914779</v>
      </c>
      <c r="E96" s="22">
        <f t="shared" ref="E96:W96" si="53">E97</f>
        <v>0</v>
      </c>
      <c r="F96" s="22">
        <f t="shared" si="53"/>
        <v>0</v>
      </c>
      <c r="G96" s="22">
        <f t="shared" si="53"/>
        <v>0</v>
      </c>
      <c r="H96" s="22">
        <f t="shared" si="53"/>
        <v>0</v>
      </c>
      <c r="I96" s="22">
        <f t="shared" si="53"/>
        <v>0</v>
      </c>
      <c r="J96" s="22">
        <f t="shared" si="53"/>
        <v>63914779</v>
      </c>
      <c r="K96" s="22">
        <f t="shared" si="53"/>
        <v>0</v>
      </c>
      <c r="L96" s="22">
        <f t="shared" si="53"/>
        <v>4978600</v>
      </c>
      <c r="M96" s="22">
        <f t="shared" si="53"/>
        <v>4978600</v>
      </c>
      <c r="N96" s="22">
        <f t="shared" si="53"/>
        <v>0</v>
      </c>
      <c r="O96" s="22">
        <f t="shared" si="53"/>
        <v>4978600</v>
      </c>
      <c r="P96" s="22">
        <f t="shared" si="53"/>
        <v>4978600</v>
      </c>
      <c r="Q96" s="22">
        <f t="shared" si="53"/>
        <v>0</v>
      </c>
      <c r="R96" s="22">
        <f t="shared" si="53"/>
        <v>0</v>
      </c>
      <c r="S96" s="22">
        <f t="shared" si="53"/>
        <v>0</v>
      </c>
      <c r="T96" s="22">
        <f t="shared" si="53"/>
        <v>0</v>
      </c>
      <c r="U96" s="22">
        <f t="shared" si="53"/>
        <v>58936179</v>
      </c>
      <c r="V96" s="22">
        <f t="shared" si="53"/>
        <v>0</v>
      </c>
      <c r="W96" s="22">
        <f t="shared" si="53"/>
        <v>4978600</v>
      </c>
      <c r="X96" s="23">
        <f t="shared" si="38"/>
        <v>7.7894347409071071E-2</v>
      </c>
    </row>
    <row r="97" spans="1:24" s="17" customFormat="1" ht="28.5" customHeight="1" x14ac:dyDescent="0.2">
      <c r="A97" s="30" t="s">
        <v>162</v>
      </c>
      <c r="B97" s="31" t="s">
        <v>163</v>
      </c>
      <c r="C97" s="31" t="s">
        <v>148</v>
      </c>
      <c r="D97" s="32">
        <v>63914779</v>
      </c>
      <c r="E97" s="32">
        <v>0</v>
      </c>
      <c r="F97" s="32">
        <v>0</v>
      </c>
      <c r="G97" s="32">
        <v>0</v>
      </c>
      <c r="H97" s="32">
        <v>0</v>
      </c>
      <c r="I97" s="22">
        <f t="shared" si="40"/>
        <v>0</v>
      </c>
      <c r="J97" s="28">
        <f>D97+I97</f>
        <v>63914779</v>
      </c>
      <c r="K97" s="32">
        <v>0</v>
      </c>
      <c r="L97" s="32">
        <v>4978600</v>
      </c>
      <c r="M97" s="32">
        <v>4978600</v>
      </c>
      <c r="N97" s="32">
        <v>0</v>
      </c>
      <c r="O97" s="32">
        <v>4978600</v>
      </c>
      <c r="P97" s="32">
        <v>4978600</v>
      </c>
      <c r="Q97" s="28">
        <v>0</v>
      </c>
      <c r="R97" s="32">
        <v>0</v>
      </c>
      <c r="S97" s="32">
        <v>0</v>
      </c>
      <c r="T97" s="32">
        <v>0</v>
      </c>
      <c r="U97" s="32">
        <v>58936179</v>
      </c>
      <c r="V97" s="32">
        <v>0</v>
      </c>
      <c r="W97" s="32">
        <v>4978600</v>
      </c>
      <c r="X97" s="23">
        <f t="shared" si="38"/>
        <v>7.7894347409071071E-2</v>
      </c>
    </row>
    <row r="98" spans="1:24" s="17" customFormat="1" ht="26.25" customHeight="1" x14ac:dyDescent="0.2">
      <c r="A98" s="19" t="s">
        <v>100</v>
      </c>
      <c r="B98" s="20" t="s">
        <v>101</v>
      </c>
      <c r="C98" s="21" t="s">
        <v>38</v>
      </c>
      <c r="D98" s="22">
        <f>D99</f>
        <v>8345672</v>
      </c>
      <c r="E98" s="22">
        <f t="shared" ref="E98:W98" si="54">E99</f>
        <v>0</v>
      </c>
      <c r="F98" s="22">
        <f t="shared" si="54"/>
        <v>0</v>
      </c>
      <c r="G98" s="22">
        <f t="shared" si="54"/>
        <v>0</v>
      </c>
      <c r="H98" s="22">
        <f t="shared" si="54"/>
        <v>0</v>
      </c>
      <c r="I98" s="22">
        <f t="shared" si="54"/>
        <v>0</v>
      </c>
      <c r="J98" s="22">
        <f t="shared" si="54"/>
        <v>8345672</v>
      </c>
      <c r="K98" s="22">
        <f t="shared" si="54"/>
        <v>0</v>
      </c>
      <c r="L98" s="22">
        <f t="shared" si="54"/>
        <v>606000</v>
      </c>
      <c r="M98" s="22">
        <f t="shared" si="54"/>
        <v>606000</v>
      </c>
      <c r="N98" s="22">
        <f t="shared" si="54"/>
        <v>0</v>
      </c>
      <c r="O98" s="22">
        <f t="shared" si="54"/>
        <v>606000</v>
      </c>
      <c r="P98" s="22">
        <f t="shared" si="54"/>
        <v>606000</v>
      </c>
      <c r="Q98" s="22">
        <f t="shared" si="54"/>
        <v>0</v>
      </c>
      <c r="R98" s="22">
        <f t="shared" si="54"/>
        <v>0</v>
      </c>
      <c r="S98" s="22">
        <f t="shared" si="54"/>
        <v>0</v>
      </c>
      <c r="T98" s="22">
        <f t="shared" si="54"/>
        <v>0</v>
      </c>
      <c r="U98" s="22">
        <f t="shared" si="54"/>
        <v>7739672</v>
      </c>
      <c r="V98" s="22">
        <f t="shared" si="54"/>
        <v>0</v>
      </c>
      <c r="W98" s="22">
        <f t="shared" si="54"/>
        <v>606000</v>
      </c>
      <c r="X98" s="23">
        <f t="shared" si="38"/>
        <v>7.2612487047178459E-2</v>
      </c>
    </row>
    <row r="99" spans="1:24" s="17" customFormat="1" ht="26.25" customHeight="1" x14ac:dyDescent="0.2">
      <c r="A99" s="33" t="s">
        <v>164</v>
      </c>
      <c r="B99" s="34" t="s">
        <v>165</v>
      </c>
      <c r="C99" s="34" t="s">
        <v>148</v>
      </c>
      <c r="D99" s="32">
        <v>8345672</v>
      </c>
      <c r="E99" s="32">
        <v>0</v>
      </c>
      <c r="F99" s="32">
        <v>0</v>
      </c>
      <c r="G99" s="32">
        <v>0</v>
      </c>
      <c r="H99" s="32">
        <v>0</v>
      </c>
      <c r="I99" s="22">
        <f t="shared" si="40"/>
        <v>0</v>
      </c>
      <c r="J99" s="28">
        <f>D99+I99</f>
        <v>8345672</v>
      </c>
      <c r="K99" s="32">
        <v>0</v>
      </c>
      <c r="L99" s="32">
        <v>606000</v>
      </c>
      <c r="M99" s="32">
        <v>606000</v>
      </c>
      <c r="N99" s="32">
        <v>0</v>
      </c>
      <c r="O99" s="32">
        <v>606000</v>
      </c>
      <c r="P99" s="32">
        <v>606000</v>
      </c>
      <c r="Q99" s="28">
        <v>0</v>
      </c>
      <c r="R99" s="32">
        <v>0</v>
      </c>
      <c r="S99" s="32">
        <v>0</v>
      </c>
      <c r="T99" s="32">
        <v>0</v>
      </c>
      <c r="U99" s="32">
        <v>7739672</v>
      </c>
      <c r="V99" s="32">
        <v>0</v>
      </c>
      <c r="W99" s="32">
        <v>606000</v>
      </c>
      <c r="X99" s="23">
        <f t="shared" si="38"/>
        <v>7.2612487047178459E-2</v>
      </c>
    </row>
    <row r="100" spans="1:24" s="17" customFormat="1" ht="18.75" customHeight="1" x14ac:dyDescent="0.2">
      <c r="A100" s="19" t="s">
        <v>103</v>
      </c>
      <c r="B100" s="20" t="s">
        <v>104</v>
      </c>
      <c r="C100" s="21" t="s">
        <v>38</v>
      </c>
      <c r="D100" s="22">
        <f>D101</f>
        <v>47936086</v>
      </c>
      <c r="E100" s="22">
        <f t="shared" ref="E100:W100" si="55">E101</f>
        <v>0</v>
      </c>
      <c r="F100" s="22">
        <f t="shared" si="55"/>
        <v>0</v>
      </c>
      <c r="G100" s="22">
        <f t="shared" si="55"/>
        <v>0</v>
      </c>
      <c r="H100" s="22">
        <f t="shared" si="55"/>
        <v>0</v>
      </c>
      <c r="I100" s="22">
        <f t="shared" si="55"/>
        <v>0</v>
      </c>
      <c r="J100" s="22">
        <f t="shared" si="55"/>
        <v>47936086</v>
      </c>
      <c r="K100" s="22">
        <f t="shared" si="55"/>
        <v>0</v>
      </c>
      <c r="L100" s="22">
        <f t="shared" si="55"/>
        <v>3734000</v>
      </c>
      <c r="M100" s="22">
        <f t="shared" si="55"/>
        <v>3734000</v>
      </c>
      <c r="N100" s="22">
        <f t="shared" si="55"/>
        <v>0</v>
      </c>
      <c r="O100" s="22">
        <f t="shared" si="55"/>
        <v>3734000</v>
      </c>
      <c r="P100" s="22">
        <f t="shared" si="55"/>
        <v>3734000</v>
      </c>
      <c r="Q100" s="22">
        <f t="shared" si="55"/>
        <v>0</v>
      </c>
      <c r="R100" s="22">
        <f t="shared" si="55"/>
        <v>0</v>
      </c>
      <c r="S100" s="22">
        <f t="shared" si="55"/>
        <v>0</v>
      </c>
      <c r="T100" s="22">
        <f t="shared" si="55"/>
        <v>0</v>
      </c>
      <c r="U100" s="22">
        <f t="shared" si="55"/>
        <v>44202086</v>
      </c>
      <c r="V100" s="22">
        <f t="shared" si="55"/>
        <v>0</v>
      </c>
      <c r="W100" s="22">
        <f t="shared" si="55"/>
        <v>3734000</v>
      </c>
      <c r="X100" s="23">
        <f t="shared" si="38"/>
        <v>7.7895387620925086E-2</v>
      </c>
    </row>
    <row r="101" spans="1:24" s="17" customFormat="1" ht="18.75" customHeight="1" x14ac:dyDescent="0.2">
      <c r="A101" s="30" t="s">
        <v>166</v>
      </c>
      <c r="B101" s="31" t="s">
        <v>104</v>
      </c>
      <c r="C101" s="31" t="s">
        <v>148</v>
      </c>
      <c r="D101" s="32">
        <v>47936086</v>
      </c>
      <c r="E101" s="32">
        <v>0</v>
      </c>
      <c r="F101" s="32">
        <v>0</v>
      </c>
      <c r="G101" s="32">
        <v>0</v>
      </c>
      <c r="H101" s="32">
        <v>0</v>
      </c>
      <c r="I101" s="22">
        <f t="shared" si="40"/>
        <v>0</v>
      </c>
      <c r="J101" s="28">
        <f>D101+I101</f>
        <v>47936086</v>
      </c>
      <c r="K101" s="32">
        <v>0</v>
      </c>
      <c r="L101" s="32">
        <v>3734000</v>
      </c>
      <c r="M101" s="32">
        <v>3734000</v>
      </c>
      <c r="N101" s="32">
        <v>0</v>
      </c>
      <c r="O101" s="32">
        <v>3734000</v>
      </c>
      <c r="P101" s="32">
        <v>3734000</v>
      </c>
      <c r="Q101" s="28">
        <v>0</v>
      </c>
      <c r="R101" s="32">
        <v>0</v>
      </c>
      <c r="S101" s="32">
        <v>0</v>
      </c>
      <c r="T101" s="32">
        <v>0</v>
      </c>
      <c r="U101" s="32">
        <v>44202086</v>
      </c>
      <c r="V101" s="32">
        <v>0</v>
      </c>
      <c r="W101" s="32">
        <v>3734000</v>
      </c>
      <c r="X101" s="23">
        <f t="shared" si="38"/>
        <v>7.7895387620925086E-2</v>
      </c>
    </row>
    <row r="102" spans="1:24" s="17" customFormat="1" ht="18.75" customHeight="1" x14ac:dyDescent="0.2">
      <c r="A102" s="19" t="s">
        <v>106</v>
      </c>
      <c r="B102" s="20" t="s">
        <v>107</v>
      </c>
      <c r="C102" s="21" t="s">
        <v>38</v>
      </c>
      <c r="D102" s="22">
        <f>D103</f>
        <v>7989347</v>
      </c>
      <c r="E102" s="22">
        <f t="shared" ref="E102:W102" si="56">E103</f>
        <v>0</v>
      </c>
      <c r="F102" s="22">
        <f t="shared" si="56"/>
        <v>0</v>
      </c>
      <c r="G102" s="22">
        <f t="shared" si="56"/>
        <v>0</v>
      </c>
      <c r="H102" s="22">
        <f t="shared" si="56"/>
        <v>0</v>
      </c>
      <c r="I102" s="22">
        <f t="shared" si="56"/>
        <v>0</v>
      </c>
      <c r="J102" s="22">
        <f t="shared" si="56"/>
        <v>7989347</v>
      </c>
      <c r="K102" s="22">
        <f t="shared" si="56"/>
        <v>0</v>
      </c>
      <c r="L102" s="22">
        <f t="shared" si="56"/>
        <v>624200</v>
      </c>
      <c r="M102" s="22">
        <f t="shared" si="56"/>
        <v>624200</v>
      </c>
      <c r="N102" s="22">
        <f t="shared" si="56"/>
        <v>0</v>
      </c>
      <c r="O102" s="22">
        <f t="shared" si="56"/>
        <v>624200</v>
      </c>
      <c r="P102" s="22">
        <f t="shared" si="56"/>
        <v>624200</v>
      </c>
      <c r="Q102" s="22">
        <f t="shared" si="56"/>
        <v>0</v>
      </c>
      <c r="R102" s="22">
        <f t="shared" si="56"/>
        <v>0</v>
      </c>
      <c r="S102" s="22">
        <f t="shared" si="56"/>
        <v>0</v>
      </c>
      <c r="T102" s="22">
        <f t="shared" si="56"/>
        <v>0</v>
      </c>
      <c r="U102" s="22">
        <f t="shared" si="56"/>
        <v>7365147</v>
      </c>
      <c r="V102" s="22">
        <f t="shared" si="56"/>
        <v>0</v>
      </c>
      <c r="W102" s="22">
        <f t="shared" si="56"/>
        <v>624200</v>
      </c>
      <c r="X102" s="23">
        <f t="shared" si="38"/>
        <v>7.8129038581000426E-2</v>
      </c>
    </row>
    <row r="103" spans="1:24" s="17" customFormat="1" ht="26.25" customHeight="1" x14ac:dyDescent="0.2">
      <c r="A103" s="30" t="s">
        <v>167</v>
      </c>
      <c r="B103" s="31" t="s">
        <v>168</v>
      </c>
      <c r="C103" s="31" t="s">
        <v>148</v>
      </c>
      <c r="D103" s="32">
        <v>7989347</v>
      </c>
      <c r="E103" s="32">
        <v>0</v>
      </c>
      <c r="F103" s="32">
        <v>0</v>
      </c>
      <c r="G103" s="32">
        <v>0</v>
      </c>
      <c r="H103" s="32">
        <v>0</v>
      </c>
      <c r="I103" s="22">
        <f t="shared" si="40"/>
        <v>0</v>
      </c>
      <c r="J103" s="28">
        <f>D103+I103</f>
        <v>7989347</v>
      </c>
      <c r="K103" s="32">
        <v>0</v>
      </c>
      <c r="L103" s="32">
        <v>624200</v>
      </c>
      <c r="M103" s="32">
        <v>624200</v>
      </c>
      <c r="N103" s="32">
        <v>0</v>
      </c>
      <c r="O103" s="32">
        <v>624200</v>
      </c>
      <c r="P103" s="32">
        <v>624200</v>
      </c>
      <c r="Q103" s="28">
        <v>0</v>
      </c>
      <c r="R103" s="32">
        <v>0</v>
      </c>
      <c r="S103" s="32">
        <v>0</v>
      </c>
      <c r="T103" s="32">
        <v>0</v>
      </c>
      <c r="U103" s="32">
        <v>7365147</v>
      </c>
      <c r="V103" s="32">
        <v>0</v>
      </c>
      <c r="W103" s="32">
        <v>624200</v>
      </c>
      <c r="X103" s="23">
        <f t="shared" si="38"/>
        <v>7.8129038581000426E-2</v>
      </c>
    </row>
    <row r="104" spans="1:24" s="17" customFormat="1" ht="18.75" customHeight="1" x14ac:dyDescent="0.2">
      <c r="A104" s="19" t="s">
        <v>109</v>
      </c>
      <c r="B104" s="20" t="s">
        <v>110</v>
      </c>
      <c r="C104" s="21" t="s">
        <v>38</v>
      </c>
      <c r="D104" s="22">
        <f>D105</f>
        <v>7989347</v>
      </c>
      <c r="E104" s="22">
        <f t="shared" ref="E104:W104" si="57">E105</f>
        <v>0</v>
      </c>
      <c r="F104" s="22">
        <f t="shared" si="57"/>
        <v>0</v>
      </c>
      <c r="G104" s="22">
        <f t="shared" si="57"/>
        <v>0</v>
      </c>
      <c r="H104" s="22">
        <f t="shared" si="57"/>
        <v>0</v>
      </c>
      <c r="I104" s="22">
        <f t="shared" si="57"/>
        <v>0</v>
      </c>
      <c r="J104" s="22">
        <f t="shared" si="57"/>
        <v>7989347</v>
      </c>
      <c r="K104" s="22">
        <f t="shared" si="57"/>
        <v>0</v>
      </c>
      <c r="L104" s="22">
        <f t="shared" si="57"/>
        <v>624200</v>
      </c>
      <c r="M104" s="22">
        <f t="shared" si="57"/>
        <v>624200</v>
      </c>
      <c r="N104" s="22">
        <f t="shared" si="57"/>
        <v>0</v>
      </c>
      <c r="O104" s="22">
        <f t="shared" si="57"/>
        <v>624200</v>
      </c>
      <c r="P104" s="22">
        <f t="shared" si="57"/>
        <v>624200</v>
      </c>
      <c r="Q104" s="22">
        <f t="shared" si="57"/>
        <v>0</v>
      </c>
      <c r="R104" s="22">
        <f t="shared" si="57"/>
        <v>0</v>
      </c>
      <c r="S104" s="22">
        <f t="shared" si="57"/>
        <v>0</v>
      </c>
      <c r="T104" s="22">
        <f t="shared" si="57"/>
        <v>0</v>
      </c>
      <c r="U104" s="22">
        <f t="shared" si="57"/>
        <v>7365147</v>
      </c>
      <c r="V104" s="22">
        <f t="shared" si="57"/>
        <v>0</v>
      </c>
      <c r="W104" s="22">
        <f t="shared" si="57"/>
        <v>624200</v>
      </c>
      <c r="X104" s="23">
        <f t="shared" si="38"/>
        <v>7.8129038581000426E-2</v>
      </c>
    </row>
    <row r="105" spans="1:24" s="17" customFormat="1" ht="18.75" customHeight="1" x14ac:dyDescent="0.2">
      <c r="A105" s="30" t="s">
        <v>169</v>
      </c>
      <c r="B105" s="31" t="s">
        <v>170</v>
      </c>
      <c r="C105" s="31" t="s">
        <v>148</v>
      </c>
      <c r="D105" s="32">
        <v>7989347</v>
      </c>
      <c r="E105" s="32">
        <v>0</v>
      </c>
      <c r="F105" s="32">
        <v>0</v>
      </c>
      <c r="G105" s="32">
        <v>0</v>
      </c>
      <c r="H105" s="32">
        <v>0</v>
      </c>
      <c r="I105" s="22">
        <f t="shared" si="40"/>
        <v>0</v>
      </c>
      <c r="J105" s="28">
        <f>D105+I105</f>
        <v>7989347</v>
      </c>
      <c r="K105" s="32">
        <v>0</v>
      </c>
      <c r="L105" s="32">
        <v>624200</v>
      </c>
      <c r="M105" s="32">
        <v>624200</v>
      </c>
      <c r="N105" s="32">
        <v>0</v>
      </c>
      <c r="O105" s="32">
        <v>624200</v>
      </c>
      <c r="P105" s="32">
        <v>624200</v>
      </c>
      <c r="Q105" s="28">
        <v>0</v>
      </c>
      <c r="R105" s="32">
        <v>0</v>
      </c>
      <c r="S105" s="32">
        <v>0</v>
      </c>
      <c r="T105" s="32">
        <v>0</v>
      </c>
      <c r="U105" s="32">
        <v>7365147</v>
      </c>
      <c r="V105" s="32">
        <v>0</v>
      </c>
      <c r="W105" s="32">
        <v>624200</v>
      </c>
      <c r="X105" s="23">
        <f t="shared" si="38"/>
        <v>7.8129038581000426E-2</v>
      </c>
    </row>
    <row r="106" spans="1:24" s="17" customFormat="1" ht="26.25" customHeight="1" x14ac:dyDescent="0.2">
      <c r="A106" s="19" t="s">
        <v>112</v>
      </c>
      <c r="B106" s="20" t="s">
        <v>113</v>
      </c>
      <c r="C106" s="21" t="s">
        <v>38</v>
      </c>
      <c r="D106" s="22">
        <f>D107</f>
        <v>15978695</v>
      </c>
      <c r="E106" s="22">
        <f t="shared" ref="E106:W106" si="58">E107</f>
        <v>0</v>
      </c>
      <c r="F106" s="22">
        <f t="shared" si="58"/>
        <v>0</v>
      </c>
      <c r="G106" s="22">
        <f t="shared" si="58"/>
        <v>0</v>
      </c>
      <c r="H106" s="22">
        <f t="shared" si="58"/>
        <v>0</v>
      </c>
      <c r="I106" s="22">
        <f t="shared" si="58"/>
        <v>0</v>
      </c>
      <c r="J106" s="22">
        <f t="shared" si="58"/>
        <v>15978695</v>
      </c>
      <c r="K106" s="22">
        <f t="shared" si="58"/>
        <v>0</v>
      </c>
      <c r="L106" s="22">
        <f t="shared" si="58"/>
        <v>1245400</v>
      </c>
      <c r="M106" s="22">
        <f t="shared" si="58"/>
        <v>1245400</v>
      </c>
      <c r="N106" s="22">
        <f t="shared" si="58"/>
        <v>0</v>
      </c>
      <c r="O106" s="22">
        <f t="shared" si="58"/>
        <v>1245400</v>
      </c>
      <c r="P106" s="22">
        <f t="shared" si="58"/>
        <v>1245400</v>
      </c>
      <c r="Q106" s="22">
        <f t="shared" si="58"/>
        <v>0</v>
      </c>
      <c r="R106" s="22">
        <f t="shared" si="58"/>
        <v>0</v>
      </c>
      <c r="S106" s="22">
        <f t="shared" si="58"/>
        <v>0</v>
      </c>
      <c r="T106" s="22">
        <f t="shared" si="58"/>
        <v>0</v>
      </c>
      <c r="U106" s="22">
        <f t="shared" si="58"/>
        <v>14733295</v>
      </c>
      <c r="V106" s="22">
        <f t="shared" si="58"/>
        <v>0</v>
      </c>
      <c r="W106" s="22">
        <f t="shared" si="58"/>
        <v>1245400</v>
      </c>
      <c r="X106" s="23">
        <f t="shared" si="38"/>
        <v>7.7941283690564217E-2</v>
      </c>
    </row>
    <row r="107" spans="1:24" s="17" customFormat="1" ht="31.5" customHeight="1" x14ac:dyDescent="0.2">
      <c r="A107" s="30" t="s">
        <v>171</v>
      </c>
      <c r="B107" s="31" t="s">
        <v>172</v>
      </c>
      <c r="C107" s="31" t="s">
        <v>148</v>
      </c>
      <c r="D107" s="32">
        <v>15978695</v>
      </c>
      <c r="E107" s="32">
        <v>0</v>
      </c>
      <c r="F107" s="32">
        <v>0</v>
      </c>
      <c r="G107" s="32">
        <v>0</v>
      </c>
      <c r="H107" s="32">
        <v>0</v>
      </c>
      <c r="I107" s="22">
        <f t="shared" si="40"/>
        <v>0</v>
      </c>
      <c r="J107" s="28">
        <f>D107+I107</f>
        <v>15978695</v>
      </c>
      <c r="K107" s="32">
        <v>0</v>
      </c>
      <c r="L107" s="32">
        <v>1245400</v>
      </c>
      <c r="M107" s="32">
        <v>1245400</v>
      </c>
      <c r="N107" s="32">
        <v>0</v>
      </c>
      <c r="O107" s="32">
        <v>1245400</v>
      </c>
      <c r="P107" s="32">
        <v>1245400</v>
      </c>
      <c r="Q107" s="28">
        <v>0</v>
      </c>
      <c r="R107" s="32">
        <v>0</v>
      </c>
      <c r="S107" s="32">
        <v>0</v>
      </c>
      <c r="T107" s="32">
        <v>0</v>
      </c>
      <c r="U107" s="32">
        <v>14733295</v>
      </c>
      <c r="V107" s="32">
        <v>0</v>
      </c>
      <c r="W107" s="32">
        <v>1245400</v>
      </c>
      <c r="X107" s="23">
        <f t="shared" si="38"/>
        <v>7.7941283690564217E-2</v>
      </c>
    </row>
    <row r="108" spans="1:24" s="17" customFormat="1" ht="28.5" customHeight="1" x14ac:dyDescent="0.2">
      <c r="A108" s="19" t="s">
        <v>116</v>
      </c>
      <c r="B108" s="20" t="s">
        <v>117</v>
      </c>
      <c r="C108" s="21" t="s">
        <v>38</v>
      </c>
      <c r="D108" s="22">
        <f>D109</f>
        <v>114965168</v>
      </c>
      <c r="E108" s="22">
        <f t="shared" ref="E108:W108" si="59">E109</f>
        <v>0</v>
      </c>
      <c r="F108" s="22">
        <f t="shared" si="59"/>
        <v>0</v>
      </c>
      <c r="G108" s="22">
        <f t="shared" si="59"/>
        <v>0</v>
      </c>
      <c r="H108" s="22">
        <f t="shared" si="59"/>
        <v>0</v>
      </c>
      <c r="I108" s="22">
        <f t="shared" si="59"/>
        <v>0</v>
      </c>
      <c r="J108" s="22">
        <f t="shared" si="59"/>
        <v>114965168</v>
      </c>
      <c r="K108" s="22">
        <f t="shared" si="59"/>
        <v>0</v>
      </c>
      <c r="L108" s="22">
        <f t="shared" si="59"/>
        <v>2991821</v>
      </c>
      <c r="M108" s="22">
        <f t="shared" si="59"/>
        <v>2991821</v>
      </c>
      <c r="N108" s="22">
        <f t="shared" si="59"/>
        <v>0</v>
      </c>
      <c r="O108" s="22">
        <f t="shared" si="59"/>
        <v>2991821</v>
      </c>
      <c r="P108" s="22">
        <f t="shared" si="59"/>
        <v>2991821</v>
      </c>
      <c r="Q108" s="22">
        <f t="shared" si="59"/>
        <v>0</v>
      </c>
      <c r="R108" s="22">
        <f t="shared" si="59"/>
        <v>0</v>
      </c>
      <c r="S108" s="22">
        <f t="shared" si="59"/>
        <v>0</v>
      </c>
      <c r="T108" s="22">
        <f t="shared" si="59"/>
        <v>0</v>
      </c>
      <c r="U108" s="22">
        <f t="shared" si="59"/>
        <v>111973347</v>
      </c>
      <c r="V108" s="22">
        <f t="shared" si="59"/>
        <v>0</v>
      </c>
      <c r="W108" s="22">
        <f t="shared" si="59"/>
        <v>2991821</v>
      </c>
      <c r="X108" s="23">
        <f t="shared" si="38"/>
        <v>2.6023717027056404E-2</v>
      </c>
    </row>
    <row r="109" spans="1:24" s="17" customFormat="1" ht="18.75" customHeight="1" x14ac:dyDescent="0.2">
      <c r="A109" s="19" t="s">
        <v>118</v>
      </c>
      <c r="B109" s="20" t="s">
        <v>68</v>
      </c>
      <c r="C109" s="21" t="s">
        <v>38</v>
      </c>
      <c r="D109" s="22">
        <f>D110+D112+D114</f>
        <v>114965168</v>
      </c>
      <c r="E109" s="22">
        <f t="shared" ref="E109:W109" si="60">E110+E112+E114</f>
        <v>0</v>
      </c>
      <c r="F109" s="22">
        <f t="shared" si="60"/>
        <v>0</v>
      </c>
      <c r="G109" s="22">
        <f t="shared" si="60"/>
        <v>0</v>
      </c>
      <c r="H109" s="22">
        <f t="shared" si="60"/>
        <v>0</v>
      </c>
      <c r="I109" s="22">
        <f t="shared" si="60"/>
        <v>0</v>
      </c>
      <c r="J109" s="22">
        <f t="shared" si="60"/>
        <v>114965168</v>
      </c>
      <c r="K109" s="22">
        <f t="shared" si="60"/>
        <v>0</v>
      </c>
      <c r="L109" s="22">
        <f t="shared" si="60"/>
        <v>2991821</v>
      </c>
      <c r="M109" s="22">
        <f t="shared" si="60"/>
        <v>2991821</v>
      </c>
      <c r="N109" s="22">
        <f t="shared" si="60"/>
        <v>0</v>
      </c>
      <c r="O109" s="22">
        <f t="shared" si="60"/>
        <v>2991821</v>
      </c>
      <c r="P109" s="22">
        <f t="shared" si="60"/>
        <v>2991821</v>
      </c>
      <c r="Q109" s="22">
        <f t="shared" si="60"/>
        <v>0</v>
      </c>
      <c r="R109" s="22">
        <f t="shared" si="60"/>
        <v>0</v>
      </c>
      <c r="S109" s="22">
        <f t="shared" si="60"/>
        <v>0</v>
      </c>
      <c r="T109" s="22">
        <f t="shared" si="60"/>
        <v>0</v>
      </c>
      <c r="U109" s="22">
        <f t="shared" si="60"/>
        <v>111973347</v>
      </c>
      <c r="V109" s="22">
        <f t="shared" si="60"/>
        <v>0</v>
      </c>
      <c r="W109" s="22">
        <f t="shared" si="60"/>
        <v>2991821</v>
      </c>
      <c r="X109" s="23">
        <f t="shared" si="38"/>
        <v>2.6023717027056404E-2</v>
      </c>
    </row>
    <row r="110" spans="1:24" s="17" customFormat="1" ht="18.75" customHeight="1" x14ac:dyDescent="0.2">
      <c r="A110" s="19" t="s">
        <v>119</v>
      </c>
      <c r="B110" s="20" t="s">
        <v>120</v>
      </c>
      <c r="C110" s="21" t="s">
        <v>38</v>
      </c>
      <c r="D110" s="22">
        <f>D111</f>
        <v>97835665</v>
      </c>
      <c r="E110" s="22">
        <f t="shared" ref="E110:W110" si="61">E111</f>
        <v>0</v>
      </c>
      <c r="F110" s="22">
        <f t="shared" si="61"/>
        <v>0</v>
      </c>
      <c r="G110" s="22">
        <f t="shared" si="61"/>
        <v>0</v>
      </c>
      <c r="H110" s="22">
        <f t="shared" si="61"/>
        <v>0</v>
      </c>
      <c r="I110" s="22">
        <f t="shared" si="61"/>
        <v>0</v>
      </c>
      <c r="J110" s="22">
        <f t="shared" si="61"/>
        <v>97835665</v>
      </c>
      <c r="K110" s="22">
        <f t="shared" si="61"/>
        <v>0</v>
      </c>
      <c r="L110" s="22">
        <f t="shared" si="61"/>
        <v>2755157</v>
      </c>
      <c r="M110" s="22">
        <f t="shared" si="61"/>
        <v>2755157</v>
      </c>
      <c r="N110" s="22">
        <f t="shared" si="61"/>
        <v>0</v>
      </c>
      <c r="O110" s="22">
        <f t="shared" si="61"/>
        <v>2755157</v>
      </c>
      <c r="P110" s="22">
        <f t="shared" si="61"/>
        <v>2755157</v>
      </c>
      <c r="Q110" s="22">
        <f t="shared" si="61"/>
        <v>0</v>
      </c>
      <c r="R110" s="22">
        <f t="shared" si="61"/>
        <v>0</v>
      </c>
      <c r="S110" s="22">
        <f t="shared" si="61"/>
        <v>0</v>
      </c>
      <c r="T110" s="22">
        <f t="shared" si="61"/>
        <v>0</v>
      </c>
      <c r="U110" s="22">
        <f t="shared" si="61"/>
        <v>95080508</v>
      </c>
      <c r="V110" s="22">
        <f t="shared" si="61"/>
        <v>0</v>
      </c>
      <c r="W110" s="22">
        <f t="shared" si="61"/>
        <v>2755157</v>
      </c>
      <c r="X110" s="23">
        <f t="shared" si="38"/>
        <v>2.8161069892048057E-2</v>
      </c>
    </row>
    <row r="111" spans="1:24" s="17" customFormat="1" ht="18.75" customHeight="1" x14ac:dyDescent="0.2">
      <c r="A111" s="33" t="s">
        <v>173</v>
      </c>
      <c r="B111" s="34" t="s">
        <v>174</v>
      </c>
      <c r="C111" s="34" t="s">
        <v>148</v>
      </c>
      <c r="D111" s="32">
        <v>97835665</v>
      </c>
      <c r="E111" s="32">
        <v>0</v>
      </c>
      <c r="F111" s="32">
        <v>0</v>
      </c>
      <c r="G111" s="32">
        <v>0</v>
      </c>
      <c r="H111" s="32">
        <v>0</v>
      </c>
      <c r="I111" s="22">
        <f t="shared" si="40"/>
        <v>0</v>
      </c>
      <c r="J111" s="28">
        <f>D111+I111</f>
        <v>97835665</v>
      </c>
      <c r="K111" s="32">
        <v>0</v>
      </c>
      <c r="L111" s="32">
        <v>2755157</v>
      </c>
      <c r="M111" s="32">
        <v>2755157</v>
      </c>
      <c r="N111" s="32">
        <v>0</v>
      </c>
      <c r="O111" s="32">
        <v>2755157</v>
      </c>
      <c r="P111" s="32">
        <v>2755157</v>
      </c>
      <c r="Q111" s="28">
        <v>0</v>
      </c>
      <c r="R111" s="32">
        <v>0</v>
      </c>
      <c r="S111" s="32">
        <v>0</v>
      </c>
      <c r="T111" s="32">
        <v>0</v>
      </c>
      <c r="U111" s="32">
        <v>95080508</v>
      </c>
      <c r="V111" s="32">
        <v>0</v>
      </c>
      <c r="W111" s="32">
        <v>2755157</v>
      </c>
      <c r="X111" s="23">
        <f t="shared" si="38"/>
        <v>2.8161069892048057E-2</v>
      </c>
    </row>
    <row r="112" spans="1:24" s="17" customFormat="1" ht="18.75" customHeight="1" x14ac:dyDescent="0.2">
      <c r="A112" s="19" t="s">
        <v>122</v>
      </c>
      <c r="B112" s="20" t="s">
        <v>123</v>
      </c>
      <c r="C112" s="21" t="s">
        <v>38</v>
      </c>
      <c r="D112" s="22">
        <f>D113</f>
        <v>8504027</v>
      </c>
      <c r="E112" s="22">
        <f t="shared" ref="E112:W112" si="62">E113</f>
        <v>0</v>
      </c>
      <c r="F112" s="22">
        <f t="shared" si="62"/>
        <v>0</v>
      </c>
      <c r="G112" s="22">
        <f t="shared" si="62"/>
        <v>0</v>
      </c>
      <c r="H112" s="22">
        <f t="shared" si="62"/>
        <v>0</v>
      </c>
      <c r="I112" s="22">
        <f t="shared" si="62"/>
        <v>0</v>
      </c>
      <c r="J112" s="22">
        <f t="shared" si="62"/>
        <v>8504027</v>
      </c>
      <c r="K112" s="22">
        <f t="shared" si="62"/>
        <v>0</v>
      </c>
      <c r="L112" s="22">
        <f t="shared" si="62"/>
        <v>0</v>
      </c>
      <c r="M112" s="22">
        <f t="shared" si="62"/>
        <v>0</v>
      </c>
      <c r="N112" s="22">
        <f t="shared" si="62"/>
        <v>0</v>
      </c>
      <c r="O112" s="22">
        <f t="shared" si="62"/>
        <v>0</v>
      </c>
      <c r="P112" s="22">
        <f t="shared" si="62"/>
        <v>0</v>
      </c>
      <c r="Q112" s="22">
        <f t="shared" si="62"/>
        <v>0</v>
      </c>
      <c r="R112" s="22">
        <f t="shared" si="62"/>
        <v>0</v>
      </c>
      <c r="S112" s="22">
        <f t="shared" si="62"/>
        <v>0</v>
      </c>
      <c r="T112" s="22">
        <f t="shared" si="62"/>
        <v>0</v>
      </c>
      <c r="U112" s="22">
        <f t="shared" si="62"/>
        <v>8504027</v>
      </c>
      <c r="V112" s="22">
        <f t="shared" si="62"/>
        <v>0</v>
      </c>
      <c r="W112" s="22">
        <f t="shared" si="62"/>
        <v>0</v>
      </c>
      <c r="X112" s="23">
        <f t="shared" si="38"/>
        <v>0</v>
      </c>
    </row>
    <row r="113" spans="1:24" s="17" customFormat="1" ht="25.5" customHeight="1" x14ac:dyDescent="0.2">
      <c r="A113" s="30" t="s">
        <v>175</v>
      </c>
      <c r="B113" s="31" t="s">
        <v>176</v>
      </c>
      <c r="C113" s="31" t="s">
        <v>148</v>
      </c>
      <c r="D113" s="32">
        <v>8504027</v>
      </c>
      <c r="E113" s="32">
        <v>0</v>
      </c>
      <c r="F113" s="32">
        <v>0</v>
      </c>
      <c r="G113" s="32">
        <v>0</v>
      </c>
      <c r="H113" s="32">
        <v>0</v>
      </c>
      <c r="I113" s="22">
        <f t="shared" si="40"/>
        <v>0</v>
      </c>
      <c r="J113" s="28">
        <f>D113+I113</f>
        <v>8504027</v>
      </c>
      <c r="K113" s="32">
        <v>0</v>
      </c>
      <c r="L113" s="32">
        <v>0</v>
      </c>
      <c r="M113" s="32">
        <v>0</v>
      </c>
      <c r="N113" s="32">
        <v>0</v>
      </c>
      <c r="O113" s="32">
        <v>0</v>
      </c>
      <c r="P113" s="32">
        <v>0</v>
      </c>
      <c r="Q113" s="28">
        <v>0</v>
      </c>
      <c r="R113" s="32">
        <v>0</v>
      </c>
      <c r="S113" s="32">
        <v>0</v>
      </c>
      <c r="T113" s="32">
        <v>0</v>
      </c>
      <c r="U113" s="32">
        <v>8504027</v>
      </c>
      <c r="V113" s="32">
        <v>0</v>
      </c>
      <c r="W113" s="32">
        <v>0</v>
      </c>
      <c r="X113" s="23">
        <f t="shared" si="38"/>
        <v>0</v>
      </c>
    </row>
    <row r="114" spans="1:24" s="17" customFormat="1" ht="18.75" customHeight="1" x14ac:dyDescent="0.2">
      <c r="A114" s="19" t="s">
        <v>125</v>
      </c>
      <c r="B114" s="20" t="s">
        <v>126</v>
      </c>
      <c r="C114" s="21" t="s">
        <v>38</v>
      </c>
      <c r="D114" s="22">
        <f>D115</f>
        <v>8625476</v>
      </c>
      <c r="E114" s="22">
        <f t="shared" ref="E114:W114" si="63">E115</f>
        <v>0</v>
      </c>
      <c r="F114" s="22">
        <f t="shared" si="63"/>
        <v>0</v>
      </c>
      <c r="G114" s="22">
        <f t="shared" si="63"/>
        <v>0</v>
      </c>
      <c r="H114" s="22">
        <f t="shared" si="63"/>
        <v>0</v>
      </c>
      <c r="I114" s="22">
        <f t="shared" si="63"/>
        <v>0</v>
      </c>
      <c r="J114" s="22">
        <f t="shared" si="63"/>
        <v>8625476</v>
      </c>
      <c r="K114" s="22">
        <f t="shared" si="63"/>
        <v>0</v>
      </c>
      <c r="L114" s="22">
        <f t="shared" si="63"/>
        <v>236664</v>
      </c>
      <c r="M114" s="22">
        <f t="shared" si="63"/>
        <v>236664</v>
      </c>
      <c r="N114" s="22">
        <f t="shared" si="63"/>
        <v>0</v>
      </c>
      <c r="O114" s="22">
        <f t="shared" si="63"/>
        <v>236664</v>
      </c>
      <c r="P114" s="22">
        <f t="shared" si="63"/>
        <v>236664</v>
      </c>
      <c r="Q114" s="22">
        <f t="shared" si="63"/>
        <v>0</v>
      </c>
      <c r="R114" s="22">
        <f t="shared" si="63"/>
        <v>0</v>
      </c>
      <c r="S114" s="22">
        <f t="shared" si="63"/>
        <v>0</v>
      </c>
      <c r="T114" s="22">
        <f t="shared" si="63"/>
        <v>0</v>
      </c>
      <c r="U114" s="22">
        <f t="shared" si="63"/>
        <v>8388812</v>
      </c>
      <c r="V114" s="22">
        <f t="shared" si="63"/>
        <v>0</v>
      </c>
      <c r="W114" s="22">
        <f t="shared" si="63"/>
        <v>236664</v>
      </c>
      <c r="X114" s="23">
        <f t="shared" si="38"/>
        <v>2.7437790099931875E-2</v>
      </c>
    </row>
    <row r="115" spans="1:24" s="17" customFormat="1" ht="23.25" customHeight="1" x14ac:dyDescent="0.2">
      <c r="A115" s="30" t="s">
        <v>177</v>
      </c>
      <c r="B115" s="31" t="s">
        <v>178</v>
      </c>
      <c r="C115" s="31" t="s">
        <v>148</v>
      </c>
      <c r="D115" s="32">
        <v>8625476</v>
      </c>
      <c r="E115" s="32">
        <v>0</v>
      </c>
      <c r="F115" s="32">
        <v>0</v>
      </c>
      <c r="G115" s="32">
        <v>0</v>
      </c>
      <c r="H115" s="32">
        <v>0</v>
      </c>
      <c r="I115" s="22">
        <f t="shared" si="40"/>
        <v>0</v>
      </c>
      <c r="J115" s="28">
        <f>D115+I115</f>
        <v>8625476</v>
      </c>
      <c r="K115" s="32">
        <v>0</v>
      </c>
      <c r="L115" s="32">
        <v>236664</v>
      </c>
      <c r="M115" s="32">
        <v>236664</v>
      </c>
      <c r="N115" s="32">
        <v>0</v>
      </c>
      <c r="O115" s="32">
        <v>236664</v>
      </c>
      <c r="P115" s="32">
        <v>236664</v>
      </c>
      <c r="Q115" s="28">
        <v>0</v>
      </c>
      <c r="R115" s="32">
        <v>0</v>
      </c>
      <c r="S115" s="32">
        <v>0</v>
      </c>
      <c r="T115" s="32">
        <v>0</v>
      </c>
      <c r="U115" s="32">
        <v>8388812</v>
      </c>
      <c r="V115" s="32">
        <v>0</v>
      </c>
      <c r="W115" s="32">
        <v>236664</v>
      </c>
      <c r="X115" s="23">
        <f t="shared" si="38"/>
        <v>2.7437790099931875E-2</v>
      </c>
    </row>
    <row r="116" spans="1:24" s="17" customFormat="1" ht="23.25" customHeight="1" x14ac:dyDescent="0.2">
      <c r="A116" s="30"/>
      <c r="B116" s="31"/>
      <c r="C116" s="3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28"/>
      <c r="R116" s="32"/>
      <c r="S116" s="32"/>
      <c r="T116" s="32"/>
      <c r="U116" s="32"/>
      <c r="V116" s="32"/>
      <c r="W116" s="32"/>
      <c r="X116" s="32"/>
    </row>
    <row r="117" spans="1:24" s="17" customFormat="1" ht="18.75" customHeight="1" x14ac:dyDescent="0.2">
      <c r="A117" s="116" t="s">
        <v>179</v>
      </c>
      <c r="B117" s="112" t="s">
        <v>180</v>
      </c>
      <c r="C117" s="113" t="s">
        <v>38</v>
      </c>
      <c r="D117" s="114">
        <f>D118</f>
        <v>25950092508</v>
      </c>
      <c r="E117" s="114">
        <f t="shared" ref="E117:W117" si="64">E118</f>
        <v>0</v>
      </c>
      <c r="F117" s="114">
        <f t="shared" si="64"/>
        <v>0</v>
      </c>
      <c r="G117" s="114">
        <f t="shared" si="64"/>
        <v>200000000</v>
      </c>
      <c r="H117" s="114">
        <f t="shared" si="64"/>
        <v>27000000</v>
      </c>
      <c r="I117" s="114">
        <f t="shared" si="64"/>
        <v>173000000</v>
      </c>
      <c r="J117" s="114">
        <f t="shared" si="64"/>
        <v>26123092508</v>
      </c>
      <c r="K117" s="114">
        <f t="shared" si="64"/>
        <v>350623362</v>
      </c>
      <c r="L117" s="114">
        <f t="shared" si="64"/>
        <v>7543776062</v>
      </c>
      <c r="M117" s="114">
        <f t="shared" si="64"/>
        <v>7543776062</v>
      </c>
      <c r="N117" s="114">
        <f t="shared" si="64"/>
        <v>401489935</v>
      </c>
      <c r="O117" s="114">
        <f t="shared" si="64"/>
        <v>6369716585</v>
      </c>
      <c r="P117" s="114">
        <f t="shared" si="64"/>
        <v>6369716585</v>
      </c>
      <c r="Q117" s="121">
        <f t="shared" ref="Q117:Q180" si="65">R117+T117</f>
        <v>312230703</v>
      </c>
      <c r="R117" s="114">
        <f t="shared" si="64"/>
        <v>19310190</v>
      </c>
      <c r="S117" s="114">
        <f t="shared" si="64"/>
        <v>292920513</v>
      </c>
      <c r="T117" s="114">
        <f t="shared" si="64"/>
        <v>292920513</v>
      </c>
      <c r="U117" s="114">
        <f t="shared" si="64"/>
        <v>18579316446</v>
      </c>
      <c r="V117" s="114">
        <f t="shared" si="64"/>
        <v>1174059477</v>
      </c>
      <c r="W117" s="114">
        <f t="shared" si="64"/>
        <v>6057485882</v>
      </c>
      <c r="X117" s="115">
        <f>P117/J117</f>
        <v>0.24383470613402003</v>
      </c>
    </row>
    <row r="118" spans="1:24" s="17" customFormat="1" ht="18.75" customHeight="1" x14ac:dyDescent="0.2">
      <c r="A118" s="19" t="s">
        <v>181</v>
      </c>
      <c r="B118" s="20" t="s">
        <v>182</v>
      </c>
      <c r="C118" s="21" t="s">
        <v>38</v>
      </c>
      <c r="D118" s="22">
        <f t="shared" ref="D118:U118" si="66">D119+D123</f>
        <v>25950092508</v>
      </c>
      <c r="E118" s="22">
        <f t="shared" si="66"/>
        <v>0</v>
      </c>
      <c r="F118" s="22">
        <f t="shared" si="66"/>
        <v>0</v>
      </c>
      <c r="G118" s="22">
        <f t="shared" si="66"/>
        <v>200000000</v>
      </c>
      <c r="H118" s="22">
        <f t="shared" si="66"/>
        <v>27000000</v>
      </c>
      <c r="I118" s="22">
        <f t="shared" si="66"/>
        <v>173000000</v>
      </c>
      <c r="J118" s="22">
        <f t="shared" si="66"/>
        <v>26123092508</v>
      </c>
      <c r="K118" s="22">
        <f t="shared" si="66"/>
        <v>350623362</v>
      </c>
      <c r="L118" s="22">
        <f t="shared" si="66"/>
        <v>7543776062</v>
      </c>
      <c r="M118" s="22">
        <f t="shared" si="66"/>
        <v>7543776062</v>
      </c>
      <c r="N118" s="22">
        <f t="shared" si="66"/>
        <v>401489935</v>
      </c>
      <c r="O118" s="22">
        <f t="shared" si="66"/>
        <v>6369716585</v>
      </c>
      <c r="P118" s="22">
        <f t="shared" si="66"/>
        <v>6369716585</v>
      </c>
      <c r="Q118" s="28">
        <f t="shared" si="65"/>
        <v>312230703</v>
      </c>
      <c r="R118" s="22">
        <f t="shared" si="66"/>
        <v>19310190</v>
      </c>
      <c r="S118" s="22">
        <f t="shared" si="66"/>
        <v>292920513</v>
      </c>
      <c r="T118" s="22">
        <f t="shared" si="66"/>
        <v>292920513</v>
      </c>
      <c r="U118" s="22">
        <f t="shared" si="66"/>
        <v>18579316446</v>
      </c>
      <c r="V118" s="22">
        <f>V119+V123</f>
        <v>1174059477</v>
      </c>
      <c r="W118" s="22">
        <f>W119+W123</f>
        <v>6057485882</v>
      </c>
      <c r="X118" s="23">
        <f t="shared" ref="X118:X129" si="67">P118/J118</f>
        <v>0.24383470613402003</v>
      </c>
    </row>
    <row r="119" spans="1:24" s="17" customFormat="1" ht="18.75" customHeight="1" x14ac:dyDescent="0.2">
      <c r="A119" s="19" t="s">
        <v>183</v>
      </c>
      <c r="B119" s="20" t="s">
        <v>184</v>
      </c>
      <c r="C119" s="21" t="s">
        <v>38</v>
      </c>
      <c r="D119" s="22">
        <f>D120+D121+D122</f>
        <v>2002150000</v>
      </c>
      <c r="E119" s="22">
        <f t="shared" ref="E119:W119" si="68">E120+E121+E122</f>
        <v>0</v>
      </c>
      <c r="F119" s="22">
        <f t="shared" si="68"/>
        <v>0</v>
      </c>
      <c r="G119" s="22">
        <f t="shared" si="68"/>
        <v>0</v>
      </c>
      <c r="H119" s="22">
        <f t="shared" si="68"/>
        <v>0</v>
      </c>
      <c r="I119" s="22">
        <f t="shared" si="68"/>
        <v>0</v>
      </c>
      <c r="J119" s="22">
        <f t="shared" si="68"/>
        <v>2002150000</v>
      </c>
      <c r="K119" s="22">
        <f t="shared" si="68"/>
        <v>0</v>
      </c>
      <c r="L119" s="22">
        <f t="shared" si="68"/>
        <v>1309935</v>
      </c>
      <c r="M119" s="22">
        <f t="shared" si="68"/>
        <v>1309935</v>
      </c>
      <c r="N119" s="22">
        <f t="shared" si="68"/>
        <v>109935</v>
      </c>
      <c r="O119" s="22">
        <f t="shared" si="68"/>
        <v>1200000</v>
      </c>
      <c r="P119" s="22">
        <f t="shared" si="68"/>
        <v>1200000</v>
      </c>
      <c r="Q119" s="28">
        <f t="shared" si="65"/>
        <v>1000000</v>
      </c>
      <c r="R119" s="22">
        <f t="shared" si="68"/>
        <v>0</v>
      </c>
      <c r="S119" s="22">
        <f t="shared" si="68"/>
        <v>1000000</v>
      </c>
      <c r="T119" s="22">
        <f t="shared" si="68"/>
        <v>1000000</v>
      </c>
      <c r="U119" s="22">
        <f t="shared" si="68"/>
        <v>2000840065</v>
      </c>
      <c r="V119" s="22">
        <f t="shared" si="68"/>
        <v>109935</v>
      </c>
      <c r="W119" s="22">
        <f t="shared" si="68"/>
        <v>200000</v>
      </c>
      <c r="X119" s="23">
        <f t="shared" si="67"/>
        <v>5.9935569263042229E-4</v>
      </c>
    </row>
    <row r="120" spans="1:24" s="17" customFormat="1" ht="29.25" customHeight="1" x14ac:dyDescent="0.2">
      <c r="A120" s="33" t="s">
        <v>185</v>
      </c>
      <c r="B120" s="34" t="s">
        <v>186</v>
      </c>
      <c r="C120" s="34" t="s">
        <v>52</v>
      </c>
      <c r="D120" s="32">
        <v>50000000</v>
      </c>
      <c r="E120" s="32"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50000000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28">
        <f t="shared" si="65"/>
        <v>0</v>
      </c>
      <c r="R120" s="32">
        <v>0</v>
      </c>
      <c r="S120" s="32">
        <v>0</v>
      </c>
      <c r="T120" s="32">
        <v>0</v>
      </c>
      <c r="U120" s="32">
        <v>50000000</v>
      </c>
      <c r="V120" s="32">
        <v>0</v>
      </c>
      <c r="W120" s="32">
        <v>0</v>
      </c>
      <c r="X120" s="23">
        <f t="shared" si="67"/>
        <v>0</v>
      </c>
    </row>
    <row r="121" spans="1:24" s="17" customFormat="1" ht="32.25" customHeight="1" x14ac:dyDescent="0.2">
      <c r="A121" s="30" t="s">
        <v>187</v>
      </c>
      <c r="B121" s="31" t="s">
        <v>188</v>
      </c>
      <c r="C121" s="31" t="s">
        <v>52</v>
      </c>
      <c r="D121" s="32">
        <v>1941050000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1941050000</v>
      </c>
      <c r="K121" s="32">
        <v>0</v>
      </c>
      <c r="L121" s="32">
        <v>1200000</v>
      </c>
      <c r="M121" s="32">
        <v>1200000</v>
      </c>
      <c r="N121" s="32">
        <v>0</v>
      </c>
      <c r="O121" s="32">
        <v>1200000</v>
      </c>
      <c r="P121" s="32">
        <v>1200000</v>
      </c>
      <c r="Q121" s="28">
        <f t="shared" si="65"/>
        <v>1000000</v>
      </c>
      <c r="R121" s="32">
        <v>0</v>
      </c>
      <c r="S121" s="32">
        <v>1000000</v>
      </c>
      <c r="T121" s="32">
        <v>1000000</v>
      </c>
      <c r="U121" s="32">
        <v>1939850000</v>
      </c>
      <c r="V121" s="32">
        <v>0</v>
      </c>
      <c r="W121" s="32">
        <v>200000</v>
      </c>
      <c r="X121" s="23">
        <f t="shared" si="67"/>
        <v>6.1822209628809152E-4</v>
      </c>
    </row>
    <row r="122" spans="1:24" s="17" customFormat="1" ht="32.25" customHeight="1" x14ac:dyDescent="0.2">
      <c r="A122" s="30" t="s">
        <v>189</v>
      </c>
      <c r="B122" s="31" t="s">
        <v>190</v>
      </c>
      <c r="C122" s="31"/>
      <c r="D122" s="32">
        <v>11100000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11100000</v>
      </c>
      <c r="K122" s="32">
        <v>0</v>
      </c>
      <c r="L122" s="32">
        <v>109935</v>
      </c>
      <c r="M122" s="32">
        <v>109935</v>
      </c>
      <c r="N122" s="32">
        <v>109935</v>
      </c>
      <c r="O122" s="32">
        <v>0</v>
      </c>
      <c r="P122" s="32">
        <v>0</v>
      </c>
      <c r="Q122" s="28">
        <f t="shared" si="65"/>
        <v>0</v>
      </c>
      <c r="R122" s="32">
        <v>0</v>
      </c>
      <c r="S122" s="32">
        <v>0</v>
      </c>
      <c r="T122" s="32">
        <v>0</v>
      </c>
      <c r="U122" s="32">
        <v>10990065</v>
      </c>
      <c r="V122" s="32">
        <v>109935</v>
      </c>
      <c r="W122" s="32">
        <v>0</v>
      </c>
      <c r="X122" s="23">
        <f t="shared" si="67"/>
        <v>0</v>
      </c>
    </row>
    <row r="123" spans="1:24" s="17" customFormat="1" ht="18.75" customHeight="1" x14ac:dyDescent="0.2">
      <c r="A123" s="19" t="s">
        <v>191</v>
      </c>
      <c r="B123" s="20" t="s">
        <v>192</v>
      </c>
      <c r="C123" s="21" t="s">
        <v>79</v>
      </c>
      <c r="D123" s="22">
        <f>SUM(D124:D129)</f>
        <v>23947942508</v>
      </c>
      <c r="E123" s="22">
        <f t="shared" ref="E123:W123" si="69">SUM(E124:E129)</f>
        <v>0</v>
      </c>
      <c r="F123" s="22">
        <f t="shared" si="69"/>
        <v>0</v>
      </c>
      <c r="G123" s="22">
        <f t="shared" si="69"/>
        <v>200000000</v>
      </c>
      <c r="H123" s="22">
        <f t="shared" si="69"/>
        <v>27000000</v>
      </c>
      <c r="I123" s="22">
        <f>SUM(I124:I129)</f>
        <v>173000000</v>
      </c>
      <c r="J123" s="22">
        <f t="shared" si="69"/>
        <v>24120942508</v>
      </c>
      <c r="K123" s="22">
        <f t="shared" si="69"/>
        <v>350623362</v>
      </c>
      <c r="L123" s="22">
        <f t="shared" si="69"/>
        <v>7542466127</v>
      </c>
      <c r="M123" s="22">
        <f t="shared" si="69"/>
        <v>7542466127</v>
      </c>
      <c r="N123" s="22">
        <f t="shared" si="69"/>
        <v>401380000</v>
      </c>
      <c r="O123" s="22">
        <f t="shared" si="69"/>
        <v>6368516585</v>
      </c>
      <c r="P123" s="22">
        <f t="shared" si="69"/>
        <v>6368516585</v>
      </c>
      <c r="Q123" s="28">
        <f t="shared" si="65"/>
        <v>311230703</v>
      </c>
      <c r="R123" s="22">
        <f t="shared" si="69"/>
        <v>19310190</v>
      </c>
      <c r="S123" s="22">
        <f t="shared" si="69"/>
        <v>291920513</v>
      </c>
      <c r="T123" s="22">
        <f t="shared" si="69"/>
        <v>291920513</v>
      </c>
      <c r="U123" s="22">
        <f t="shared" si="69"/>
        <v>16578476381</v>
      </c>
      <c r="V123" s="22">
        <f t="shared" si="69"/>
        <v>1173949542</v>
      </c>
      <c r="W123" s="22">
        <f t="shared" si="69"/>
        <v>6057285882</v>
      </c>
      <c r="X123" s="23">
        <f t="shared" si="67"/>
        <v>0.26402436732676615</v>
      </c>
    </row>
    <row r="124" spans="1:24" s="17" customFormat="1" ht="18.75" customHeight="1" x14ac:dyDescent="0.2">
      <c r="A124" s="30" t="s">
        <v>193</v>
      </c>
      <c r="B124" s="31" t="s">
        <v>194</v>
      </c>
      <c r="C124" s="31" t="s">
        <v>52</v>
      </c>
      <c r="D124" s="32">
        <v>79927564.5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79927564.5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28">
        <f t="shared" si="65"/>
        <v>0</v>
      </c>
      <c r="R124" s="32">
        <v>0</v>
      </c>
      <c r="S124" s="32">
        <v>0</v>
      </c>
      <c r="T124" s="32">
        <v>0</v>
      </c>
      <c r="U124" s="32">
        <v>79927564.5</v>
      </c>
      <c r="V124" s="32">
        <v>0</v>
      </c>
      <c r="W124" s="32">
        <v>0</v>
      </c>
      <c r="X124" s="23">
        <f t="shared" si="67"/>
        <v>0</v>
      </c>
    </row>
    <row r="125" spans="1:24" s="17" customFormat="1" ht="39" customHeight="1" x14ac:dyDescent="0.2">
      <c r="A125" s="33" t="s">
        <v>195</v>
      </c>
      <c r="B125" s="34" t="s">
        <v>196</v>
      </c>
      <c r="C125" s="34" t="s">
        <v>52</v>
      </c>
      <c r="D125" s="32">
        <v>2685750000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2685750000</v>
      </c>
      <c r="K125" s="32">
        <v>0</v>
      </c>
      <c r="L125" s="32">
        <v>65432788</v>
      </c>
      <c r="M125" s="32">
        <v>65432788</v>
      </c>
      <c r="N125" s="32">
        <v>0</v>
      </c>
      <c r="O125" s="32">
        <v>45432788</v>
      </c>
      <c r="P125" s="32">
        <v>45432788</v>
      </c>
      <c r="Q125" s="28">
        <f t="shared" si="65"/>
        <v>45132788</v>
      </c>
      <c r="R125" s="32">
        <v>19310190</v>
      </c>
      <c r="S125" s="32">
        <v>25822598</v>
      </c>
      <c r="T125" s="32">
        <v>25822598</v>
      </c>
      <c r="U125" s="32">
        <v>2620317212</v>
      </c>
      <c r="V125" s="32">
        <v>20000000</v>
      </c>
      <c r="W125" s="32">
        <v>300000</v>
      </c>
      <c r="X125" s="23">
        <f t="shared" si="67"/>
        <v>1.6916238667039001E-2</v>
      </c>
    </row>
    <row r="126" spans="1:24" s="17" customFormat="1" ht="27.75" customHeight="1" x14ac:dyDescent="0.2">
      <c r="A126" s="33" t="s">
        <v>197</v>
      </c>
      <c r="B126" s="34" t="s">
        <v>198</v>
      </c>
      <c r="C126" s="34" t="s">
        <v>52</v>
      </c>
      <c r="D126" s="32">
        <v>3685000000</v>
      </c>
      <c r="E126" s="32">
        <v>0</v>
      </c>
      <c r="F126" s="32">
        <v>0</v>
      </c>
      <c r="G126" s="32">
        <v>0</v>
      </c>
      <c r="H126" s="32">
        <v>27000000</v>
      </c>
      <c r="I126" s="32">
        <v>-27000000</v>
      </c>
      <c r="J126" s="32">
        <v>3658000000</v>
      </c>
      <c r="K126" s="32">
        <v>14620502</v>
      </c>
      <c r="L126" s="32">
        <v>144526520</v>
      </c>
      <c r="M126" s="32">
        <v>144526520</v>
      </c>
      <c r="N126" s="32">
        <v>0</v>
      </c>
      <c r="O126" s="32">
        <v>23138245</v>
      </c>
      <c r="P126" s="32">
        <v>23138245</v>
      </c>
      <c r="Q126" s="28">
        <f t="shared" si="65"/>
        <v>23138245</v>
      </c>
      <c r="R126" s="32">
        <v>0</v>
      </c>
      <c r="S126" s="32">
        <v>23138245</v>
      </c>
      <c r="T126" s="32">
        <v>23138245</v>
      </c>
      <c r="U126" s="32">
        <v>3513473480</v>
      </c>
      <c r="V126" s="32">
        <v>121388275</v>
      </c>
      <c r="W126" s="32">
        <v>0</v>
      </c>
      <c r="X126" s="23">
        <f t="shared" si="67"/>
        <v>6.3253813559322036E-3</v>
      </c>
    </row>
    <row r="127" spans="1:24" s="17" customFormat="1" ht="25.5" customHeight="1" x14ac:dyDescent="0.2">
      <c r="A127" s="30" t="s">
        <v>199</v>
      </c>
      <c r="B127" s="31" t="s">
        <v>200</v>
      </c>
      <c r="C127" s="31" t="s">
        <v>52</v>
      </c>
      <c r="D127" s="32">
        <v>16730764943.5</v>
      </c>
      <c r="E127" s="32">
        <v>0</v>
      </c>
      <c r="F127" s="32">
        <v>0</v>
      </c>
      <c r="G127" s="32">
        <v>200000000</v>
      </c>
      <c r="H127" s="32">
        <v>0</v>
      </c>
      <c r="I127" s="32">
        <v>200000000</v>
      </c>
      <c r="J127" s="32">
        <v>16930764943.5</v>
      </c>
      <c r="K127" s="32">
        <v>335398836</v>
      </c>
      <c r="L127" s="32">
        <v>7151249307</v>
      </c>
      <c r="M127" s="32">
        <v>7151249307</v>
      </c>
      <c r="N127" s="32">
        <v>401380000</v>
      </c>
      <c r="O127" s="32">
        <v>6297804307</v>
      </c>
      <c r="P127" s="32">
        <v>6297804307</v>
      </c>
      <c r="Q127" s="28">
        <f t="shared" si="65"/>
        <v>241284407</v>
      </c>
      <c r="R127" s="32">
        <v>0</v>
      </c>
      <c r="S127" s="32">
        <v>241284407</v>
      </c>
      <c r="T127" s="32">
        <v>241284407</v>
      </c>
      <c r="U127" s="32">
        <v>9779515636.5</v>
      </c>
      <c r="V127" s="32">
        <v>853445000</v>
      </c>
      <c r="W127" s="32">
        <v>6056519900</v>
      </c>
      <c r="X127" s="23">
        <f t="shared" si="67"/>
        <v>0.37197399692314737</v>
      </c>
    </row>
    <row r="128" spans="1:24" s="17" customFormat="1" ht="18.75" customHeight="1" x14ac:dyDescent="0.2">
      <c r="A128" s="30" t="s">
        <v>201</v>
      </c>
      <c r="B128" s="31" t="s">
        <v>202</v>
      </c>
      <c r="C128" s="31" t="s">
        <v>52</v>
      </c>
      <c r="D128" s="32">
        <v>616500000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616500000</v>
      </c>
      <c r="K128" s="32">
        <v>0</v>
      </c>
      <c r="L128" s="32">
        <v>174959609</v>
      </c>
      <c r="M128" s="32">
        <v>174959609</v>
      </c>
      <c r="N128" s="32">
        <v>0</v>
      </c>
      <c r="O128" s="32">
        <v>0</v>
      </c>
      <c r="P128" s="32">
        <v>0</v>
      </c>
      <c r="Q128" s="28">
        <f t="shared" si="65"/>
        <v>0</v>
      </c>
      <c r="R128" s="32">
        <v>0</v>
      </c>
      <c r="S128" s="32">
        <v>0</v>
      </c>
      <c r="T128" s="32">
        <v>0</v>
      </c>
      <c r="U128" s="32">
        <v>441540391</v>
      </c>
      <c r="V128" s="32">
        <v>174959609</v>
      </c>
      <c r="W128" s="32">
        <v>0</v>
      </c>
      <c r="X128" s="23">
        <f t="shared" si="67"/>
        <v>0</v>
      </c>
    </row>
    <row r="129" spans="1:24" s="17" customFormat="1" ht="18.75" customHeight="1" x14ac:dyDescent="0.2">
      <c r="A129" s="30" t="s">
        <v>203</v>
      </c>
      <c r="B129" s="31" t="s">
        <v>204</v>
      </c>
      <c r="C129" s="31" t="s">
        <v>52</v>
      </c>
      <c r="D129" s="32">
        <v>150000000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150000000</v>
      </c>
      <c r="K129" s="32">
        <v>604024</v>
      </c>
      <c r="L129" s="32">
        <v>6297903</v>
      </c>
      <c r="M129" s="32">
        <v>6297903</v>
      </c>
      <c r="N129" s="32">
        <v>0</v>
      </c>
      <c r="O129" s="32">
        <v>2141245</v>
      </c>
      <c r="P129" s="32">
        <v>2141245</v>
      </c>
      <c r="Q129" s="28">
        <f t="shared" si="65"/>
        <v>1675263</v>
      </c>
      <c r="R129" s="32">
        <v>0</v>
      </c>
      <c r="S129" s="32">
        <v>1675263</v>
      </c>
      <c r="T129" s="32">
        <v>1675263</v>
      </c>
      <c r="U129" s="32">
        <v>143702097</v>
      </c>
      <c r="V129" s="32">
        <v>4156658</v>
      </c>
      <c r="W129" s="32">
        <v>465982</v>
      </c>
      <c r="X129" s="23">
        <f t="shared" si="67"/>
        <v>1.4274966666666666E-2</v>
      </c>
    </row>
    <row r="130" spans="1:24" s="17" customFormat="1" ht="18.75" customHeight="1" x14ac:dyDescent="0.2">
      <c r="A130" s="116" t="s">
        <v>205</v>
      </c>
      <c r="B130" s="112" t="s">
        <v>206</v>
      </c>
      <c r="C130" s="113" t="s">
        <v>38</v>
      </c>
      <c r="D130" s="114">
        <f t="shared" ref="D130:U130" si="70">D131+D155+D169</f>
        <v>129185241788</v>
      </c>
      <c r="E130" s="114">
        <f t="shared" si="70"/>
        <v>0</v>
      </c>
      <c r="F130" s="114">
        <f t="shared" si="70"/>
        <v>0</v>
      </c>
      <c r="G130" s="114">
        <f t="shared" si="70"/>
        <v>0</v>
      </c>
      <c r="H130" s="114">
        <f t="shared" si="70"/>
        <v>200000000</v>
      </c>
      <c r="I130" s="114">
        <f t="shared" si="70"/>
        <v>-200000000</v>
      </c>
      <c r="J130" s="114">
        <f t="shared" si="70"/>
        <v>128985241788</v>
      </c>
      <c r="K130" s="114">
        <f t="shared" si="70"/>
        <v>0</v>
      </c>
      <c r="L130" s="114">
        <f t="shared" si="70"/>
        <v>7601820199.7799988</v>
      </c>
      <c r="M130" s="114">
        <f t="shared" si="70"/>
        <v>7601820199.7799988</v>
      </c>
      <c r="N130" s="114">
        <f t="shared" si="70"/>
        <v>23118436</v>
      </c>
      <c r="O130" s="114">
        <f t="shared" si="70"/>
        <v>7568691763.7799988</v>
      </c>
      <c r="P130" s="114">
        <f t="shared" si="70"/>
        <v>7568691763.7799988</v>
      </c>
      <c r="Q130" s="121">
        <f t="shared" si="65"/>
        <v>5436398827.5899992</v>
      </c>
      <c r="R130" s="114">
        <f t="shared" si="70"/>
        <v>4542630</v>
      </c>
      <c r="S130" s="114">
        <f t="shared" si="70"/>
        <v>5431856197.5899992</v>
      </c>
      <c r="T130" s="114">
        <f t="shared" si="70"/>
        <v>5431856197.5899992</v>
      </c>
      <c r="U130" s="114">
        <f t="shared" si="70"/>
        <v>121383421588.22</v>
      </c>
      <c r="V130" s="114">
        <f>V131+V155+V169</f>
        <v>33128436</v>
      </c>
      <c r="W130" s="114">
        <f>W131+W155+W169</f>
        <v>2132292936.1900001</v>
      </c>
      <c r="X130" s="115">
        <f>P130/J130</f>
        <v>5.8678742303091481E-2</v>
      </c>
    </row>
    <row r="131" spans="1:24" s="17" customFormat="1" ht="18.75" customHeight="1" x14ac:dyDescent="0.2">
      <c r="A131" s="19" t="s">
        <v>207</v>
      </c>
      <c r="B131" s="20" t="s">
        <v>208</v>
      </c>
      <c r="C131" s="21" t="s">
        <v>38</v>
      </c>
      <c r="D131" s="22">
        <f t="shared" ref="D131:U131" si="71">D132+D149</f>
        <v>87068561788</v>
      </c>
      <c r="E131" s="22">
        <f t="shared" si="71"/>
        <v>0</v>
      </c>
      <c r="F131" s="22">
        <f t="shared" si="71"/>
        <v>0</v>
      </c>
      <c r="G131" s="22">
        <f t="shared" si="71"/>
        <v>0</v>
      </c>
      <c r="H131" s="22">
        <f t="shared" si="71"/>
        <v>0</v>
      </c>
      <c r="I131" s="22">
        <f t="shared" si="71"/>
        <v>0</v>
      </c>
      <c r="J131" s="22">
        <f t="shared" si="71"/>
        <v>87068561788</v>
      </c>
      <c r="K131" s="22">
        <f t="shared" si="71"/>
        <v>0</v>
      </c>
      <c r="L131" s="22">
        <f t="shared" si="71"/>
        <v>5381374057.5599995</v>
      </c>
      <c r="M131" s="22">
        <f t="shared" si="71"/>
        <v>5381374057.5599995</v>
      </c>
      <c r="N131" s="22">
        <f t="shared" si="71"/>
        <v>0</v>
      </c>
      <c r="O131" s="22">
        <f t="shared" si="71"/>
        <v>5381374057.5599995</v>
      </c>
      <c r="P131" s="22">
        <f t="shared" si="71"/>
        <v>5381374057.5599995</v>
      </c>
      <c r="Q131" s="28">
        <f t="shared" si="65"/>
        <v>5381374057.5599995</v>
      </c>
      <c r="R131" s="22">
        <f t="shared" si="71"/>
        <v>0</v>
      </c>
      <c r="S131" s="22">
        <f t="shared" si="71"/>
        <v>5381374057.5599995</v>
      </c>
      <c r="T131" s="22">
        <f t="shared" si="71"/>
        <v>5381374057.5599995</v>
      </c>
      <c r="U131" s="22">
        <f t="shared" si="71"/>
        <v>81687187730.440002</v>
      </c>
      <c r="V131" s="22">
        <f>V132+V149</f>
        <v>0</v>
      </c>
      <c r="W131" s="22">
        <f>W132+W149</f>
        <v>0</v>
      </c>
      <c r="X131" s="23">
        <f t="shared" ref="X131:X194" si="72">P131/J131</f>
        <v>6.1806166853460916E-2</v>
      </c>
    </row>
    <row r="132" spans="1:24" s="17" customFormat="1" ht="18.75" customHeight="1" x14ac:dyDescent="0.2">
      <c r="A132" s="19" t="s">
        <v>209</v>
      </c>
      <c r="B132" s="20" t="s">
        <v>210</v>
      </c>
      <c r="C132" s="21" t="s">
        <v>79</v>
      </c>
      <c r="D132" s="22">
        <f>D133</f>
        <v>53254330323</v>
      </c>
      <c r="E132" s="22">
        <f t="shared" ref="E132:W132" si="73">E133</f>
        <v>0</v>
      </c>
      <c r="F132" s="22">
        <f t="shared" si="73"/>
        <v>0</v>
      </c>
      <c r="G132" s="22">
        <f t="shared" si="73"/>
        <v>0</v>
      </c>
      <c r="H132" s="22">
        <f t="shared" si="73"/>
        <v>0</v>
      </c>
      <c r="I132" s="22">
        <f t="shared" si="73"/>
        <v>0</v>
      </c>
      <c r="J132" s="22">
        <f t="shared" si="73"/>
        <v>53254330323</v>
      </c>
      <c r="K132" s="22">
        <f t="shared" si="73"/>
        <v>0</v>
      </c>
      <c r="L132" s="22">
        <f t="shared" si="73"/>
        <v>2206959964</v>
      </c>
      <c r="M132" s="22">
        <f t="shared" si="73"/>
        <v>2206959964</v>
      </c>
      <c r="N132" s="22">
        <f t="shared" si="73"/>
        <v>0</v>
      </c>
      <c r="O132" s="22">
        <f t="shared" si="73"/>
        <v>2206959964</v>
      </c>
      <c r="P132" s="22">
        <f t="shared" si="73"/>
        <v>2206959964</v>
      </c>
      <c r="Q132" s="28">
        <f t="shared" si="65"/>
        <v>2206959964</v>
      </c>
      <c r="R132" s="22">
        <f t="shared" si="73"/>
        <v>0</v>
      </c>
      <c r="S132" s="22">
        <f t="shared" si="73"/>
        <v>2206959964</v>
      </c>
      <c r="T132" s="22">
        <f t="shared" si="73"/>
        <v>2206959964</v>
      </c>
      <c r="U132" s="22">
        <f t="shared" si="73"/>
        <v>51047370359</v>
      </c>
      <c r="V132" s="22">
        <f t="shared" si="73"/>
        <v>0</v>
      </c>
      <c r="W132" s="22">
        <f t="shared" si="73"/>
        <v>0</v>
      </c>
      <c r="X132" s="23">
        <f t="shared" si="72"/>
        <v>4.1441887459935565E-2</v>
      </c>
    </row>
    <row r="133" spans="1:24" s="17" customFormat="1" ht="28.5" customHeight="1" x14ac:dyDescent="0.2">
      <c r="A133" s="33" t="s">
        <v>211</v>
      </c>
      <c r="B133" s="34" t="s">
        <v>212</v>
      </c>
      <c r="C133" s="21" t="s">
        <v>79</v>
      </c>
      <c r="D133" s="22">
        <f t="shared" ref="D133:U133" si="74">SUM(D134:D148)</f>
        <v>53254330323</v>
      </c>
      <c r="E133" s="22">
        <f t="shared" si="74"/>
        <v>0</v>
      </c>
      <c r="F133" s="22">
        <f t="shared" si="74"/>
        <v>0</v>
      </c>
      <c r="G133" s="22">
        <f t="shared" si="74"/>
        <v>0</v>
      </c>
      <c r="H133" s="22">
        <f t="shared" si="74"/>
        <v>0</v>
      </c>
      <c r="I133" s="22">
        <f t="shared" si="74"/>
        <v>0</v>
      </c>
      <c r="J133" s="22">
        <f t="shared" si="74"/>
        <v>53254330323</v>
      </c>
      <c r="K133" s="22">
        <f t="shared" si="74"/>
        <v>0</v>
      </c>
      <c r="L133" s="22">
        <f t="shared" si="74"/>
        <v>2206959964</v>
      </c>
      <c r="M133" s="22">
        <f t="shared" si="74"/>
        <v>2206959964</v>
      </c>
      <c r="N133" s="22">
        <f t="shared" si="74"/>
        <v>0</v>
      </c>
      <c r="O133" s="22">
        <f t="shared" si="74"/>
        <v>2206959964</v>
      </c>
      <c r="P133" s="22">
        <f t="shared" si="74"/>
        <v>2206959964</v>
      </c>
      <c r="Q133" s="28">
        <f t="shared" si="65"/>
        <v>2206959964</v>
      </c>
      <c r="R133" s="22">
        <f t="shared" si="74"/>
        <v>0</v>
      </c>
      <c r="S133" s="22">
        <f t="shared" si="74"/>
        <v>2206959964</v>
      </c>
      <c r="T133" s="22">
        <f t="shared" si="74"/>
        <v>2206959964</v>
      </c>
      <c r="U133" s="22">
        <f t="shared" si="74"/>
        <v>51047370359</v>
      </c>
      <c r="V133" s="22">
        <f>SUM(V134:V148)</f>
        <v>0</v>
      </c>
      <c r="W133" s="22">
        <f>SUM(W134:W148)</f>
        <v>0</v>
      </c>
      <c r="X133" s="23">
        <f t="shared" si="72"/>
        <v>4.1441887459935565E-2</v>
      </c>
    </row>
    <row r="134" spans="1:24" s="17" customFormat="1" ht="18.75" customHeight="1" x14ac:dyDescent="0.2">
      <c r="A134" s="33" t="s">
        <v>213</v>
      </c>
      <c r="B134" s="34" t="s">
        <v>214</v>
      </c>
      <c r="C134" s="34" t="s">
        <v>52</v>
      </c>
      <c r="D134" s="32">
        <v>2625000000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2625000000</v>
      </c>
      <c r="K134" s="32">
        <v>0</v>
      </c>
      <c r="L134" s="32">
        <v>218750000</v>
      </c>
      <c r="M134" s="32">
        <v>218750000</v>
      </c>
      <c r="N134" s="32">
        <v>0</v>
      </c>
      <c r="O134" s="32">
        <v>218750000</v>
      </c>
      <c r="P134" s="32">
        <v>218750000</v>
      </c>
      <c r="Q134" s="28">
        <f t="shared" si="65"/>
        <v>218750000</v>
      </c>
      <c r="R134" s="32">
        <v>0</v>
      </c>
      <c r="S134" s="32">
        <v>218750000</v>
      </c>
      <c r="T134" s="32">
        <v>218750000</v>
      </c>
      <c r="U134" s="32">
        <v>2406250000</v>
      </c>
      <c r="V134" s="32">
        <v>0</v>
      </c>
      <c r="W134" s="32">
        <v>0</v>
      </c>
      <c r="X134" s="23">
        <f t="shared" si="72"/>
        <v>8.3333333333333329E-2</v>
      </c>
    </row>
    <row r="135" spans="1:24" s="17" customFormat="1" ht="18.75" customHeight="1" x14ac:dyDescent="0.2">
      <c r="A135" s="30" t="s">
        <v>215</v>
      </c>
      <c r="B135" s="31" t="s">
        <v>216</v>
      </c>
      <c r="C135" s="31" t="s">
        <v>52</v>
      </c>
      <c r="D135" s="32">
        <v>3734934000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3734934000</v>
      </c>
      <c r="K135" s="32">
        <v>0</v>
      </c>
      <c r="L135" s="32">
        <v>311244500</v>
      </c>
      <c r="M135" s="32">
        <v>311244500</v>
      </c>
      <c r="N135" s="32">
        <v>0</v>
      </c>
      <c r="O135" s="32">
        <v>311244500</v>
      </c>
      <c r="P135" s="32">
        <v>311244500</v>
      </c>
      <c r="Q135" s="28">
        <f t="shared" si="65"/>
        <v>311244500</v>
      </c>
      <c r="R135" s="32">
        <v>0</v>
      </c>
      <c r="S135" s="32">
        <v>311244500</v>
      </c>
      <c r="T135" s="32">
        <v>311244500</v>
      </c>
      <c r="U135" s="32">
        <v>3423689500</v>
      </c>
      <c r="V135" s="32">
        <v>0</v>
      </c>
      <c r="W135" s="32">
        <v>0</v>
      </c>
      <c r="X135" s="23">
        <f t="shared" si="72"/>
        <v>8.3333333333333329E-2</v>
      </c>
    </row>
    <row r="136" spans="1:24" s="17" customFormat="1" ht="18.75" customHeight="1" x14ac:dyDescent="0.2">
      <c r="A136" s="33" t="s">
        <v>217</v>
      </c>
      <c r="B136" s="34" t="s">
        <v>218</v>
      </c>
      <c r="C136" s="34" t="s">
        <v>52</v>
      </c>
      <c r="D136" s="32">
        <v>4284767690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4284767690</v>
      </c>
      <c r="K136" s="32">
        <v>0</v>
      </c>
      <c r="L136" s="32">
        <v>357063974</v>
      </c>
      <c r="M136" s="32">
        <v>357063974</v>
      </c>
      <c r="N136" s="32">
        <v>0</v>
      </c>
      <c r="O136" s="32">
        <v>357063974</v>
      </c>
      <c r="P136" s="32">
        <v>357063974</v>
      </c>
      <c r="Q136" s="28">
        <f t="shared" si="65"/>
        <v>357063974</v>
      </c>
      <c r="R136" s="32">
        <v>0</v>
      </c>
      <c r="S136" s="32">
        <v>357063974</v>
      </c>
      <c r="T136" s="32">
        <v>357063974</v>
      </c>
      <c r="U136" s="32">
        <v>3927703716</v>
      </c>
      <c r="V136" s="32">
        <v>0</v>
      </c>
      <c r="W136" s="32">
        <v>0</v>
      </c>
      <c r="X136" s="23">
        <f t="shared" si="72"/>
        <v>8.3333333294435846E-2</v>
      </c>
    </row>
    <row r="137" spans="1:24" s="17" customFormat="1" ht="18.75" customHeight="1" x14ac:dyDescent="0.2">
      <c r="A137" s="30" t="s">
        <v>219</v>
      </c>
      <c r="B137" s="31" t="s">
        <v>220</v>
      </c>
      <c r="C137" s="31" t="s">
        <v>52</v>
      </c>
      <c r="D137" s="32">
        <v>1653787929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1653787929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28">
        <f t="shared" si="65"/>
        <v>0</v>
      </c>
      <c r="R137" s="32">
        <v>0</v>
      </c>
      <c r="S137" s="32">
        <v>0</v>
      </c>
      <c r="T137" s="32">
        <v>0</v>
      </c>
      <c r="U137" s="32">
        <v>1653787929</v>
      </c>
      <c r="V137" s="32">
        <v>0</v>
      </c>
      <c r="W137" s="32">
        <v>0</v>
      </c>
      <c r="X137" s="23">
        <f t="shared" si="72"/>
        <v>0</v>
      </c>
    </row>
    <row r="138" spans="1:24" s="17" customFormat="1" ht="18.75" customHeight="1" x14ac:dyDescent="0.2">
      <c r="A138" s="30" t="s">
        <v>221</v>
      </c>
      <c r="B138" s="31" t="s">
        <v>222</v>
      </c>
      <c r="C138" s="31" t="s">
        <v>52</v>
      </c>
      <c r="D138" s="32">
        <v>5710685500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5710685500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28">
        <f t="shared" si="65"/>
        <v>0</v>
      </c>
      <c r="R138" s="32">
        <v>0</v>
      </c>
      <c r="S138" s="32">
        <v>0</v>
      </c>
      <c r="T138" s="32">
        <v>0</v>
      </c>
      <c r="U138" s="32">
        <v>5710685500</v>
      </c>
      <c r="V138" s="32">
        <v>0</v>
      </c>
      <c r="W138" s="32">
        <v>0</v>
      </c>
      <c r="X138" s="23">
        <f t="shared" si="72"/>
        <v>0</v>
      </c>
    </row>
    <row r="139" spans="1:24" s="17" customFormat="1" ht="18.75" customHeight="1" x14ac:dyDescent="0.2">
      <c r="A139" s="33" t="s">
        <v>223</v>
      </c>
      <c r="B139" s="34" t="s">
        <v>224</v>
      </c>
      <c r="C139" s="34" t="s">
        <v>52</v>
      </c>
      <c r="D139" s="32">
        <v>6472110233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6472110233</v>
      </c>
      <c r="K139" s="32">
        <v>0</v>
      </c>
      <c r="L139" s="32">
        <v>800000000</v>
      </c>
      <c r="M139" s="32">
        <v>800000000</v>
      </c>
      <c r="N139" s="32">
        <v>0</v>
      </c>
      <c r="O139" s="32">
        <v>800000000</v>
      </c>
      <c r="P139" s="32">
        <v>800000000</v>
      </c>
      <c r="Q139" s="28">
        <f t="shared" si="65"/>
        <v>800000000</v>
      </c>
      <c r="R139" s="32">
        <v>0</v>
      </c>
      <c r="S139" s="32">
        <v>800000000</v>
      </c>
      <c r="T139" s="32">
        <v>800000000</v>
      </c>
      <c r="U139" s="32">
        <v>5672110233</v>
      </c>
      <c r="V139" s="32">
        <v>0</v>
      </c>
      <c r="W139" s="32">
        <v>0</v>
      </c>
      <c r="X139" s="23">
        <f t="shared" si="72"/>
        <v>0.12360728899841036</v>
      </c>
    </row>
    <row r="140" spans="1:24" s="17" customFormat="1" ht="18.75" customHeight="1" x14ac:dyDescent="0.2">
      <c r="A140" s="33" t="s">
        <v>225</v>
      </c>
      <c r="B140" s="34" t="s">
        <v>226</v>
      </c>
      <c r="C140" s="34" t="s">
        <v>52</v>
      </c>
      <c r="D140" s="32">
        <v>326615666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326615666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0</v>
      </c>
      <c r="Q140" s="28">
        <f t="shared" si="65"/>
        <v>0</v>
      </c>
      <c r="R140" s="32">
        <v>0</v>
      </c>
      <c r="S140" s="32">
        <v>0</v>
      </c>
      <c r="T140" s="32">
        <v>0</v>
      </c>
      <c r="U140" s="32">
        <v>326615666</v>
      </c>
      <c r="V140" s="32">
        <v>0</v>
      </c>
      <c r="W140" s="32">
        <v>0</v>
      </c>
      <c r="X140" s="23">
        <f t="shared" si="72"/>
        <v>0</v>
      </c>
    </row>
    <row r="141" spans="1:24" s="17" customFormat="1" ht="18.75" customHeight="1" x14ac:dyDescent="0.2">
      <c r="A141" s="30" t="s">
        <v>227</v>
      </c>
      <c r="B141" s="31" t="s">
        <v>228</v>
      </c>
      <c r="C141" s="31" t="s">
        <v>52</v>
      </c>
      <c r="D141" s="32">
        <v>3935955450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3935955450</v>
      </c>
      <c r="K141" s="32">
        <v>0</v>
      </c>
      <c r="L141" s="32">
        <v>327996287</v>
      </c>
      <c r="M141" s="32">
        <v>327996287</v>
      </c>
      <c r="N141" s="32">
        <v>0</v>
      </c>
      <c r="O141" s="32">
        <v>327996287</v>
      </c>
      <c r="P141" s="32">
        <v>327996287</v>
      </c>
      <c r="Q141" s="28">
        <f t="shared" si="65"/>
        <v>327996287</v>
      </c>
      <c r="R141" s="32">
        <v>0</v>
      </c>
      <c r="S141" s="32">
        <v>327996287</v>
      </c>
      <c r="T141" s="32">
        <v>327996287</v>
      </c>
      <c r="U141" s="32">
        <v>3607959163</v>
      </c>
      <c r="V141" s="32">
        <v>0</v>
      </c>
      <c r="W141" s="32">
        <v>0</v>
      </c>
      <c r="X141" s="23">
        <f t="shared" si="72"/>
        <v>8.3333333206299376E-2</v>
      </c>
    </row>
    <row r="142" spans="1:24" s="17" customFormat="1" ht="18.75" customHeight="1" x14ac:dyDescent="0.2">
      <c r="A142" s="33" t="s">
        <v>229</v>
      </c>
      <c r="B142" s="34" t="s">
        <v>230</v>
      </c>
      <c r="C142" s="34" t="s">
        <v>52</v>
      </c>
      <c r="D142" s="32">
        <v>82940750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82940750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28">
        <f t="shared" si="65"/>
        <v>0</v>
      </c>
      <c r="R142" s="32">
        <v>0</v>
      </c>
      <c r="S142" s="32">
        <v>0</v>
      </c>
      <c r="T142" s="32">
        <v>0</v>
      </c>
      <c r="U142" s="32">
        <v>82940750</v>
      </c>
      <c r="V142" s="32">
        <v>0</v>
      </c>
      <c r="W142" s="32">
        <v>0</v>
      </c>
      <c r="X142" s="23">
        <f t="shared" si="72"/>
        <v>0</v>
      </c>
    </row>
    <row r="143" spans="1:24" s="17" customFormat="1" ht="18.75" customHeight="1" x14ac:dyDescent="0.2">
      <c r="A143" s="30" t="s">
        <v>231</v>
      </c>
      <c r="B143" s="31" t="s">
        <v>230</v>
      </c>
      <c r="C143" s="31" t="s">
        <v>232</v>
      </c>
      <c r="D143" s="32">
        <v>16538194803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16538194803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28">
        <f t="shared" si="65"/>
        <v>0</v>
      </c>
      <c r="R143" s="32">
        <v>0</v>
      </c>
      <c r="S143" s="32">
        <v>0</v>
      </c>
      <c r="T143" s="32">
        <v>0</v>
      </c>
      <c r="U143" s="32">
        <v>16538194803</v>
      </c>
      <c r="V143" s="32">
        <v>0</v>
      </c>
      <c r="W143" s="32">
        <v>0</v>
      </c>
      <c r="X143" s="23">
        <f t="shared" si="72"/>
        <v>0</v>
      </c>
    </row>
    <row r="144" spans="1:24" s="17" customFormat="1" ht="26.25" customHeight="1" x14ac:dyDescent="0.2">
      <c r="A144" s="30" t="s">
        <v>233</v>
      </c>
      <c r="B144" s="31" t="s">
        <v>212</v>
      </c>
      <c r="C144" s="31"/>
      <c r="D144" s="32">
        <v>92409865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92409865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28">
        <f t="shared" si="65"/>
        <v>0</v>
      </c>
      <c r="R144" s="32">
        <v>0</v>
      </c>
      <c r="S144" s="32">
        <v>0</v>
      </c>
      <c r="T144" s="32">
        <v>0</v>
      </c>
      <c r="U144" s="32">
        <v>92409865</v>
      </c>
      <c r="V144" s="32">
        <v>0</v>
      </c>
      <c r="W144" s="32">
        <v>0</v>
      </c>
      <c r="X144" s="23">
        <f t="shared" si="72"/>
        <v>0</v>
      </c>
    </row>
    <row r="145" spans="1:24" s="17" customFormat="1" ht="18.75" customHeight="1" x14ac:dyDescent="0.2">
      <c r="A145" s="30" t="s">
        <v>234</v>
      </c>
      <c r="B145" s="36" t="s">
        <v>235</v>
      </c>
      <c r="C145" s="31"/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28">
        <f t="shared" si="65"/>
        <v>0</v>
      </c>
      <c r="R145" s="32">
        <v>0</v>
      </c>
      <c r="S145" s="32">
        <v>0</v>
      </c>
      <c r="T145" s="32">
        <v>0</v>
      </c>
      <c r="U145" s="32">
        <v>0</v>
      </c>
      <c r="V145" s="32">
        <v>0</v>
      </c>
      <c r="W145" s="32">
        <v>0</v>
      </c>
      <c r="X145" s="23">
        <v>0</v>
      </c>
    </row>
    <row r="146" spans="1:24" s="17" customFormat="1" ht="18.75" customHeight="1" x14ac:dyDescent="0.2">
      <c r="A146" s="30" t="s">
        <v>236</v>
      </c>
      <c r="B146" s="36" t="s">
        <v>237</v>
      </c>
      <c r="C146" s="31"/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2">
        <v>0</v>
      </c>
      <c r="N146" s="32">
        <v>0</v>
      </c>
      <c r="O146" s="32">
        <v>0</v>
      </c>
      <c r="P146" s="32">
        <v>0</v>
      </c>
      <c r="Q146" s="28">
        <f t="shared" si="65"/>
        <v>0</v>
      </c>
      <c r="R146" s="32">
        <v>0</v>
      </c>
      <c r="S146" s="32">
        <v>0</v>
      </c>
      <c r="T146" s="32">
        <v>0</v>
      </c>
      <c r="U146" s="32">
        <v>0</v>
      </c>
      <c r="V146" s="32">
        <v>0</v>
      </c>
      <c r="W146" s="32">
        <v>0</v>
      </c>
      <c r="X146" s="23">
        <v>0</v>
      </c>
    </row>
    <row r="147" spans="1:24" s="17" customFormat="1" ht="18.75" customHeight="1" x14ac:dyDescent="0.2">
      <c r="A147" s="30" t="s">
        <v>238</v>
      </c>
      <c r="B147" s="36" t="s">
        <v>239</v>
      </c>
      <c r="C147" s="31"/>
      <c r="D147" s="32">
        <v>2302862437</v>
      </c>
      <c r="E147" s="32">
        <v>0</v>
      </c>
      <c r="F147" s="32">
        <v>0</v>
      </c>
      <c r="G147" s="32">
        <v>0</v>
      </c>
      <c r="H147" s="32">
        <v>0</v>
      </c>
      <c r="I147" s="32">
        <v>0</v>
      </c>
      <c r="J147" s="32">
        <v>2302862437</v>
      </c>
      <c r="K147" s="32">
        <v>0</v>
      </c>
      <c r="L147" s="32">
        <v>191905203</v>
      </c>
      <c r="M147" s="32">
        <v>191905203</v>
      </c>
      <c r="N147" s="32">
        <v>0</v>
      </c>
      <c r="O147" s="32">
        <v>191905203</v>
      </c>
      <c r="P147" s="32">
        <v>191905203</v>
      </c>
      <c r="Q147" s="28">
        <f t="shared" si="65"/>
        <v>191905203</v>
      </c>
      <c r="R147" s="32">
        <v>0</v>
      </c>
      <c r="S147" s="32">
        <v>191905203</v>
      </c>
      <c r="T147" s="32">
        <v>191905203</v>
      </c>
      <c r="U147" s="32">
        <v>2110957234</v>
      </c>
      <c r="V147" s="32">
        <v>0</v>
      </c>
      <c r="W147" s="32">
        <v>0</v>
      </c>
      <c r="X147" s="23">
        <f t="shared" si="72"/>
        <v>8.3333333297146484E-2</v>
      </c>
    </row>
    <row r="148" spans="1:24" s="17" customFormat="1" ht="18" customHeight="1" x14ac:dyDescent="0.2">
      <c r="A148" s="30" t="s">
        <v>240</v>
      </c>
      <c r="B148" s="36" t="s">
        <v>241</v>
      </c>
      <c r="C148" s="31" t="s">
        <v>242</v>
      </c>
      <c r="D148" s="32">
        <v>5494066000</v>
      </c>
      <c r="E148" s="32">
        <v>0</v>
      </c>
      <c r="F148" s="32">
        <v>0</v>
      </c>
      <c r="G148" s="32">
        <v>0</v>
      </c>
      <c r="H148" s="32">
        <v>0</v>
      </c>
      <c r="I148" s="32">
        <v>0</v>
      </c>
      <c r="J148" s="32">
        <v>5494066000</v>
      </c>
      <c r="K148" s="32">
        <v>0</v>
      </c>
      <c r="L148" s="32">
        <v>0</v>
      </c>
      <c r="M148" s="32">
        <v>0</v>
      </c>
      <c r="N148" s="32">
        <v>0</v>
      </c>
      <c r="O148" s="32">
        <v>0</v>
      </c>
      <c r="P148" s="32">
        <v>0</v>
      </c>
      <c r="Q148" s="28">
        <f t="shared" si="65"/>
        <v>0</v>
      </c>
      <c r="R148" s="32">
        <v>0</v>
      </c>
      <c r="S148" s="32">
        <v>0</v>
      </c>
      <c r="T148" s="32">
        <v>0</v>
      </c>
      <c r="U148" s="32">
        <v>5494066000</v>
      </c>
      <c r="V148" s="32">
        <v>0</v>
      </c>
      <c r="W148" s="32">
        <v>0</v>
      </c>
      <c r="X148" s="23">
        <f t="shared" si="72"/>
        <v>0</v>
      </c>
    </row>
    <row r="149" spans="1:24" s="17" customFormat="1" ht="18.75" customHeight="1" x14ac:dyDescent="0.2">
      <c r="A149" s="19" t="s">
        <v>243</v>
      </c>
      <c r="B149" s="20" t="s">
        <v>244</v>
      </c>
      <c r="C149" s="21" t="s">
        <v>38</v>
      </c>
      <c r="D149" s="22">
        <f>D150</f>
        <v>33814231465</v>
      </c>
      <c r="E149" s="22">
        <f t="shared" ref="E149:W151" si="75">E150</f>
        <v>0</v>
      </c>
      <c r="F149" s="22">
        <f t="shared" si="75"/>
        <v>0</v>
      </c>
      <c r="G149" s="22">
        <f t="shared" si="75"/>
        <v>0</v>
      </c>
      <c r="H149" s="22">
        <f t="shared" si="75"/>
        <v>0</v>
      </c>
      <c r="I149" s="22">
        <f t="shared" si="75"/>
        <v>0</v>
      </c>
      <c r="J149" s="22">
        <f t="shared" si="75"/>
        <v>33814231465</v>
      </c>
      <c r="K149" s="22">
        <f t="shared" si="75"/>
        <v>0</v>
      </c>
      <c r="L149" s="22">
        <f t="shared" si="75"/>
        <v>3174414093.5599999</v>
      </c>
      <c r="M149" s="22">
        <f t="shared" si="75"/>
        <v>3174414093.5599999</v>
      </c>
      <c r="N149" s="22">
        <f t="shared" si="75"/>
        <v>0</v>
      </c>
      <c r="O149" s="22">
        <f t="shared" si="75"/>
        <v>3174414093.5599999</v>
      </c>
      <c r="P149" s="22">
        <f t="shared" si="75"/>
        <v>3174414093.5599999</v>
      </c>
      <c r="Q149" s="22">
        <f t="shared" si="65"/>
        <v>3174414093.5599999</v>
      </c>
      <c r="R149" s="22">
        <f t="shared" si="75"/>
        <v>0</v>
      </c>
      <c r="S149" s="22">
        <f t="shared" si="75"/>
        <v>3174414093.5599999</v>
      </c>
      <c r="T149" s="22">
        <f t="shared" si="75"/>
        <v>3174414093.5599999</v>
      </c>
      <c r="U149" s="22">
        <f t="shared" si="75"/>
        <v>30639817371.439999</v>
      </c>
      <c r="V149" s="22">
        <f t="shared" si="75"/>
        <v>0</v>
      </c>
      <c r="W149" s="22">
        <f t="shared" si="75"/>
        <v>0</v>
      </c>
      <c r="X149" s="23">
        <f t="shared" si="72"/>
        <v>9.387804944926019E-2</v>
      </c>
    </row>
    <row r="150" spans="1:24" s="17" customFormat="1" ht="18.75" customHeight="1" x14ac:dyDescent="0.2">
      <c r="A150" s="19" t="s">
        <v>245</v>
      </c>
      <c r="B150" s="20" t="s">
        <v>246</v>
      </c>
      <c r="C150" s="21" t="s">
        <v>38</v>
      </c>
      <c r="D150" s="22">
        <f>D151</f>
        <v>33814231465</v>
      </c>
      <c r="E150" s="22">
        <f t="shared" si="75"/>
        <v>0</v>
      </c>
      <c r="F150" s="22">
        <f t="shared" si="75"/>
        <v>0</v>
      </c>
      <c r="G150" s="22">
        <f t="shared" si="75"/>
        <v>0</v>
      </c>
      <c r="H150" s="22">
        <f t="shared" si="75"/>
        <v>0</v>
      </c>
      <c r="I150" s="22">
        <f t="shared" si="75"/>
        <v>0</v>
      </c>
      <c r="J150" s="22">
        <f t="shared" si="75"/>
        <v>33814231465</v>
      </c>
      <c r="K150" s="22">
        <f t="shared" si="75"/>
        <v>0</v>
      </c>
      <c r="L150" s="22">
        <f t="shared" si="75"/>
        <v>3174414093.5599999</v>
      </c>
      <c r="M150" s="22">
        <f t="shared" si="75"/>
        <v>3174414093.5599999</v>
      </c>
      <c r="N150" s="22">
        <f t="shared" si="75"/>
        <v>0</v>
      </c>
      <c r="O150" s="22">
        <f t="shared" si="75"/>
        <v>3174414093.5599999</v>
      </c>
      <c r="P150" s="22">
        <f t="shared" si="75"/>
        <v>3174414093.5599999</v>
      </c>
      <c r="Q150" s="22">
        <f t="shared" si="65"/>
        <v>3174414093.5599999</v>
      </c>
      <c r="R150" s="22">
        <f t="shared" si="75"/>
        <v>0</v>
      </c>
      <c r="S150" s="22">
        <f t="shared" si="75"/>
        <v>3174414093.5599999</v>
      </c>
      <c r="T150" s="22">
        <f t="shared" si="75"/>
        <v>3174414093.5599999</v>
      </c>
      <c r="U150" s="22">
        <f t="shared" si="75"/>
        <v>30639817371.439999</v>
      </c>
      <c r="V150" s="22">
        <f t="shared" si="75"/>
        <v>0</v>
      </c>
      <c r="W150" s="22">
        <f t="shared" si="75"/>
        <v>0</v>
      </c>
      <c r="X150" s="23">
        <f t="shared" si="72"/>
        <v>9.387804944926019E-2</v>
      </c>
    </row>
    <row r="151" spans="1:24" s="17" customFormat="1" ht="22.5" customHeight="1" x14ac:dyDescent="0.2">
      <c r="A151" s="19" t="s">
        <v>247</v>
      </c>
      <c r="B151" s="20" t="s">
        <v>248</v>
      </c>
      <c r="C151" s="21" t="s">
        <v>38</v>
      </c>
      <c r="D151" s="22">
        <f>D152</f>
        <v>33814231465</v>
      </c>
      <c r="E151" s="22">
        <f t="shared" si="75"/>
        <v>0</v>
      </c>
      <c r="F151" s="22">
        <f t="shared" si="75"/>
        <v>0</v>
      </c>
      <c r="G151" s="22">
        <f t="shared" si="75"/>
        <v>0</v>
      </c>
      <c r="H151" s="22">
        <f t="shared" si="75"/>
        <v>0</v>
      </c>
      <c r="I151" s="22">
        <f t="shared" si="75"/>
        <v>0</v>
      </c>
      <c r="J151" s="22">
        <f t="shared" si="75"/>
        <v>33814231465</v>
      </c>
      <c r="K151" s="22">
        <f t="shared" si="75"/>
        <v>0</v>
      </c>
      <c r="L151" s="22">
        <f t="shared" si="75"/>
        <v>3174414093.5599999</v>
      </c>
      <c r="M151" s="22">
        <f t="shared" si="75"/>
        <v>3174414093.5599999</v>
      </c>
      <c r="N151" s="22">
        <f t="shared" si="75"/>
        <v>0</v>
      </c>
      <c r="O151" s="22">
        <f t="shared" si="75"/>
        <v>3174414093.5599999</v>
      </c>
      <c r="P151" s="22">
        <f t="shared" si="75"/>
        <v>3174414093.5599999</v>
      </c>
      <c r="Q151" s="22">
        <f t="shared" si="65"/>
        <v>3174414093.5599999</v>
      </c>
      <c r="R151" s="22">
        <f t="shared" si="75"/>
        <v>0</v>
      </c>
      <c r="S151" s="22">
        <f t="shared" si="75"/>
        <v>3174414093.5599999</v>
      </c>
      <c r="T151" s="22">
        <f t="shared" si="75"/>
        <v>3174414093.5599999</v>
      </c>
      <c r="U151" s="22">
        <f t="shared" si="75"/>
        <v>30639817371.439999</v>
      </c>
      <c r="V151" s="22">
        <f t="shared" si="75"/>
        <v>0</v>
      </c>
      <c r="W151" s="22">
        <f t="shared" si="75"/>
        <v>0</v>
      </c>
      <c r="X151" s="23">
        <f t="shared" si="72"/>
        <v>9.387804944926019E-2</v>
      </c>
    </row>
    <row r="152" spans="1:24" s="17" customFormat="1" ht="27" customHeight="1" x14ac:dyDescent="0.2">
      <c r="A152" s="19" t="s">
        <v>249</v>
      </c>
      <c r="B152" s="20" t="s">
        <v>250</v>
      </c>
      <c r="C152" s="21" t="s">
        <v>38</v>
      </c>
      <c r="D152" s="22">
        <f>D153+D154</f>
        <v>33814231465</v>
      </c>
      <c r="E152" s="22">
        <f t="shared" ref="E152:W152" si="76">E153+E154</f>
        <v>0</v>
      </c>
      <c r="F152" s="22">
        <f t="shared" si="76"/>
        <v>0</v>
      </c>
      <c r="G152" s="22">
        <f t="shared" si="76"/>
        <v>0</v>
      </c>
      <c r="H152" s="22">
        <f t="shared" si="76"/>
        <v>0</v>
      </c>
      <c r="I152" s="22">
        <f t="shared" si="76"/>
        <v>0</v>
      </c>
      <c r="J152" s="22">
        <f t="shared" si="76"/>
        <v>33814231465</v>
      </c>
      <c r="K152" s="22">
        <f t="shared" si="76"/>
        <v>0</v>
      </c>
      <c r="L152" s="22">
        <f t="shared" si="76"/>
        <v>3174414093.5599999</v>
      </c>
      <c r="M152" s="22">
        <f t="shared" si="76"/>
        <v>3174414093.5599999</v>
      </c>
      <c r="N152" s="22">
        <f t="shared" si="76"/>
        <v>0</v>
      </c>
      <c r="O152" s="22">
        <f t="shared" si="76"/>
        <v>3174414093.5599999</v>
      </c>
      <c r="P152" s="22">
        <f t="shared" si="76"/>
        <v>3174414093.5599999</v>
      </c>
      <c r="Q152" s="22">
        <f t="shared" si="65"/>
        <v>3174414093.5599999</v>
      </c>
      <c r="R152" s="22">
        <f t="shared" si="76"/>
        <v>0</v>
      </c>
      <c r="S152" s="22">
        <f t="shared" si="76"/>
        <v>3174414093.5599999</v>
      </c>
      <c r="T152" s="22">
        <f t="shared" si="76"/>
        <v>3174414093.5599999</v>
      </c>
      <c r="U152" s="22">
        <f t="shared" si="76"/>
        <v>30639817371.439999</v>
      </c>
      <c r="V152" s="22">
        <f t="shared" si="76"/>
        <v>0</v>
      </c>
      <c r="W152" s="22">
        <f t="shared" si="76"/>
        <v>0</v>
      </c>
      <c r="X152" s="23">
        <f t="shared" si="72"/>
        <v>9.387804944926019E-2</v>
      </c>
    </row>
    <row r="153" spans="1:24" s="17" customFormat="1" ht="18.75" customHeight="1" x14ac:dyDescent="0.2">
      <c r="A153" s="30" t="s">
        <v>251</v>
      </c>
      <c r="B153" s="31" t="s">
        <v>252</v>
      </c>
      <c r="C153" s="31" t="s">
        <v>253</v>
      </c>
      <c r="D153" s="32">
        <v>33472408068</v>
      </c>
      <c r="E153" s="32">
        <v>0</v>
      </c>
      <c r="F153" s="32">
        <v>0</v>
      </c>
      <c r="G153" s="32">
        <v>0</v>
      </c>
      <c r="H153" s="32">
        <v>0</v>
      </c>
      <c r="I153" s="32">
        <v>0</v>
      </c>
      <c r="J153" s="32">
        <v>33472408068</v>
      </c>
      <c r="K153" s="32">
        <v>0</v>
      </c>
      <c r="L153" s="32">
        <v>3153882702.5599999</v>
      </c>
      <c r="M153" s="32">
        <v>3153882702.5599999</v>
      </c>
      <c r="N153" s="32">
        <v>0</v>
      </c>
      <c r="O153" s="32">
        <v>3153882702.5599999</v>
      </c>
      <c r="P153" s="32">
        <v>3153882702.5599999</v>
      </c>
      <c r="Q153" s="28">
        <f t="shared" si="65"/>
        <v>3153882702.5599999</v>
      </c>
      <c r="R153" s="32">
        <v>0</v>
      </c>
      <c r="S153" s="32">
        <v>3153882702.5599999</v>
      </c>
      <c r="T153" s="32">
        <v>3153882702.5599999</v>
      </c>
      <c r="U153" s="32">
        <v>30318525365.439999</v>
      </c>
      <c r="V153" s="32">
        <v>0</v>
      </c>
      <c r="W153" s="32">
        <v>0</v>
      </c>
      <c r="X153" s="23">
        <f t="shared" si="72"/>
        <v>9.4223358419651543E-2</v>
      </c>
    </row>
    <row r="154" spans="1:24" s="17" customFormat="1" ht="18.75" customHeight="1" x14ac:dyDescent="0.2">
      <c r="A154" s="30" t="s">
        <v>254</v>
      </c>
      <c r="B154" s="31" t="s">
        <v>255</v>
      </c>
      <c r="C154" s="31" t="s">
        <v>253</v>
      </c>
      <c r="D154" s="32">
        <v>341823397</v>
      </c>
      <c r="E154" s="32">
        <v>0</v>
      </c>
      <c r="F154" s="32">
        <v>0</v>
      </c>
      <c r="G154" s="32">
        <v>0</v>
      </c>
      <c r="H154" s="32">
        <v>0</v>
      </c>
      <c r="I154" s="32">
        <v>0</v>
      </c>
      <c r="J154" s="32">
        <v>341823397</v>
      </c>
      <c r="K154" s="32">
        <v>0</v>
      </c>
      <c r="L154" s="32">
        <v>20531391</v>
      </c>
      <c r="M154" s="32">
        <v>20531391</v>
      </c>
      <c r="N154" s="32">
        <v>0</v>
      </c>
      <c r="O154" s="32">
        <v>20531391</v>
      </c>
      <c r="P154" s="32">
        <v>20531391</v>
      </c>
      <c r="Q154" s="28">
        <f t="shared" si="65"/>
        <v>20531391</v>
      </c>
      <c r="R154" s="32">
        <v>0</v>
      </c>
      <c r="S154" s="32">
        <v>20531391</v>
      </c>
      <c r="T154" s="32">
        <v>20531391</v>
      </c>
      <c r="U154" s="32">
        <v>321292006</v>
      </c>
      <c r="V154" s="32">
        <v>0</v>
      </c>
      <c r="W154" s="32">
        <v>0</v>
      </c>
      <c r="X154" s="23">
        <f t="shared" si="72"/>
        <v>6.0064323215417582E-2</v>
      </c>
    </row>
    <row r="155" spans="1:24" s="17" customFormat="1" ht="18.75" customHeight="1" x14ac:dyDescent="0.2">
      <c r="A155" s="19" t="s">
        <v>256</v>
      </c>
      <c r="B155" s="20" t="s">
        <v>257</v>
      </c>
      <c r="C155" s="21" t="s">
        <v>79</v>
      </c>
      <c r="D155" s="22">
        <f>D156</f>
        <v>42016680000</v>
      </c>
      <c r="E155" s="22">
        <f t="shared" ref="E155:W155" si="77">E156</f>
        <v>0</v>
      </c>
      <c r="F155" s="22">
        <f t="shared" si="77"/>
        <v>0</v>
      </c>
      <c r="G155" s="22">
        <f t="shared" si="77"/>
        <v>0</v>
      </c>
      <c r="H155" s="22">
        <f t="shared" si="77"/>
        <v>200000000</v>
      </c>
      <c r="I155" s="22">
        <f t="shared" si="77"/>
        <v>-200000000</v>
      </c>
      <c r="J155" s="22">
        <f t="shared" si="77"/>
        <v>41816680000</v>
      </c>
      <c r="K155" s="22">
        <f t="shared" si="77"/>
        <v>0</v>
      </c>
      <c r="L155" s="22">
        <f t="shared" si="77"/>
        <v>2210436142.2199998</v>
      </c>
      <c r="M155" s="22">
        <f t="shared" si="77"/>
        <v>2210436142.2199998</v>
      </c>
      <c r="N155" s="22">
        <f t="shared" si="77"/>
        <v>23118436</v>
      </c>
      <c r="O155" s="22">
        <f t="shared" si="77"/>
        <v>2187317706.2199998</v>
      </c>
      <c r="P155" s="22">
        <f t="shared" si="77"/>
        <v>2187317706.2199998</v>
      </c>
      <c r="Q155" s="22">
        <f t="shared" si="65"/>
        <v>55024770.030000001</v>
      </c>
      <c r="R155" s="22">
        <f t="shared" si="77"/>
        <v>4542630</v>
      </c>
      <c r="S155" s="22">
        <f t="shared" si="77"/>
        <v>50482140.030000001</v>
      </c>
      <c r="T155" s="22">
        <f t="shared" si="77"/>
        <v>50482140.030000001</v>
      </c>
      <c r="U155" s="22">
        <f t="shared" si="77"/>
        <v>39606243857.779999</v>
      </c>
      <c r="V155" s="22">
        <f t="shared" si="77"/>
        <v>23118436</v>
      </c>
      <c r="W155" s="22">
        <f t="shared" si="77"/>
        <v>2132292936.1900001</v>
      </c>
      <c r="X155" s="23">
        <f t="shared" si="72"/>
        <v>5.2307301924016919E-2</v>
      </c>
    </row>
    <row r="156" spans="1:24" s="17" customFormat="1" ht="26.25" customHeight="1" x14ac:dyDescent="0.2">
      <c r="A156" s="19" t="s">
        <v>258</v>
      </c>
      <c r="B156" s="20" t="s">
        <v>259</v>
      </c>
      <c r="C156" s="21" t="s">
        <v>79</v>
      </c>
      <c r="D156" s="22">
        <f t="shared" ref="D156:W156" si="78">D157+D162+D165+D167+D168</f>
        <v>42016680000</v>
      </c>
      <c r="E156" s="22">
        <f t="shared" si="78"/>
        <v>0</v>
      </c>
      <c r="F156" s="22">
        <f t="shared" si="78"/>
        <v>0</v>
      </c>
      <c r="G156" s="22">
        <f t="shared" si="78"/>
        <v>0</v>
      </c>
      <c r="H156" s="22">
        <f t="shared" si="78"/>
        <v>200000000</v>
      </c>
      <c r="I156" s="22">
        <f t="shared" si="78"/>
        <v>-200000000</v>
      </c>
      <c r="J156" s="22">
        <f t="shared" si="78"/>
        <v>41816680000</v>
      </c>
      <c r="K156" s="22">
        <f t="shared" si="78"/>
        <v>0</v>
      </c>
      <c r="L156" s="22">
        <f t="shared" si="78"/>
        <v>2210436142.2199998</v>
      </c>
      <c r="M156" s="22">
        <f t="shared" si="78"/>
        <v>2210436142.2199998</v>
      </c>
      <c r="N156" s="22">
        <f t="shared" si="78"/>
        <v>23118436</v>
      </c>
      <c r="O156" s="22">
        <f t="shared" si="78"/>
        <v>2187317706.2199998</v>
      </c>
      <c r="P156" s="22">
        <f t="shared" si="78"/>
        <v>2187317706.2199998</v>
      </c>
      <c r="Q156" s="22">
        <f t="shared" si="65"/>
        <v>55024770.030000001</v>
      </c>
      <c r="R156" s="22">
        <f t="shared" si="78"/>
        <v>4542630</v>
      </c>
      <c r="S156" s="22">
        <f t="shared" si="78"/>
        <v>50482140.030000001</v>
      </c>
      <c r="T156" s="22">
        <f t="shared" si="78"/>
        <v>50482140.030000001</v>
      </c>
      <c r="U156" s="22">
        <f t="shared" si="78"/>
        <v>39606243857.779999</v>
      </c>
      <c r="V156" s="22">
        <f t="shared" si="78"/>
        <v>23118436</v>
      </c>
      <c r="W156" s="22">
        <f t="shared" si="78"/>
        <v>2132292936.1900001</v>
      </c>
      <c r="X156" s="23">
        <f t="shared" si="72"/>
        <v>5.2307301924016919E-2</v>
      </c>
    </row>
    <row r="157" spans="1:24" s="17" customFormat="1" ht="18.75" customHeight="1" x14ac:dyDescent="0.2">
      <c r="A157" s="19" t="s">
        <v>260</v>
      </c>
      <c r="B157" s="20" t="s">
        <v>261</v>
      </c>
      <c r="C157" s="21" t="s">
        <v>79</v>
      </c>
      <c r="D157" s="22">
        <f>D158</f>
        <v>41000000000</v>
      </c>
      <c r="E157" s="22">
        <f t="shared" ref="E157:W157" si="79">E158</f>
        <v>0</v>
      </c>
      <c r="F157" s="22">
        <f t="shared" si="79"/>
        <v>0</v>
      </c>
      <c r="G157" s="22">
        <f t="shared" si="79"/>
        <v>0</v>
      </c>
      <c r="H157" s="22">
        <f t="shared" si="79"/>
        <v>200000000</v>
      </c>
      <c r="I157" s="22">
        <f t="shared" si="79"/>
        <v>-200000000</v>
      </c>
      <c r="J157" s="22">
        <f t="shared" si="79"/>
        <v>40800000000</v>
      </c>
      <c r="K157" s="22">
        <f t="shared" si="79"/>
        <v>0</v>
      </c>
      <c r="L157" s="22">
        <f t="shared" si="79"/>
        <v>2128414554</v>
      </c>
      <c r="M157" s="22">
        <f t="shared" si="79"/>
        <v>2128414554</v>
      </c>
      <c r="N157" s="22">
        <f t="shared" si="79"/>
        <v>0</v>
      </c>
      <c r="O157" s="22">
        <f t="shared" si="79"/>
        <v>2128414554</v>
      </c>
      <c r="P157" s="22">
        <f t="shared" si="79"/>
        <v>2128414554</v>
      </c>
      <c r="Q157" s="22">
        <f t="shared" si="65"/>
        <v>0</v>
      </c>
      <c r="R157" s="22">
        <f t="shared" si="79"/>
        <v>0</v>
      </c>
      <c r="S157" s="22">
        <f t="shared" si="79"/>
        <v>0</v>
      </c>
      <c r="T157" s="22">
        <f t="shared" si="79"/>
        <v>0</v>
      </c>
      <c r="U157" s="22">
        <f t="shared" si="79"/>
        <v>38671585446</v>
      </c>
      <c r="V157" s="22">
        <f t="shared" si="79"/>
        <v>0</v>
      </c>
      <c r="W157" s="22">
        <f t="shared" si="79"/>
        <v>2128414554</v>
      </c>
      <c r="X157" s="23">
        <f t="shared" si="72"/>
        <v>5.2167023382352941E-2</v>
      </c>
    </row>
    <row r="158" spans="1:24" s="17" customFormat="1" ht="29.25" customHeight="1" x14ac:dyDescent="0.2">
      <c r="A158" s="19" t="s">
        <v>262</v>
      </c>
      <c r="B158" s="20" t="s">
        <v>263</v>
      </c>
      <c r="C158" s="21" t="s">
        <v>38</v>
      </c>
      <c r="D158" s="22">
        <f t="shared" ref="D158:W158" si="80">SUM(D159:D161)</f>
        <v>41000000000</v>
      </c>
      <c r="E158" s="22">
        <f t="shared" si="80"/>
        <v>0</v>
      </c>
      <c r="F158" s="22">
        <f t="shared" si="80"/>
        <v>0</v>
      </c>
      <c r="G158" s="22">
        <f t="shared" si="80"/>
        <v>0</v>
      </c>
      <c r="H158" s="22">
        <f t="shared" si="80"/>
        <v>200000000</v>
      </c>
      <c r="I158" s="22">
        <f t="shared" si="80"/>
        <v>-200000000</v>
      </c>
      <c r="J158" s="22">
        <f t="shared" si="80"/>
        <v>40800000000</v>
      </c>
      <c r="K158" s="22">
        <f t="shared" si="80"/>
        <v>0</v>
      </c>
      <c r="L158" s="22">
        <f t="shared" si="80"/>
        <v>2128414554</v>
      </c>
      <c r="M158" s="22">
        <f t="shared" si="80"/>
        <v>2128414554</v>
      </c>
      <c r="N158" s="22">
        <f t="shared" si="80"/>
        <v>0</v>
      </c>
      <c r="O158" s="22">
        <f t="shared" si="80"/>
        <v>2128414554</v>
      </c>
      <c r="P158" s="22">
        <f t="shared" si="80"/>
        <v>2128414554</v>
      </c>
      <c r="Q158" s="22">
        <f t="shared" si="65"/>
        <v>0</v>
      </c>
      <c r="R158" s="22">
        <f t="shared" si="80"/>
        <v>0</v>
      </c>
      <c r="S158" s="22">
        <f t="shared" si="80"/>
        <v>0</v>
      </c>
      <c r="T158" s="22">
        <f t="shared" si="80"/>
        <v>0</v>
      </c>
      <c r="U158" s="22">
        <f t="shared" si="80"/>
        <v>38671585446</v>
      </c>
      <c r="V158" s="22">
        <f t="shared" si="80"/>
        <v>0</v>
      </c>
      <c r="W158" s="22">
        <f t="shared" si="80"/>
        <v>2128414554</v>
      </c>
      <c r="X158" s="23">
        <f t="shared" si="72"/>
        <v>5.2167023382352941E-2</v>
      </c>
    </row>
    <row r="159" spans="1:24" s="17" customFormat="1" ht="18.75" customHeight="1" x14ac:dyDescent="0.2">
      <c r="A159" s="30" t="s">
        <v>264</v>
      </c>
      <c r="B159" s="31" t="s">
        <v>265</v>
      </c>
      <c r="C159" s="31" t="s">
        <v>52</v>
      </c>
      <c r="D159" s="32">
        <v>27987092619</v>
      </c>
      <c r="E159" s="32">
        <v>0</v>
      </c>
      <c r="F159" s="32">
        <v>0</v>
      </c>
      <c r="G159" s="32">
        <v>0</v>
      </c>
      <c r="H159" s="32">
        <v>200000000</v>
      </c>
      <c r="I159" s="32">
        <v>-200000000</v>
      </c>
      <c r="J159" s="32">
        <v>27787092619</v>
      </c>
      <c r="K159" s="32">
        <v>0</v>
      </c>
      <c r="L159" s="32">
        <v>0</v>
      </c>
      <c r="M159" s="32">
        <v>0</v>
      </c>
      <c r="N159" s="32">
        <v>0</v>
      </c>
      <c r="O159" s="32">
        <v>0</v>
      </c>
      <c r="P159" s="32">
        <v>0</v>
      </c>
      <c r="Q159" s="28">
        <f t="shared" si="65"/>
        <v>0</v>
      </c>
      <c r="R159" s="32">
        <v>0</v>
      </c>
      <c r="S159" s="32">
        <v>0</v>
      </c>
      <c r="T159" s="32">
        <v>0</v>
      </c>
      <c r="U159" s="32">
        <v>27787092619</v>
      </c>
      <c r="V159" s="32">
        <v>0</v>
      </c>
      <c r="W159" s="32">
        <v>0</v>
      </c>
      <c r="X159" s="23">
        <f t="shared" si="72"/>
        <v>0</v>
      </c>
    </row>
    <row r="160" spans="1:24" s="17" customFormat="1" ht="28.5" customHeight="1" x14ac:dyDescent="0.2">
      <c r="A160" s="30" t="s">
        <v>266</v>
      </c>
      <c r="B160" s="31" t="s">
        <v>267</v>
      </c>
      <c r="C160" s="38" t="s">
        <v>268</v>
      </c>
      <c r="D160" s="32">
        <v>10000000000</v>
      </c>
      <c r="E160" s="32">
        <v>0</v>
      </c>
      <c r="F160" s="32">
        <v>0</v>
      </c>
      <c r="G160" s="32">
        <v>0</v>
      </c>
      <c r="H160" s="32">
        <v>0</v>
      </c>
      <c r="I160" s="32">
        <v>0</v>
      </c>
      <c r="J160" s="32">
        <v>10000000000</v>
      </c>
      <c r="K160" s="32">
        <v>0</v>
      </c>
      <c r="L160" s="32">
        <v>1969707154</v>
      </c>
      <c r="M160" s="32">
        <v>1969707154</v>
      </c>
      <c r="N160" s="32">
        <v>0</v>
      </c>
      <c r="O160" s="32">
        <v>1969707154</v>
      </c>
      <c r="P160" s="32">
        <v>1969707154</v>
      </c>
      <c r="Q160" s="28">
        <f t="shared" si="65"/>
        <v>0</v>
      </c>
      <c r="R160" s="32">
        <v>0</v>
      </c>
      <c r="S160" s="32">
        <v>0</v>
      </c>
      <c r="T160" s="32">
        <v>0</v>
      </c>
      <c r="U160" s="32">
        <v>8030292846</v>
      </c>
      <c r="V160" s="32">
        <v>0</v>
      </c>
      <c r="W160" s="32">
        <v>1969707154</v>
      </c>
      <c r="X160" s="23">
        <f t="shared" si="72"/>
        <v>0.1969707154</v>
      </c>
    </row>
    <row r="161" spans="1:24" s="17" customFormat="1" ht="27" customHeight="1" x14ac:dyDescent="0.2">
      <c r="A161" s="30" t="s">
        <v>269</v>
      </c>
      <c r="B161" s="31" t="s">
        <v>270</v>
      </c>
      <c r="C161" s="34" t="s">
        <v>271</v>
      </c>
      <c r="D161" s="32">
        <v>3012907381</v>
      </c>
      <c r="E161" s="32">
        <v>0</v>
      </c>
      <c r="F161" s="32">
        <v>0</v>
      </c>
      <c r="G161" s="32">
        <v>0</v>
      </c>
      <c r="H161" s="32">
        <v>0</v>
      </c>
      <c r="I161" s="32">
        <v>0</v>
      </c>
      <c r="J161" s="32">
        <v>3012907381</v>
      </c>
      <c r="K161" s="32">
        <v>0</v>
      </c>
      <c r="L161" s="32">
        <v>158707400</v>
      </c>
      <c r="M161" s="32">
        <v>158707400</v>
      </c>
      <c r="N161" s="32">
        <v>0</v>
      </c>
      <c r="O161" s="32">
        <v>158707400</v>
      </c>
      <c r="P161" s="32">
        <v>158707400</v>
      </c>
      <c r="Q161" s="28">
        <f t="shared" si="65"/>
        <v>0</v>
      </c>
      <c r="R161" s="32">
        <v>0</v>
      </c>
      <c r="S161" s="32">
        <v>0</v>
      </c>
      <c r="T161" s="32">
        <v>0</v>
      </c>
      <c r="U161" s="32">
        <v>2854199981</v>
      </c>
      <c r="V161" s="32">
        <v>0</v>
      </c>
      <c r="W161" s="32">
        <v>158707400</v>
      </c>
      <c r="X161" s="23">
        <f t="shared" si="72"/>
        <v>5.2675830993292656E-2</v>
      </c>
    </row>
    <row r="162" spans="1:24" s="17" customFormat="1" ht="18.75" customHeight="1" x14ac:dyDescent="0.2">
      <c r="A162" s="19" t="s">
        <v>272</v>
      </c>
      <c r="B162" s="20" t="s">
        <v>273</v>
      </c>
      <c r="C162" s="21" t="s">
        <v>38</v>
      </c>
      <c r="D162" s="22">
        <f>SUM(D163:D164)</f>
        <v>500000000</v>
      </c>
      <c r="E162" s="22">
        <f t="shared" ref="E162:W162" si="81">SUM(E163:E164)</f>
        <v>0</v>
      </c>
      <c r="F162" s="22">
        <f t="shared" si="81"/>
        <v>0</v>
      </c>
      <c r="G162" s="22">
        <f t="shared" si="81"/>
        <v>0</v>
      </c>
      <c r="H162" s="22">
        <f t="shared" si="81"/>
        <v>0</v>
      </c>
      <c r="I162" s="22">
        <f t="shared" si="81"/>
        <v>0</v>
      </c>
      <c r="J162" s="22">
        <f t="shared" si="81"/>
        <v>500000000</v>
      </c>
      <c r="K162" s="22">
        <f t="shared" si="81"/>
        <v>0</v>
      </c>
      <c r="L162" s="22">
        <f t="shared" si="81"/>
        <v>49089701.219999999</v>
      </c>
      <c r="M162" s="22">
        <f t="shared" si="81"/>
        <v>49089701.219999999</v>
      </c>
      <c r="N162" s="22">
        <f t="shared" si="81"/>
        <v>0</v>
      </c>
      <c r="O162" s="22">
        <f t="shared" si="81"/>
        <v>49089701.219999999</v>
      </c>
      <c r="P162" s="22">
        <f t="shared" si="81"/>
        <v>49089701.219999999</v>
      </c>
      <c r="Q162" s="22">
        <f t="shared" si="65"/>
        <v>48375828.030000001</v>
      </c>
      <c r="R162" s="22">
        <f t="shared" si="81"/>
        <v>0</v>
      </c>
      <c r="S162" s="22">
        <f t="shared" si="81"/>
        <v>48375828.030000001</v>
      </c>
      <c r="T162" s="22">
        <f t="shared" si="81"/>
        <v>48375828.030000001</v>
      </c>
      <c r="U162" s="22">
        <f t="shared" si="81"/>
        <v>450910298.77999997</v>
      </c>
      <c r="V162" s="22">
        <f t="shared" si="81"/>
        <v>0</v>
      </c>
      <c r="W162" s="22">
        <f t="shared" si="81"/>
        <v>713873.19</v>
      </c>
      <c r="X162" s="23">
        <f t="shared" si="72"/>
        <v>9.8179402439999994E-2</v>
      </c>
    </row>
    <row r="163" spans="1:24" s="17" customFormat="1" ht="18.75" customHeight="1" x14ac:dyDescent="0.2">
      <c r="A163" s="30" t="s">
        <v>274</v>
      </c>
      <c r="B163" s="31" t="s">
        <v>265</v>
      </c>
      <c r="C163" s="38" t="s">
        <v>52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  <c r="L163" s="32">
        <v>0</v>
      </c>
      <c r="M163" s="32">
        <v>0</v>
      </c>
      <c r="N163" s="32">
        <v>0</v>
      </c>
      <c r="O163" s="32">
        <v>0</v>
      </c>
      <c r="P163" s="32">
        <v>0</v>
      </c>
      <c r="Q163" s="28">
        <f t="shared" si="65"/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23">
        <v>0</v>
      </c>
    </row>
    <row r="164" spans="1:24" s="17" customFormat="1" ht="25.5" customHeight="1" x14ac:dyDescent="0.2">
      <c r="A164" s="30" t="s">
        <v>275</v>
      </c>
      <c r="B164" s="31" t="s">
        <v>276</v>
      </c>
      <c r="C164" s="38" t="s">
        <v>277</v>
      </c>
      <c r="D164" s="32">
        <v>500000000</v>
      </c>
      <c r="E164" s="32">
        <v>0</v>
      </c>
      <c r="F164" s="32">
        <v>0</v>
      </c>
      <c r="G164" s="32">
        <v>0</v>
      </c>
      <c r="H164" s="32">
        <v>0</v>
      </c>
      <c r="I164" s="32">
        <v>0</v>
      </c>
      <c r="J164" s="32">
        <v>500000000</v>
      </c>
      <c r="K164" s="32">
        <v>0</v>
      </c>
      <c r="L164" s="32">
        <v>49089701.219999999</v>
      </c>
      <c r="M164" s="32">
        <v>49089701.219999999</v>
      </c>
      <c r="N164" s="32">
        <v>0</v>
      </c>
      <c r="O164" s="32">
        <v>49089701.219999999</v>
      </c>
      <c r="P164" s="32">
        <v>49089701.219999999</v>
      </c>
      <c r="Q164" s="28">
        <f t="shared" si="65"/>
        <v>48375828.030000001</v>
      </c>
      <c r="R164" s="32">
        <v>0</v>
      </c>
      <c r="S164" s="32">
        <v>48375828.030000001</v>
      </c>
      <c r="T164" s="32">
        <v>48375828.030000001</v>
      </c>
      <c r="U164" s="32">
        <v>450910298.77999997</v>
      </c>
      <c r="V164" s="32">
        <v>0</v>
      </c>
      <c r="W164" s="32">
        <v>713873.19</v>
      </c>
      <c r="X164" s="23">
        <f t="shared" si="72"/>
        <v>9.8179402439999994E-2</v>
      </c>
    </row>
    <row r="165" spans="1:24" s="17" customFormat="1" ht="18.75" customHeight="1" x14ac:dyDescent="0.2">
      <c r="A165" s="19" t="s">
        <v>278</v>
      </c>
      <c r="B165" s="20" t="s">
        <v>279</v>
      </c>
      <c r="C165" s="21" t="s">
        <v>38</v>
      </c>
      <c r="D165" s="22">
        <f>D166</f>
        <v>232400000</v>
      </c>
      <c r="E165" s="22">
        <f t="shared" ref="E165:W165" si="82">E166</f>
        <v>0</v>
      </c>
      <c r="F165" s="22">
        <f t="shared" si="82"/>
        <v>0</v>
      </c>
      <c r="G165" s="22">
        <f t="shared" si="82"/>
        <v>0</v>
      </c>
      <c r="H165" s="22">
        <f t="shared" si="82"/>
        <v>0</v>
      </c>
      <c r="I165" s="22">
        <f t="shared" si="82"/>
        <v>0</v>
      </c>
      <c r="J165" s="22">
        <f t="shared" si="82"/>
        <v>232400000</v>
      </c>
      <c r="K165" s="22">
        <f t="shared" si="82"/>
        <v>0</v>
      </c>
      <c r="L165" s="22">
        <f t="shared" si="82"/>
        <v>4542630</v>
      </c>
      <c r="M165" s="22">
        <f t="shared" si="82"/>
        <v>4542630</v>
      </c>
      <c r="N165" s="22">
        <f t="shared" si="82"/>
        <v>0</v>
      </c>
      <c r="O165" s="22">
        <f t="shared" si="82"/>
        <v>4542630</v>
      </c>
      <c r="P165" s="22">
        <f t="shared" si="82"/>
        <v>4542630</v>
      </c>
      <c r="Q165" s="22">
        <f t="shared" si="65"/>
        <v>4542630</v>
      </c>
      <c r="R165" s="22">
        <f t="shared" si="82"/>
        <v>4542630</v>
      </c>
      <c r="S165" s="22">
        <f t="shared" si="82"/>
        <v>0</v>
      </c>
      <c r="T165" s="22">
        <f t="shared" si="82"/>
        <v>0</v>
      </c>
      <c r="U165" s="22">
        <f t="shared" si="82"/>
        <v>227857370</v>
      </c>
      <c r="V165" s="22">
        <f t="shared" si="82"/>
        <v>0</v>
      </c>
      <c r="W165" s="22">
        <f t="shared" si="82"/>
        <v>0</v>
      </c>
      <c r="X165" s="23">
        <f t="shared" si="72"/>
        <v>1.9546600688468158E-2</v>
      </c>
    </row>
    <row r="166" spans="1:24" s="17" customFormat="1" ht="18.75" customHeight="1" x14ac:dyDescent="0.2">
      <c r="A166" s="30" t="s">
        <v>280</v>
      </c>
      <c r="B166" s="31" t="s">
        <v>281</v>
      </c>
      <c r="C166" s="38" t="s">
        <v>52</v>
      </c>
      <c r="D166" s="32">
        <v>232400000</v>
      </c>
      <c r="E166" s="32">
        <v>0</v>
      </c>
      <c r="F166" s="32">
        <v>0</v>
      </c>
      <c r="G166" s="32">
        <v>0</v>
      </c>
      <c r="H166" s="32">
        <v>0</v>
      </c>
      <c r="I166" s="32">
        <v>0</v>
      </c>
      <c r="J166" s="32">
        <v>232400000</v>
      </c>
      <c r="K166" s="32">
        <v>0</v>
      </c>
      <c r="L166" s="32">
        <v>4542630</v>
      </c>
      <c r="M166" s="32">
        <v>4542630</v>
      </c>
      <c r="N166" s="32">
        <v>0</v>
      </c>
      <c r="O166" s="32">
        <v>4542630</v>
      </c>
      <c r="P166" s="32">
        <v>4542630</v>
      </c>
      <c r="Q166" s="28">
        <f t="shared" si="65"/>
        <v>4542630</v>
      </c>
      <c r="R166" s="32">
        <v>4542630</v>
      </c>
      <c r="S166" s="32">
        <v>0</v>
      </c>
      <c r="T166" s="32">
        <v>0</v>
      </c>
      <c r="U166" s="32">
        <v>227857370</v>
      </c>
      <c r="V166" s="32">
        <v>0</v>
      </c>
      <c r="W166" s="32">
        <v>0</v>
      </c>
      <c r="X166" s="23">
        <f t="shared" si="72"/>
        <v>1.9546600688468158E-2</v>
      </c>
    </row>
    <row r="167" spans="1:24" s="17" customFormat="1" ht="18.75" customHeight="1" x14ac:dyDescent="0.2">
      <c r="A167" s="30" t="s">
        <v>282</v>
      </c>
      <c r="B167" s="31" t="s">
        <v>283</v>
      </c>
      <c r="C167" s="38" t="s">
        <v>52</v>
      </c>
      <c r="D167" s="32">
        <v>10300000</v>
      </c>
      <c r="E167" s="32">
        <v>0</v>
      </c>
      <c r="F167" s="32">
        <v>0</v>
      </c>
      <c r="G167" s="32">
        <v>0</v>
      </c>
      <c r="H167" s="32">
        <v>0</v>
      </c>
      <c r="I167" s="32">
        <v>0</v>
      </c>
      <c r="J167" s="32">
        <v>10300000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28">
        <f t="shared" si="65"/>
        <v>0</v>
      </c>
      <c r="R167" s="32">
        <v>0</v>
      </c>
      <c r="S167" s="32">
        <v>0</v>
      </c>
      <c r="T167" s="32">
        <v>0</v>
      </c>
      <c r="U167" s="32">
        <v>10300000</v>
      </c>
      <c r="V167" s="32">
        <v>0</v>
      </c>
      <c r="W167" s="32">
        <v>0</v>
      </c>
      <c r="X167" s="23">
        <f t="shared" si="72"/>
        <v>0</v>
      </c>
    </row>
    <row r="168" spans="1:24" s="17" customFormat="1" ht="18.75" customHeight="1" x14ac:dyDescent="0.2">
      <c r="A168" s="30" t="s">
        <v>284</v>
      </c>
      <c r="B168" s="31" t="s">
        <v>285</v>
      </c>
      <c r="C168" s="38" t="s">
        <v>52</v>
      </c>
      <c r="D168" s="32">
        <v>273980000</v>
      </c>
      <c r="E168" s="32">
        <v>0</v>
      </c>
      <c r="F168" s="32">
        <v>0</v>
      </c>
      <c r="G168" s="32">
        <v>0</v>
      </c>
      <c r="H168" s="32">
        <v>0</v>
      </c>
      <c r="I168" s="32">
        <v>0</v>
      </c>
      <c r="J168" s="32">
        <v>273980000</v>
      </c>
      <c r="K168" s="32">
        <v>0</v>
      </c>
      <c r="L168" s="32">
        <v>28389257</v>
      </c>
      <c r="M168" s="32">
        <v>28389257</v>
      </c>
      <c r="N168" s="32">
        <v>23118436</v>
      </c>
      <c r="O168" s="32">
        <v>5270821</v>
      </c>
      <c r="P168" s="32">
        <v>5270821</v>
      </c>
      <c r="Q168" s="28">
        <f t="shared" si="65"/>
        <v>2106312</v>
      </c>
      <c r="R168" s="32">
        <v>0</v>
      </c>
      <c r="S168" s="32">
        <v>2106312</v>
      </c>
      <c r="T168" s="32">
        <v>2106312</v>
      </c>
      <c r="U168" s="32">
        <v>245590743</v>
      </c>
      <c r="V168" s="32">
        <v>23118436</v>
      </c>
      <c r="W168" s="32">
        <v>3164509</v>
      </c>
      <c r="X168" s="23">
        <f t="shared" si="72"/>
        <v>1.9237977224614934E-2</v>
      </c>
    </row>
    <row r="169" spans="1:24" s="17" customFormat="1" ht="18.75" customHeight="1" x14ac:dyDescent="0.2">
      <c r="A169" s="19" t="s">
        <v>286</v>
      </c>
      <c r="B169" s="20" t="s">
        <v>287</v>
      </c>
      <c r="C169" s="21" t="s">
        <v>38</v>
      </c>
      <c r="D169" s="22">
        <f>D170</f>
        <v>100000000</v>
      </c>
      <c r="E169" s="22">
        <f t="shared" ref="E169:W169" si="83">E170</f>
        <v>0</v>
      </c>
      <c r="F169" s="22">
        <f t="shared" si="83"/>
        <v>0</v>
      </c>
      <c r="G169" s="22">
        <f t="shared" si="83"/>
        <v>0</v>
      </c>
      <c r="H169" s="22">
        <f t="shared" si="83"/>
        <v>0</v>
      </c>
      <c r="I169" s="22">
        <f t="shared" si="83"/>
        <v>0</v>
      </c>
      <c r="J169" s="22">
        <f t="shared" si="83"/>
        <v>100000000</v>
      </c>
      <c r="K169" s="22">
        <f t="shared" si="83"/>
        <v>0</v>
      </c>
      <c r="L169" s="22">
        <f t="shared" si="83"/>
        <v>10010000</v>
      </c>
      <c r="M169" s="22">
        <f t="shared" si="83"/>
        <v>10010000</v>
      </c>
      <c r="N169" s="22">
        <f t="shared" si="83"/>
        <v>0</v>
      </c>
      <c r="O169" s="22">
        <f t="shared" si="83"/>
        <v>0</v>
      </c>
      <c r="P169" s="22">
        <f t="shared" si="83"/>
        <v>0</v>
      </c>
      <c r="Q169" s="28">
        <f t="shared" si="65"/>
        <v>0</v>
      </c>
      <c r="R169" s="22">
        <f t="shared" si="83"/>
        <v>0</v>
      </c>
      <c r="S169" s="22">
        <f t="shared" si="83"/>
        <v>0</v>
      </c>
      <c r="T169" s="22">
        <f t="shared" si="83"/>
        <v>0</v>
      </c>
      <c r="U169" s="22">
        <f t="shared" si="83"/>
        <v>89990000</v>
      </c>
      <c r="V169" s="22">
        <f t="shared" si="83"/>
        <v>10010000</v>
      </c>
      <c r="W169" s="22">
        <f t="shared" si="83"/>
        <v>0</v>
      </c>
      <c r="X169" s="23">
        <f t="shared" si="72"/>
        <v>0</v>
      </c>
    </row>
    <row r="170" spans="1:24" s="17" customFormat="1" ht="18.75" customHeight="1" x14ac:dyDescent="0.2">
      <c r="A170" s="19" t="s">
        <v>288</v>
      </c>
      <c r="B170" s="20" t="s">
        <v>289</v>
      </c>
      <c r="C170" s="21" t="s">
        <v>38</v>
      </c>
      <c r="D170" s="22">
        <f t="shared" ref="D170:W170" si="84">SUM(D171:D171)</f>
        <v>100000000</v>
      </c>
      <c r="E170" s="22">
        <f t="shared" si="84"/>
        <v>0</v>
      </c>
      <c r="F170" s="22">
        <f t="shared" si="84"/>
        <v>0</v>
      </c>
      <c r="G170" s="22">
        <f t="shared" si="84"/>
        <v>0</v>
      </c>
      <c r="H170" s="22">
        <f t="shared" si="84"/>
        <v>0</v>
      </c>
      <c r="I170" s="22">
        <f t="shared" si="84"/>
        <v>0</v>
      </c>
      <c r="J170" s="22">
        <f t="shared" si="84"/>
        <v>100000000</v>
      </c>
      <c r="K170" s="22">
        <f t="shared" si="84"/>
        <v>0</v>
      </c>
      <c r="L170" s="22">
        <f t="shared" si="84"/>
        <v>10010000</v>
      </c>
      <c r="M170" s="22">
        <f t="shared" si="84"/>
        <v>10010000</v>
      </c>
      <c r="N170" s="22">
        <f t="shared" si="84"/>
        <v>0</v>
      </c>
      <c r="O170" s="22">
        <f t="shared" si="84"/>
        <v>0</v>
      </c>
      <c r="P170" s="22">
        <f t="shared" si="84"/>
        <v>0</v>
      </c>
      <c r="Q170" s="28">
        <f t="shared" si="65"/>
        <v>0</v>
      </c>
      <c r="R170" s="22">
        <f t="shared" si="84"/>
        <v>0</v>
      </c>
      <c r="S170" s="22">
        <f t="shared" si="84"/>
        <v>0</v>
      </c>
      <c r="T170" s="22">
        <f t="shared" si="84"/>
        <v>0</v>
      </c>
      <c r="U170" s="22">
        <f t="shared" si="84"/>
        <v>89990000</v>
      </c>
      <c r="V170" s="22">
        <f t="shared" si="84"/>
        <v>10010000</v>
      </c>
      <c r="W170" s="22">
        <f t="shared" si="84"/>
        <v>0</v>
      </c>
      <c r="X170" s="23">
        <f t="shared" si="72"/>
        <v>0</v>
      </c>
    </row>
    <row r="171" spans="1:24" s="17" customFormat="1" ht="18.75" customHeight="1" x14ac:dyDescent="0.2">
      <c r="A171" s="30" t="s">
        <v>290</v>
      </c>
      <c r="B171" s="31" t="s">
        <v>291</v>
      </c>
      <c r="C171" s="38" t="s">
        <v>52</v>
      </c>
      <c r="D171" s="32">
        <v>100000000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100000000</v>
      </c>
      <c r="K171" s="32">
        <v>0</v>
      </c>
      <c r="L171" s="32">
        <v>10010000</v>
      </c>
      <c r="M171" s="32">
        <v>10010000</v>
      </c>
      <c r="N171" s="32">
        <v>0</v>
      </c>
      <c r="O171" s="32">
        <v>0</v>
      </c>
      <c r="P171" s="32">
        <v>0</v>
      </c>
      <c r="Q171" s="28">
        <f t="shared" si="65"/>
        <v>0</v>
      </c>
      <c r="R171" s="32">
        <v>0</v>
      </c>
      <c r="S171" s="32">
        <v>0</v>
      </c>
      <c r="T171" s="32">
        <v>0</v>
      </c>
      <c r="U171" s="32">
        <v>89990000</v>
      </c>
      <c r="V171" s="32">
        <v>10010000</v>
      </c>
      <c r="W171" s="32">
        <v>0</v>
      </c>
      <c r="X171" s="23">
        <f t="shared" si="72"/>
        <v>0</v>
      </c>
    </row>
    <row r="172" spans="1:24" s="39" customFormat="1" ht="18.75" customHeight="1" x14ac:dyDescent="0.2">
      <c r="A172" s="122" t="s">
        <v>292</v>
      </c>
      <c r="B172" s="123" t="s">
        <v>293</v>
      </c>
      <c r="C172" s="124"/>
      <c r="D172" s="125">
        <f>D173</f>
        <v>0</v>
      </c>
      <c r="E172" s="125">
        <f t="shared" ref="E172:W173" si="85">E173</f>
        <v>0</v>
      </c>
      <c r="F172" s="125">
        <f t="shared" si="85"/>
        <v>0</v>
      </c>
      <c r="G172" s="125">
        <f t="shared" si="85"/>
        <v>12000000</v>
      </c>
      <c r="H172" s="125">
        <f t="shared" si="85"/>
        <v>0</v>
      </c>
      <c r="I172" s="125">
        <f t="shared" si="85"/>
        <v>12000000</v>
      </c>
      <c r="J172" s="125">
        <f t="shared" si="85"/>
        <v>12000000</v>
      </c>
      <c r="K172" s="125">
        <f t="shared" si="85"/>
        <v>0</v>
      </c>
      <c r="L172" s="125">
        <f t="shared" si="85"/>
        <v>0</v>
      </c>
      <c r="M172" s="125">
        <f t="shared" si="85"/>
        <v>0</v>
      </c>
      <c r="N172" s="125">
        <f t="shared" si="85"/>
        <v>0</v>
      </c>
      <c r="O172" s="125">
        <f t="shared" si="85"/>
        <v>0</v>
      </c>
      <c r="P172" s="125">
        <f t="shared" si="85"/>
        <v>0</v>
      </c>
      <c r="Q172" s="114">
        <f t="shared" si="65"/>
        <v>0</v>
      </c>
      <c r="R172" s="125">
        <f t="shared" si="85"/>
        <v>0</v>
      </c>
      <c r="S172" s="125">
        <f t="shared" si="85"/>
        <v>0</v>
      </c>
      <c r="T172" s="125">
        <f t="shared" si="85"/>
        <v>0</v>
      </c>
      <c r="U172" s="125">
        <f t="shared" si="85"/>
        <v>12000000</v>
      </c>
      <c r="V172" s="125">
        <f t="shared" si="85"/>
        <v>0</v>
      </c>
      <c r="W172" s="125">
        <f t="shared" si="85"/>
        <v>0</v>
      </c>
      <c r="X172" s="115">
        <f>P172/J172</f>
        <v>0</v>
      </c>
    </row>
    <row r="173" spans="1:24" s="17" customFormat="1" ht="18.75" customHeight="1" x14ac:dyDescent="0.2">
      <c r="A173" s="40" t="s">
        <v>294</v>
      </c>
      <c r="B173" s="37" t="s">
        <v>295</v>
      </c>
      <c r="C173" s="38"/>
      <c r="D173" s="32">
        <f>D174</f>
        <v>0</v>
      </c>
      <c r="E173" s="32">
        <f t="shared" si="85"/>
        <v>0</v>
      </c>
      <c r="F173" s="32">
        <f t="shared" si="85"/>
        <v>0</v>
      </c>
      <c r="G173" s="32">
        <f t="shared" si="85"/>
        <v>12000000</v>
      </c>
      <c r="H173" s="32">
        <f t="shared" si="85"/>
        <v>0</v>
      </c>
      <c r="I173" s="32">
        <f t="shared" si="85"/>
        <v>12000000</v>
      </c>
      <c r="J173" s="32">
        <f t="shared" si="85"/>
        <v>12000000</v>
      </c>
      <c r="K173" s="32">
        <f t="shared" si="85"/>
        <v>0</v>
      </c>
      <c r="L173" s="32">
        <f t="shared" si="85"/>
        <v>0</v>
      </c>
      <c r="M173" s="32">
        <f t="shared" si="85"/>
        <v>0</v>
      </c>
      <c r="N173" s="32">
        <f t="shared" si="85"/>
        <v>0</v>
      </c>
      <c r="O173" s="32">
        <f t="shared" si="85"/>
        <v>0</v>
      </c>
      <c r="P173" s="32">
        <f t="shared" si="85"/>
        <v>0</v>
      </c>
      <c r="Q173" s="28">
        <f t="shared" si="65"/>
        <v>0</v>
      </c>
      <c r="R173" s="32">
        <f t="shared" si="85"/>
        <v>0</v>
      </c>
      <c r="S173" s="32">
        <f t="shared" si="85"/>
        <v>0</v>
      </c>
      <c r="T173" s="32">
        <f t="shared" si="85"/>
        <v>0</v>
      </c>
      <c r="U173" s="32">
        <f t="shared" si="85"/>
        <v>12000000</v>
      </c>
      <c r="V173" s="32">
        <f t="shared" si="85"/>
        <v>0</v>
      </c>
      <c r="W173" s="32">
        <f t="shared" si="85"/>
        <v>0</v>
      </c>
      <c r="X173" s="23">
        <f t="shared" si="72"/>
        <v>0</v>
      </c>
    </row>
    <row r="174" spans="1:24" s="17" customFormat="1" ht="18.75" customHeight="1" x14ac:dyDescent="0.2">
      <c r="A174" s="41" t="s">
        <v>296</v>
      </c>
      <c r="B174" s="35" t="s">
        <v>180</v>
      </c>
      <c r="C174" s="38"/>
      <c r="D174" s="32">
        <v>0</v>
      </c>
      <c r="E174" s="32">
        <v>0</v>
      </c>
      <c r="F174" s="32">
        <v>0</v>
      </c>
      <c r="G174" s="32">
        <v>12000000</v>
      </c>
      <c r="H174" s="32">
        <v>0</v>
      </c>
      <c r="I174" s="32">
        <v>12000000</v>
      </c>
      <c r="J174" s="32">
        <v>12000000</v>
      </c>
      <c r="K174" s="32">
        <v>0</v>
      </c>
      <c r="L174" s="32">
        <v>0</v>
      </c>
      <c r="M174" s="32">
        <v>0</v>
      </c>
      <c r="N174" s="32">
        <v>0</v>
      </c>
      <c r="O174" s="32">
        <v>0</v>
      </c>
      <c r="P174" s="32">
        <v>0</v>
      </c>
      <c r="Q174" s="28">
        <f t="shared" si="65"/>
        <v>0</v>
      </c>
      <c r="R174" s="32">
        <v>0</v>
      </c>
      <c r="S174" s="32">
        <v>0</v>
      </c>
      <c r="T174" s="32">
        <v>0</v>
      </c>
      <c r="U174" s="32">
        <v>12000000</v>
      </c>
      <c r="V174" s="32">
        <v>0</v>
      </c>
      <c r="W174" s="32">
        <v>0</v>
      </c>
      <c r="X174" s="42">
        <f t="shared" si="72"/>
        <v>0</v>
      </c>
    </row>
    <row r="175" spans="1:24" s="17" customFormat="1" ht="27" customHeight="1" x14ac:dyDescent="0.2">
      <c r="A175" s="116" t="s">
        <v>297</v>
      </c>
      <c r="B175" s="112" t="s">
        <v>298</v>
      </c>
      <c r="C175" s="113" t="s">
        <v>38</v>
      </c>
      <c r="D175" s="114">
        <f>SUM(D176+D178+D179+D180+D185)</f>
        <v>4872333219</v>
      </c>
      <c r="E175" s="114">
        <f t="shared" ref="E175:W175" si="86">SUM(E176+E178+E179+E180+E185)</f>
        <v>0</v>
      </c>
      <c r="F175" s="114">
        <f t="shared" si="86"/>
        <v>0</v>
      </c>
      <c r="G175" s="114">
        <f t="shared" si="86"/>
        <v>15000000</v>
      </c>
      <c r="H175" s="114">
        <f t="shared" si="86"/>
        <v>0</v>
      </c>
      <c r="I175" s="114">
        <f t="shared" si="86"/>
        <v>15000000</v>
      </c>
      <c r="J175" s="114">
        <f t="shared" si="86"/>
        <v>4887333219</v>
      </c>
      <c r="K175" s="114">
        <f t="shared" si="86"/>
        <v>0</v>
      </c>
      <c r="L175" s="114">
        <f t="shared" si="86"/>
        <v>2365764995.7400002</v>
      </c>
      <c r="M175" s="114">
        <f t="shared" si="86"/>
        <v>2365764995.7400002</v>
      </c>
      <c r="N175" s="114">
        <f t="shared" si="86"/>
        <v>0</v>
      </c>
      <c r="O175" s="114">
        <f t="shared" si="86"/>
        <v>2365764995.7400002</v>
      </c>
      <c r="P175" s="114">
        <f t="shared" si="86"/>
        <v>2365764995.7400002</v>
      </c>
      <c r="Q175" s="121">
        <f t="shared" si="65"/>
        <v>2365758391.7400002</v>
      </c>
      <c r="R175" s="114">
        <f t="shared" si="86"/>
        <v>0</v>
      </c>
      <c r="S175" s="114">
        <f t="shared" si="86"/>
        <v>2365758391.7400002</v>
      </c>
      <c r="T175" s="114">
        <f t="shared" si="86"/>
        <v>2365758391.7400002</v>
      </c>
      <c r="U175" s="114">
        <f t="shared" si="86"/>
        <v>2521568223.2599998</v>
      </c>
      <c r="V175" s="114">
        <f t="shared" si="86"/>
        <v>0</v>
      </c>
      <c r="W175" s="114">
        <f t="shared" si="86"/>
        <v>6604</v>
      </c>
      <c r="X175" s="115">
        <f>P175/J175</f>
        <v>0.48406050697399772</v>
      </c>
    </row>
    <row r="176" spans="1:24" s="17" customFormat="1" ht="18.75" customHeight="1" x14ac:dyDescent="0.2">
      <c r="A176" s="19" t="s">
        <v>299</v>
      </c>
      <c r="B176" s="20" t="s">
        <v>300</v>
      </c>
      <c r="C176" s="21" t="s">
        <v>38</v>
      </c>
      <c r="D176" s="22">
        <f>D177</f>
        <v>50000000</v>
      </c>
      <c r="E176" s="22">
        <f t="shared" ref="E176:W176" si="87">E177</f>
        <v>0</v>
      </c>
      <c r="F176" s="22">
        <f t="shared" si="87"/>
        <v>0</v>
      </c>
      <c r="G176" s="22">
        <f t="shared" si="87"/>
        <v>0</v>
      </c>
      <c r="H176" s="22">
        <f t="shared" si="87"/>
        <v>0</v>
      </c>
      <c r="I176" s="22">
        <f t="shared" si="87"/>
        <v>0</v>
      </c>
      <c r="J176" s="22">
        <f t="shared" si="87"/>
        <v>50000000</v>
      </c>
      <c r="K176" s="22">
        <f t="shared" si="87"/>
        <v>0</v>
      </c>
      <c r="L176" s="22">
        <f t="shared" si="87"/>
        <v>0</v>
      </c>
      <c r="M176" s="22">
        <f t="shared" si="87"/>
        <v>0</v>
      </c>
      <c r="N176" s="22">
        <f t="shared" si="87"/>
        <v>0</v>
      </c>
      <c r="O176" s="22">
        <f t="shared" si="87"/>
        <v>0</v>
      </c>
      <c r="P176" s="22">
        <f t="shared" si="87"/>
        <v>0</v>
      </c>
      <c r="Q176" s="28">
        <f t="shared" si="65"/>
        <v>0</v>
      </c>
      <c r="R176" s="22">
        <f t="shared" si="87"/>
        <v>0</v>
      </c>
      <c r="S176" s="22">
        <f t="shared" si="87"/>
        <v>0</v>
      </c>
      <c r="T176" s="22">
        <f t="shared" si="87"/>
        <v>0</v>
      </c>
      <c r="U176" s="22">
        <f t="shared" si="87"/>
        <v>50000000</v>
      </c>
      <c r="V176" s="22">
        <f t="shared" si="87"/>
        <v>0</v>
      </c>
      <c r="W176" s="22">
        <f t="shared" si="87"/>
        <v>0</v>
      </c>
      <c r="X176" s="23">
        <f t="shared" si="72"/>
        <v>0</v>
      </c>
    </row>
    <row r="177" spans="1:24" s="17" customFormat="1" ht="18.75" customHeight="1" x14ac:dyDescent="0.2">
      <c r="A177" s="30" t="s">
        <v>301</v>
      </c>
      <c r="B177" s="31" t="s">
        <v>302</v>
      </c>
      <c r="C177" s="38" t="s">
        <v>52</v>
      </c>
      <c r="D177" s="32">
        <v>50000000</v>
      </c>
      <c r="E177" s="32"/>
      <c r="F177" s="32">
        <v>0</v>
      </c>
      <c r="G177" s="32">
        <v>0</v>
      </c>
      <c r="H177" s="32">
        <v>0</v>
      </c>
      <c r="I177" s="32">
        <v>0</v>
      </c>
      <c r="J177" s="32">
        <v>50000000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0</v>
      </c>
      <c r="Q177" s="28">
        <f t="shared" si="65"/>
        <v>0</v>
      </c>
      <c r="R177" s="32">
        <v>0</v>
      </c>
      <c r="S177" s="32">
        <v>0</v>
      </c>
      <c r="T177" s="32">
        <v>0</v>
      </c>
      <c r="U177" s="32">
        <v>50000000</v>
      </c>
      <c r="V177" s="32">
        <v>0</v>
      </c>
      <c r="W177" s="32">
        <v>0</v>
      </c>
      <c r="X177" s="23">
        <f t="shared" si="72"/>
        <v>0</v>
      </c>
    </row>
    <row r="178" spans="1:24" s="17" customFormat="1" ht="18.75" customHeight="1" x14ac:dyDescent="0.2">
      <c r="A178" s="30" t="s">
        <v>303</v>
      </c>
      <c r="B178" s="31" t="s">
        <v>304</v>
      </c>
      <c r="C178" s="38" t="s">
        <v>52</v>
      </c>
      <c r="D178" s="32">
        <v>50000000</v>
      </c>
      <c r="E178" s="32"/>
      <c r="F178" s="32">
        <v>0</v>
      </c>
      <c r="G178" s="32">
        <v>0</v>
      </c>
      <c r="H178" s="32">
        <v>0</v>
      </c>
      <c r="I178" s="32">
        <v>0</v>
      </c>
      <c r="J178" s="32">
        <v>50000000</v>
      </c>
      <c r="K178" s="32">
        <v>0</v>
      </c>
      <c r="L178" s="32">
        <v>6463600</v>
      </c>
      <c r="M178" s="32">
        <v>6463600</v>
      </c>
      <c r="N178" s="32">
        <v>0</v>
      </c>
      <c r="O178" s="32">
        <v>6463600</v>
      </c>
      <c r="P178" s="32">
        <v>6463600</v>
      </c>
      <c r="Q178" s="28">
        <f t="shared" si="65"/>
        <v>6463600</v>
      </c>
      <c r="R178" s="32">
        <v>0</v>
      </c>
      <c r="S178" s="32">
        <v>6463600</v>
      </c>
      <c r="T178" s="32">
        <v>6463600</v>
      </c>
      <c r="U178" s="32">
        <v>43536400</v>
      </c>
      <c r="V178" s="32">
        <v>0</v>
      </c>
      <c r="W178" s="32">
        <v>0</v>
      </c>
      <c r="X178" s="23">
        <f t="shared" si="72"/>
        <v>0.129272</v>
      </c>
    </row>
    <row r="179" spans="1:24" s="17" customFormat="1" ht="18.75" customHeight="1" x14ac:dyDescent="0.2">
      <c r="A179" s="30" t="s">
        <v>305</v>
      </c>
      <c r="B179" s="31" t="s">
        <v>306</v>
      </c>
      <c r="C179" s="38" t="s">
        <v>52</v>
      </c>
      <c r="D179" s="32">
        <v>10000000</v>
      </c>
      <c r="E179" s="32">
        <v>0</v>
      </c>
      <c r="F179" s="32">
        <v>0</v>
      </c>
      <c r="G179" s="32">
        <v>15000000</v>
      </c>
      <c r="H179" s="32">
        <v>0</v>
      </c>
      <c r="I179" s="32">
        <v>15000000</v>
      </c>
      <c r="J179" s="32">
        <v>25000000</v>
      </c>
      <c r="K179" s="32">
        <v>0</v>
      </c>
      <c r="L179" s="32">
        <v>22219321.98</v>
      </c>
      <c r="M179" s="32">
        <v>22219321.98</v>
      </c>
      <c r="N179" s="32">
        <v>0</v>
      </c>
      <c r="O179" s="32">
        <v>22219321.98</v>
      </c>
      <c r="P179" s="32">
        <v>22219321.98</v>
      </c>
      <c r="Q179" s="28">
        <f t="shared" si="65"/>
        <v>22212717.98</v>
      </c>
      <c r="R179" s="32">
        <v>0</v>
      </c>
      <c r="S179" s="32">
        <v>22212717.98</v>
      </c>
      <c r="T179" s="32">
        <v>22212717.98</v>
      </c>
      <c r="U179" s="32">
        <v>2780678.02</v>
      </c>
      <c r="V179" s="32">
        <v>0</v>
      </c>
      <c r="W179" s="32">
        <v>6604</v>
      </c>
      <c r="X179" s="23">
        <f t="shared" si="72"/>
        <v>0.88877287920000003</v>
      </c>
    </row>
    <row r="180" spans="1:24" s="17" customFormat="1" ht="18.75" customHeight="1" x14ac:dyDescent="0.2">
      <c r="A180" s="19" t="s">
        <v>307</v>
      </c>
      <c r="B180" s="20" t="s">
        <v>308</v>
      </c>
      <c r="C180" s="21" t="s">
        <v>38</v>
      </c>
      <c r="D180" s="22">
        <f>D181+D184</f>
        <v>4712333219</v>
      </c>
      <c r="E180" s="22">
        <f t="shared" ref="E180:W180" si="88">E181+E184</f>
        <v>0</v>
      </c>
      <c r="F180" s="22">
        <f t="shared" si="88"/>
        <v>0</v>
      </c>
      <c r="G180" s="22">
        <f t="shared" si="88"/>
        <v>0</v>
      </c>
      <c r="H180" s="22">
        <f t="shared" si="88"/>
        <v>0</v>
      </c>
      <c r="I180" s="22">
        <f t="shared" si="88"/>
        <v>0</v>
      </c>
      <c r="J180" s="22">
        <f t="shared" si="88"/>
        <v>4712333219</v>
      </c>
      <c r="K180" s="22">
        <f t="shared" si="88"/>
        <v>0</v>
      </c>
      <c r="L180" s="22">
        <f t="shared" si="88"/>
        <v>2337082073.7600002</v>
      </c>
      <c r="M180" s="22">
        <f t="shared" si="88"/>
        <v>2337082073.7600002</v>
      </c>
      <c r="N180" s="22">
        <f t="shared" si="88"/>
        <v>0</v>
      </c>
      <c r="O180" s="22">
        <f t="shared" si="88"/>
        <v>2337082073.7600002</v>
      </c>
      <c r="P180" s="22">
        <f t="shared" si="88"/>
        <v>2337082073.7600002</v>
      </c>
      <c r="Q180" s="22">
        <f t="shared" si="65"/>
        <v>2337082073.7600002</v>
      </c>
      <c r="R180" s="22">
        <f t="shared" si="88"/>
        <v>0</v>
      </c>
      <c r="S180" s="22">
        <f t="shared" si="88"/>
        <v>2337082073.7600002</v>
      </c>
      <c r="T180" s="22">
        <f t="shared" si="88"/>
        <v>2337082073.7600002</v>
      </c>
      <c r="U180" s="22">
        <f t="shared" si="88"/>
        <v>2375251145.2399998</v>
      </c>
      <c r="V180" s="22">
        <f t="shared" si="88"/>
        <v>0</v>
      </c>
      <c r="W180" s="22">
        <f t="shared" si="88"/>
        <v>0</v>
      </c>
      <c r="X180" s="23">
        <f t="shared" si="72"/>
        <v>0.49595008781147915</v>
      </c>
    </row>
    <row r="181" spans="1:24" s="17" customFormat="1" ht="18.75" customHeight="1" x14ac:dyDescent="0.2">
      <c r="A181" s="19" t="s">
        <v>309</v>
      </c>
      <c r="B181" s="20" t="s">
        <v>310</v>
      </c>
      <c r="C181" s="21" t="s">
        <v>38</v>
      </c>
      <c r="D181" s="22">
        <f>D182+D183</f>
        <v>4612333219</v>
      </c>
      <c r="E181" s="22">
        <f t="shared" ref="E181:W181" si="89">E182+E183</f>
        <v>0</v>
      </c>
      <c r="F181" s="22">
        <f t="shared" si="89"/>
        <v>0</v>
      </c>
      <c r="G181" s="22">
        <f t="shared" si="89"/>
        <v>0</v>
      </c>
      <c r="H181" s="22">
        <f t="shared" si="89"/>
        <v>0</v>
      </c>
      <c r="I181" s="22">
        <f t="shared" si="89"/>
        <v>0</v>
      </c>
      <c r="J181" s="22">
        <f t="shared" si="89"/>
        <v>4612333219</v>
      </c>
      <c r="K181" s="22">
        <f t="shared" si="89"/>
        <v>0</v>
      </c>
      <c r="L181" s="22">
        <f t="shared" si="89"/>
        <v>2337082073.7600002</v>
      </c>
      <c r="M181" s="22">
        <f t="shared" si="89"/>
        <v>2337082073.7600002</v>
      </c>
      <c r="N181" s="22">
        <f t="shared" si="89"/>
        <v>0</v>
      </c>
      <c r="O181" s="22">
        <f t="shared" si="89"/>
        <v>2337082073.7600002</v>
      </c>
      <c r="P181" s="22">
        <f t="shared" si="89"/>
        <v>2337082073.7600002</v>
      </c>
      <c r="Q181" s="22">
        <f t="shared" ref="Q181:Q188" si="90">R181+T181</f>
        <v>2337082073.7600002</v>
      </c>
      <c r="R181" s="22">
        <f t="shared" si="89"/>
        <v>0</v>
      </c>
      <c r="S181" s="22">
        <f t="shared" si="89"/>
        <v>2337082073.7600002</v>
      </c>
      <c r="T181" s="22">
        <f t="shared" si="89"/>
        <v>2337082073.7600002</v>
      </c>
      <c r="U181" s="22">
        <f t="shared" si="89"/>
        <v>2275251145.2399998</v>
      </c>
      <c r="V181" s="22">
        <f t="shared" si="89"/>
        <v>0</v>
      </c>
      <c r="W181" s="22">
        <f t="shared" si="89"/>
        <v>0</v>
      </c>
      <c r="X181" s="23">
        <f t="shared" si="72"/>
        <v>0.50670278203939112</v>
      </c>
    </row>
    <row r="182" spans="1:24" s="17" customFormat="1" ht="18.75" customHeight="1" x14ac:dyDescent="0.2">
      <c r="A182" s="30" t="s">
        <v>311</v>
      </c>
      <c r="B182" s="31" t="s">
        <v>265</v>
      </c>
      <c r="C182" s="38" t="s">
        <v>52</v>
      </c>
      <c r="D182" s="32">
        <v>3413145044</v>
      </c>
      <c r="E182" s="32">
        <v>0</v>
      </c>
      <c r="F182" s="32">
        <v>0</v>
      </c>
      <c r="G182" s="32">
        <v>0</v>
      </c>
      <c r="H182" s="32">
        <v>0</v>
      </c>
      <c r="I182" s="32">
        <v>0</v>
      </c>
      <c r="J182" s="32">
        <v>3413145044</v>
      </c>
      <c r="K182" s="32">
        <v>0</v>
      </c>
      <c r="L182" s="32">
        <v>2237149725.8400002</v>
      </c>
      <c r="M182" s="32">
        <v>2237149725.8400002</v>
      </c>
      <c r="N182" s="32">
        <v>0</v>
      </c>
      <c r="O182" s="32">
        <v>2237149725.8400002</v>
      </c>
      <c r="P182" s="32">
        <v>2237149725.8400002</v>
      </c>
      <c r="Q182" s="28">
        <f t="shared" si="90"/>
        <v>2237149725.8400002</v>
      </c>
      <c r="R182" s="32">
        <v>0</v>
      </c>
      <c r="S182" s="32">
        <v>2237149725.8400002</v>
      </c>
      <c r="T182" s="32">
        <v>2237149725.8400002</v>
      </c>
      <c r="U182" s="32">
        <v>1175995318.1600001</v>
      </c>
      <c r="V182" s="32">
        <v>0</v>
      </c>
      <c r="W182" s="32">
        <v>0</v>
      </c>
      <c r="X182" s="23">
        <f t="shared" si="72"/>
        <v>0.65545111532037204</v>
      </c>
    </row>
    <row r="183" spans="1:24" s="17" customFormat="1" ht="18.75" customHeight="1" x14ac:dyDescent="0.2">
      <c r="A183" s="30" t="s">
        <v>312</v>
      </c>
      <c r="B183" s="31" t="s">
        <v>313</v>
      </c>
      <c r="C183" s="38" t="s">
        <v>314</v>
      </c>
      <c r="D183" s="32">
        <v>1199188175</v>
      </c>
      <c r="E183" s="32">
        <v>0</v>
      </c>
      <c r="F183" s="32">
        <v>0</v>
      </c>
      <c r="G183" s="32">
        <v>0</v>
      </c>
      <c r="H183" s="32">
        <v>0</v>
      </c>
      <c r="I183" s="32">
        <v>0</v>
      </c>
      <c r="J183" s="32">
        <v>1199188175</v>
      </c>
      <c r="K183" s="32">
        <v>0</v>
      </c>
      <c r="L183" s="32">
        <v>99932347.920000002</v>
      </c>
      <c r="M183" s="32">
        <v>99932347.920000002</v>
      </c>
      <c r="N183" s="32">
        <v>0</v>
      </c>
      <c r="O183" s="32">
        <v>99932347.920000002</v>
      </c>
      <c r="P183" s="32">
        <v>99932347.920000002</v>
      </c>
      <c r="Q183" s="28">
        <f t="shared" si="90"/>
        <v>99932347.920000002</v>
      </c>
      <c r="R183" s="32">
        <v>0</v>
      </c>
      <c r="S183" s="32">
        <v>99932347.920000002</v>
      </c>
      <c r="T183" s="32">
        <v>99932347.920000002</v>
      </c>
      <c r="U183" s="32">
        <v>1099255827.0799999</v>
      </c>
      <c r="V183" s="32">
        <v>0</v>
      </c>
      <c r="W183" s="32">
        <v>0</v>
      </c>
      <c r="X183" s="23">
        <f t="shared" si="72"/>
        <v>8.3333333336112994E-2</v>
      </c>
    </row>
    <row r="184" spans="1:24" s="17" customFormat="1" ht="18.75" customHeight="1" x14ac:dyDescent="0.2">
      <c r="A184" s="30" t="s">
        <v>315</v>
      </c>
      <c r="B184" s="31" t="s">
        <v>316</v>
      </c>
      <c r="C184" s="38" t="s">
        <v>52</v>
      </c>
      <c r="D184" s="32">
        <v>100000000</v>
      </c>
      <c r="E184" s="32">
        <v>0</v>
      </c>
      <c r="F184" s="32">
        <v>0</v>
      </c>
      <c r="G184" s="32">
        <v>0</v>
      </c>
      <c r="H184" s="32">
        <v>0</v>
      </c>
      <c r="I184" s="32">
        <v>0</v>
      </c>
      <c r="J184" s="32">
        <v>100000000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0</v>
      </c>
      <c r="Q184" s="28">
        <f t="shared" si="90"/>
        <v>0</v>
      </c>
      <c r="R184" s="32">
        <v>0</v>
      </c>
      <c r="S184" s="32">
        <v>0</v>
      </c>
      <c r="T184" s="32">
        <v>0</v>
      </c>
      <c r="U184" s="32">
        <v>100000000</v>
      </c>
      <c r="V184" s="32">
        <v>0</v>
      </c>
      <c r="W184" s="32">
        <v>0</v>
      </c>
      <c r="X184" s="23">
        <f t="shared" si="72"/>
        <v>0</v>
      </c>
    </row>
    <row r="185" spans="1:24" s="17" customFormat="1" ht="18.75" customHeight="1" x14ac:dyDescent="0.2">
      <c r="A185" s="19" t="s">
        <v>317</v>
      </c>
      <c r="B185" s="20" t="s">
        <v>318</v>
      </c>
      <c r="C185" s="21" t="s">
        <v>38</v>
      </c>
      <c r="D185" s="22">
        <f>D186+D188</f>
        <v>50000000</v>
      </c>
      <c r="E185" s="22">
        <f t="shared" ref="E185:W185" si="91">E186+E188</f>
        <v>0</v>
      </c>
      <c r="F185" s="22">
        <f t="shared" si="91"/>
        <v>0</v>
      </c>
      <c r="G185" s="22">
        <f t="shared" si="91"/>
        <v>0</v>
      </c>
      <c r="H185" s="22">
        <f t="shared" si="91"/>
        <v>0</v>
      </c>
      <c r="I185" s="22">
        <f t="shared" si="91"/>
        <v>0</v>
      </c>
      <c r="J185" s="22">
        <f t="shared" si="91"/>
        <v>50000000</v>
      </c>
      <c r="K185" s="22">
        <f t="shared" si="91"/>
        <v>0</v>
      </c>
      <c r="L185" s="22">
        <f t="shared" si="91"/>
        <v>0</v>
      </c>
      <c r="M185" s="22">
        <f t="shared" si="91"/>
        <v>0</v>
      </c>
      <c r="N185" s="22">
        <f t="shared" si="91"/>
        <v>0</v>
      </c>
      <c r="O185" s="22">
        <f t="shared" si="91"/>
        <v>0</v>
      </c>
      <c r="P185" s="22">
        <f t="shared" si="91"/>
        <v>0</v>
      </c>
      <c r="Q185" s="28">
        <f t="shared" si="90"/>
        <v>0</v>
      </c>
      <c r="R185" s="22">
        <f t="shared" si="91"/>
        <v>0</v>
      </c>
      <c r="S185" s="22">
        <f t="shared" si="91"/>
        <v>0</v>
      </c>
      <c r="T185" s="22">
        <f t="shared" si="91"/>
        <v>0</v>
      </c>
      <c r="U185" s="22">
        <f t="shared" si="91"/>
        <v>50000000</v>
      </c>
      <c r="V185" s="22">
        <f t="shared" si="91"/>
        <v>0</v>
      </c>
      <c r="W185" s="22">
        <f t="shared" si="91"/>
        <v>0</v>
      </c>
      <c r="X185" s="23">
        <f t="shared" si="72"/>
        <v>0</v>
      </c>
    </row>
    <row r="186" spans="1:24" s="17" customFormat="1" ht="18.75" customHeight="1" x14ac:dyDescent="0.2">
      <c r="A186" s="19" t="s">
        <v>319</v>
      </c>
      <c r="B186" s="20" t="s">
        <v>320</v>
      </c>
      <c r="C186" s="21" t="s">
        <v>38</v>
      </c>
      <c r="D186" s="22">
        <f>D187</f>
        <v>10000000</v>
      </c>
      <c r="E186" s="22">
        <f t="shared" ref="E186:W186" si="92">E187</f>
        <v>0</v>
      </c>
      <c r="F186" s="22">
        <f t="shared" si="92"/>
        <v>0</v>
      </c>
      <c r="G186" s="22">
        <f t="shared" si="92"/>
        <v>0</v>
      </c>
      <c r="H186" s="22">
        <f t="shared" si="92"/>
        <v>0</v>
      </c>
      <c r="I186" s="22">
        <f t="shared" si="92"/>
        <v>0</v>
      </c>
      <c r="J186" s="22">
        <f t="shared" si="92"/>
        <v>10000000</v>
      </c>
      <c r="K186" s="22">
        <f t="shared" si="92"/>
        <v>0</v>
      </c>
      <c r="L186" s="22">
        <f t="shared" si="92"/>
        <v>0</v>
      </c>
      <c r="M186" s="22">
        <f t="shared" si="92"/>
        <v>0</v>
      </c>
      <c r="N186" s="22">
        <f t="shared" si="92"/>
        <v>0</v>
      </c>
      <c r="O186" s="22">
        <f t="shared" si="92"/>
        <v>0</v>
      </c>
      <c r="P186" s="22">
        <f t="shared" si="92"/>
        <v>0</v>
      </c>
      <c r="Q186" s="28">
        <f t="shared" si="90"/>
        <v>0</v>
      </c>
      <c r="R186" s="22">
        <f t="shared" si="92"/>
        <v>0</v>
      </c>
      <c r="S186" s="22">
        <f t="shared" si="92"/>
        <v>0</v>
      </c>
      <c r="T186" s="22">
        <f t="shared" si="92"/>
        <v>0</v>
      </c>
      <c r="U186" s="22">
        <f t="shared" si="92"/>
        <v>10000000</v>
      </c>
      <c r="V186" s="22">
        <f t="shared" si="92"/>
        <v>0</v>
      </c>
      <c r="W186" s="22">
        <f t="shared" si="92"/>
        <v>0</v>
      </c>
      <c r="X186" s="23">
        <f t="shared" si="72"/>
        <v>0</v>
      </c>
    </row>
    <row r="187" spans="1:24" s="17" customFormat="1" ht="18.75" customHeight="1" x14ac:dyDescent="0.2">
      <c r="A187" s="30" t="s">
        <v>321</v>
      </c>
      <c r="B187" s="31" t="s">
        <v>322</v>
      </c>
      <c r="C187" s="38" t="s">
        <v>52</v>
      </c>
      <c r="D187" s="32">
        <v>10000000</v>
      </c>
      <c r="E187" s="32">
        <v>0</v>
      </c>
      <c r="F187" s="32">
        <v>0</v>
      </c>
      <c r="G187" s="32">
        <v>0</v>
      </c>
      <c r="H187" s="32">
        <v>0</v>
      </c>
      <c r="I187" s="32">
        <v>0</v>
      </c>
      <c r="J187" s="32">
        <v>10000000</v>
      </c>
      <c r="K187" s="32">
        <v>0</v>
      </c>
      <c r="L187" s="32">
        <v>0</v>
      </c>
      <c r="M187" s="32">
        <v>0</v>
      </c>
      <c r="N187" s="32">
        <v>0</v>
      </c>
      <c r="O187" s="32">
        <v>0</v>
      </c>
      <c r="P187" s="32">
        <v>0</v>
      </c>
      <c r="Q187" s="28">
        <f t="shared" si="90"/>
        <v>0</v>
      </c>
      <c r="R187" s="32">
        <v>0</v>
      </c>
      <c r="S187" s="32">
        <v>0</v>
      </c>
      <c r="T187" s="32">
        <v>0</v>
      </c>
      <c r="U187" s="32">
        <v>10000000</v>
      </c>
      <c r="V187" s="32">
        <v>0</v>
      </c>
      <c r="W187" s="32">
        <v>0</v>
      </c>
      <c r="X187" s="23">
        <f t="shared" si="72"/>
        <v>0</v>
      </c>
    </row>
    <row r="188" spans="1:24" s="17" customFormat="1" ht="18.75" customHeight="1" x14ac:dyDescent="0.2">
      <c r="A188" s="30" t="s">
        <v>323</v>
      </c>
      <c r="B188" s="31" t="s">
        <v>324</v>
      </c>
      <c r="C188" s="38" t="s">
        <v>52</v>
      </c>
      <c r="D188" s="32">
        <v>40000000</v>
      </c>
      <c r="E188" s="32">
        <v>0</v>
      </c>
      <c r="F188" s="32">
        <v>0</v>
      </c>
      <c r="G188" s="32">
        <v>0</v>
      </c>
      <c r="H188" s="32">
        <v>0</v>
      </c>
      <c r="I188" s="32">
        <v>0</v>
      </c>
      <c r="J188" s="32">
        <v>40000000</v>
      </c>
      <c r="K188" s="32">
        <v>0</v>
      </c>
      <c r="L188" s="32">
        <v>0</v>
      </c>
      <c r="M188" s="32">
        <v>0</v>
      </c>
      <c r="N188" s="32">
        <v>0</v>
      </c>
      <c r="O188" s="32">
        <v>0</v>
      </c>
      <c r="P188" s="32">
        <v>0</v>
      </c>
      <c r="Q188" s="28">
        <f t="shared" si="90"/>
        <v>0</v>
      </c>
      <c r="R188" s="32">
        <v>0</v>
      </c>
      <c r="S188" s="32">
        <v>0</v>
      </c>
      <c r="T188" s="32">
        <v>0</v>
      </c>
      <c r="U188" s="32">
        <v>40000000</v>
      </c>
      <c r="V188" s="32">
        <v>0</v>
      </c>
      <c r="W188" s="32">
        <v>0</v>
      </c>
      <c r="X188" s="23">
        <f t="shared" si="72"/>
        <v>0</v>
      </c>
    </row>
    <row r="189" spans="1:24" s="17" customFormat="1" ht="18.75" customHeight="1" x14ac:dyDescent="0.2">
      <c r="A189" s="116" t="s">
        <v>325</v>
      </c>
      <c r="B189" s="112" t="s">
        <v>326</v>
      </c>
      <c r="C189" s="113" t="s">
        <v>38</v>
      </c>
      <c r="D189" s="114">
        <f>D190</f>
        <v>24996945995</v>
      </c>
      <c r="E189" s="114">
        <f t="shared" ref="E189:W189" si="93">E190</f>
        <v>0</v>
      </c>
      <c r="F189" s="114">
        <f t="shared" si="93"/>
        <v>0</v>
      </c>
      <c r="G189" s="114">
        <f t="shared" si="93"/>
        <v>0</v>
      </c>
      <c r="H189" s="114">
        <f t="shared" si="93"/>
        <v>0</v>
      </c>
      <c r="I189" s="114">
        <f t="shared" si="93"/>
        <v>0</v>
      </c>
      <c r="J189" s="114">
        <f t="shared" si="93"/>
        <v>24996945995</v>
      </c>
      <c r="K189" s="114">
        <f t="shared" si="93"/>
        <v>0</v>
      </c>
      <c r="L189" s="114">
        <f t="shared" si="93"/>
        <v>1550038308.99</v>
      </c>
      <c r="M189" s="114">
        <f t="shared" si="93"/>
        <v>1550038308.99</v>
      </c>
      <c r="N189" s="114">
        <f t="shared" si="93"/>
        <v>0</v>
      </c>
      <c r="O189" s="114">
        <f t="shared" si="93"/>
        <v>1546379204.99</v>
      </c>
      <c r="P189" s="114">
        <f t="shared" si="93"/>
        <v>1546379204.99</v>
      </c>
      <c r="Q189" s="114">
        <f>R189+T189</f>
        <v>1536379204.99</v>
      </c>
      <c r="R189" s="114">
        <f t="shared" si="93"/>
        <v>16333740.58</v>
      </c>
      <c r="S189" s="114">
        <f t="shared" si="93"/>
        <v>1520045464.4100001</v>
      </c>
      <c r="T189" s="114">
        <f t="shared" si="93"/>
        <v>1520045464.4100001</v>
      </c>
      <c r="U189" s="114">
        <f t="shared" si="93"/>
        <v>23446907686.010002</v>
      </c>
      <c r="V189" s="114">
        <f t="shared" si="93"/>
        <v>3659104</v>
      </c>
      <c r="W189" s="114">
        <f t="shared" si="93"/>
        <v>10000000</v>
      </c>
      <c r="X189" s="115">
        <f>P189/J189</f>
        <v>6.1862725362502827E-2</v>
      </c>
    </row>
    <row r="190" spans="1:24" s="17" customFormat="1" ht="18.75" customHeight="1" x14ac:dyDescent="0.2">
      <c r="A190" s="19" t="s">
        <v>327</v>
      </c>
      <c r="B190" s="20" t="s">
        <v>328</v>
      </c>
      <c r="C190" s="21" t="s">
        <v>38</v>
      </c>
      <c r="D190" s="22">
        <f t="shared" ref="D190:U190" si="94">D191+D201+D206+D196+D205</f>
        <v>24996945995</v>
      </c>
      <c r="E190" s="22">
        <f t="shared" si="94"/>
        <v>0</v>
      </c>
      <c r="F190" s="22">
        <f t="shared" si="94"/>
        <v>0</v>
      </c>
      <c r="G190" s="22">
        <f t="shared" si="94"/>
        <v>0</v>
      </c>
      <c r="H190" s="22">
        <f t="shared" si="94"/>
        <v>0</v>
      </c>
      <c r="I190" s="22">
        <f t="shared" si="94"/>
        <v>0</v>
      </c>
      <c r="J190" s="22">
        <f t="shared" si="94"/>
        <v>24996945995</v>
      </c>
      <c r="K190" s="22">
        <f t="shared" si="94"/>
        <v>0</v>
      </c>
      <c r="L190" s="22">
        <f t="shared" si="94"/>
        <v>1550038308.99</v>
      </c>
      <c r="M190" s="22">
        <f t="shared" si="94"/>
        <v>1550038308.99</v>
      </c>
      <c r="N190" s="22">
        <f t="shared" si="94"/>
        <v>0</v>
      </c>
      <c r="O190" s="22">
        <f t="shared" si="94"/>
        <v>1546379204.99</v>
      </c>
      <c r="P190" s="22">
        <f t="shared" si="94"/>
        <v>1546379204.99</v>
      </c>
      <c r="Q190" s="22">
        <f t="shared" ref="Q190:Q211" si="95">R190+T190</f>
        <v>1536379204.99</v>
      </c>
      <c r="R190" s="22">
        <f t="shared" si="94"/>
        <v>16333740.58</v>
      </c>
      <c r="S190" s="22">
        <f t="shared" si="94"/>
        <v>1520045464.4100001</v>
      </c>
      <c r="T190" s="22">
        <f t="shared" si="94"/>
        <v>1520045464.4100001</v>
      </c>
      <c r="U190" s="22">
        <f t="shared" si="94"/>
        <v>23446907686.010002</v>
      </c>
      <c r="V190" s="22">
        <f>V191+V201+V206+V196+V205</f>
        <v>3659104</v>
      </c>
      <c r="W190" s="22">
        <f>W191+W201+W206+W196+W205</f>
        <v>10000000</v>
      </c>
      <c r="X190" s="23">
        <f t="shared" si="72"/>
        <v>6.1862725362502827E-2</v>
      </c>
    </row>
    <row r="191" spans="1:24" s="17" customFormat="1" ht="18.75" customHeight="1" x14ac:dyDescent="0.2">
      <c r="A191" s="19" t="s">
        <v>329</v>
      </c>
      <c r="B191" s="20" t="s">
        <v>330</v>
      </c>
      <c r="C191" s="21" t="s">
        <v>38</v>
      </c>
      <c r="D191" s="22">
        <f>D192</f>
        <v>3358344839</v>
      </c>
      <c r="E191" s="22">
        <f t="shared" ref="E191:T194" si="96">E192</f>
        <v>0</v>
      </c>
      <c r="F191" s="22">
        <f t="shared" si="96"/>
        <v>0</v>
      </c>
      <c r="G191" s="22">
        <f t="shared" si="96"/>
        <v>0</v>
      </c>
      <c r="H191" s="22">
        <f t="shared" si="96"/>
        <v>0</v>
      </c>
      <c r="I191" s="22">
        <f t="shared" si="96"/>
        <v>0</v>
      </c>
      <c r="J191" s="22">
        <f t="shared" si="96"/>
        <v>3358344839</v>
      </c>
      <c r="K191" s="22">
        <f t="shared" si="96"/>
        <v>0</v>
      </c>
      <c r="L191" s="22">
        <f t="shared" si="96"/>
        <v>0</v>
      </c>
      <c r="M191" s="22">
        <f t="shared" si="96"/>
        <v>0</v>
      </c>
      <c r="N191" s="22">
        <f t="shared" si="96"/>
        <v>0</v>
      </c>
      <c r="O191" s="22">
        <f t="shared" si="96"/>
        <v>0</v>
      </c>
      <c r="P191" s="22">
        <f t="shared" si="96"/>
        <v>0</v>
      </c>
      <c r="Q191" s="28">
        <f t="shared" si="95"/>
        <v>0</v>
      </c>
      <c r="R191" s="22">
        <f t="shared" si="96"/>
        <v>0</v>
      </c>
      <c r="S191" s="22">
        <f t="shared" si="96"/>
        <v>0</v>
      </c>
      <c r="T191" s="22">
        <f t="shared" si="96"/>
        <v>0</v>
      </c>
      <c r="U191" s="22">
        <f t="shared" ref="U191:W194" si="97">U192</f>
        <v>3358344839</v>
      </c>
      <c r="V191" s="22">
        <f t="shared" si="97"/>
        <v>0</v>
      </c>
      <c r="W191" s="22">
        <f t="shared" si="97"/>
        <v>0</v>
      </c>
      <c r="X191" s="23">
        <f t="shared" si="72"/>
        <v>0</v>
      </c>
    </row>
    <row r="192" spans="1:24" s="17" customFormat="1" ht="18.75" customHeight="1" x14ac:dyDescent="0.2">
      <c r="A192" s="19" t="s">
        <v>331</v>
      </c>
      <c r="B192" s="20" t="s">
        <v>332</v>
      </c>
      <c r="C192" s="21" t="s">
        <v>38</v>
      </c>
      <c r="D192" s="22">
        <f>D193</f>
        <v>3358344839</v>
      </c>
      <c r="E192" s="22">
        <f t="shared" si="96"/>
        <v>0</v>
      </c>
      <c r="F192" s="22">
        <f t="shared" si="96"/>
        <v>0</v>
      </c>
      <c r="G192" s="22">
        <f t="shared" si="96"/>
        <v>0</v>
      </c>
      <c r="H192" s="22">
        <f t="shared" si="96"/>
        <v>0</v>
      </c>
      <c r="I192" s="22">
        <f t="shared" si="96"/>
        <v>0</v>
      </c>
      <c r="J192" s="22">
        <f t="shared" si="96"/>
        <v>3358344839</v>
      </c>
      <c r="K192" s="22">
        <f t="shared" si="96"/>
        <v>0</v>
      </c>
      <c r="L192" s="22">
        <f t="shared" si="96"/>
        <v>0</v>
      </c>
      <c r="M192" s="22">
        <f t="shared" si="96"/>
        <v>0</v>
      </c>
      <c r="N192" s="22">
        <f t="shared" si="96"/>
        <v>0</v>
      </c>
      <c r="O192" s="22">
        <f t="shared" si="96"/>
        <v>0</v>
      </c>
      <c r="P192" s="22">
        <f t="shared" si="96"/>
        <v>0</v>
      </c>
      <c r="Q192" s="28">
        <f t="shared" si="95"/>
        <v>0</v>
      </c>
      <c r="R192" s="22">
        <f t="shared" si="96"/>
        <v>0</v>
      </c>
      <c r="S192" s="22">
        <f t="shared" si="96"/>
        <v>0</v>
      </c>
      <c r="T192" s="22">
        <f t="shared" si="96"/>
        <v>0</v>
      </c>
      <c r="U192" s="22">
        <f t="shared" si="97"/>
        <v>3358344839</v>
      </c>
      <c r="V192" s="22">
        <f t="shared" si="97"/>
        <v>0</v>
      </c>
      <c r="W192" s="22">
        <f t="shared" si="97"/>
        <v>0</v>
      </c>
      <c r="X192" s="23">
        <f t="shared" si="72"/>
        <v>0</v>
      </c>
    </row>
    <row r="193" spans="1:24" s="17" customFormat="1" ht="18.75" customHeight="1" x14ac:dyDescent="0.2">
      <c r="A193" s="19" t="s">
        <v>333</v>
      </c>
      <c r="B193" s="20" t="s">
        <v>334</v>
      </c>
      <c r="C193" s="21" t="s">
        <v>38</v>
      </c>
      <c r="D193" s="22">
        <f>D194</f>
        <v>3358344839</v>
      </c>
      <c r="E193" s="22">
        <f t="shared" si="96"/>
        <v>0</v>
      </c>
      <c r="F193" s="22">
        <f t="shared" si="96"/>
        <v>0</v>
      </c>
      <c r="G193" s="22">
        <f t="shared" si="96"/>
        <v>0</v>
      </c>
      <c r="H193" s="22">
        <f t="shared" si="96"/>
        <v>0</v>
      </c>
      <c r="I193" s="22">
        <f t="shared" si="96"/>
        <v>0</v>
      </c>
      <c r="J193" s="22">
        <f t="shared" si="96"/>
        <v>3358344839</v>
      </c>
      <c r="K193" s="22">
        <f t="shared" si="96"/>
        <v>0</v>
      </c>
      <c r="L193" s="22">
        <f t="shared" si="96"/>
        <v>0</v>
      </c>
      <c r="M193" s="22">
        <f t="shared" si="96"/>
        <v>0</v>
      </c>
      <c r="N193" s="22">
        <f t="shared" si="96"/>
        <v>0</v>
      </c>
      <c r="O193" s="22">
        <f t="shared" si="96"/>
        <v>0</v>
      </c>
      <c r="P193" s="22">
        <f t="shared" si="96"/>
        <v>0</v>
      </c>
      <c r="Q193" s="28">
        <f t="shared" si="95"/>
        <v>0</v>
      </c>
      <c r="R193" s="22">
        <f t="shared" si="96"/>
        <v>0</v>
      </c>
      <c r="S193" s="22">
        <f t="shared" si="96"/>
        <v>0</v>
      </c>
      <c r="T193" s="22">
        <f t="shared" si="96"/>
        <v>0</v>
      </c>
      <c r="U193" s="22">
        <f t="shared" si="97"/>
        <v>3358344839</v>
      </c>
      <c r="V193" s="22">
        <f t="shared" si="97"/>
        <v>0</v>
      </c>
      <c r="W193" s="22">
        <f t="shared" si="97"/>
        <v>0</v>
      </c>
      <c r="X193" s="23">
        <f t="shared" si="72"/>
        <v>0</v>
      </c>
    </row>
    <row r="194" spans="1:24" s="17" customFormat="1" ht="18.75" customHeight="1" x14ac:dyDescent="0.2">
      <c r="A194" s="19" t="s">
        <v>335</v>
      </c>
      <c r="B194" s="20" t="s">
        <v>336</v>
      </c>
      <c r="C194" s="21" t="s">
        <v>38</v>
      </c>
      <c r="D194" s="22">
        <f>D195</f>
        <v>3358344839</v>
      </c>
      <c r="E194" s="22">
        <f t="shared" si="96"/>
        <v>0</v>
      </c>
      <c r="F194" s="22">
        <f t="shared" si="96"/>
        <v>0</v>
      </c>
      <c r="G194" s="22">
        <f t="shared" si="96"/>
        <v>0</v>
      </c>
      <c r="H194" s="22">
        <f t="shared" si="96"/>
        <v>0</v>
      </c>
      <c r="I194" s="22">
        <f t="shared" si="96"/>
        <v>0</v>
      </c>
      <c r="J194" s="22">
        <f t="shared" si="96"/>
        <v>3358344839</v>
      </c>
      <c r="K194" s="22">
        <f t="shared" si="96"/>
        <v>0</v>
      </c>
      <c r="L194" s="22">
        <f t="shared" si="96"/>
        <v>0</v>
      </c>
      <c r="M194" s="22">
        <f t="shared" si="96"/>
        <v>0</v>
      </c>
      <c r="N194" s="22">
        <f t="shared" si="96"/>
        <v>0</v>
      </c>
      <c r="O194" s="22">
        <f t="shared" si="96"/>
        <v>0</v>
      </c>
      <c r="P194" s="22">
        <f t="shared" si="96"/>
        <v>0</v>
      </c>
      <c r="Q194" s="28">
        <f t="shared" si="95"/>
        <v>0</v>
      </c>
      <c r="R194" s="22">
        <f t="shared" si="96"/>
        <v>0</v>
      </c>
      <c r="S194" s="22">
        <f t="shared" si="96"/>
        <v>0</v>
      </c>
      <c r="T194" s="22">
        <f t="shared" si="96"/>
        <v>0</v>
      </c>
      <c r="U194" s="22">
        <f t="shared" si="97"/>
        <v>3358344839</v>
      </c>
      <c r="V194" s="22">
        <f t="shared" si="97"/>
        <v>0</v>
      </c>
      <c r="W194" s="22">
        <f t="shared" si="97"/>
        <v>0</v>
      </c>
      <c r="X194" s="23">
        <f t="shared" si="72"/>
        <v>0</v>
      </c>
    </row>
    <row r="195" spans="1:24" s="17" customFormat="1" ht="18.75" customHeight="1" x14ac:dyDescent="0.2">
      <c r="A195" s="30" t="s">
        <v>337</v>
      </c>
      <c r="B195" s="31" t="s">
        <v>336</v>
      </c>
      <c r="C195" s="38" t="s">
        <v>52</v>
      </c>
      <c r="D195" s="32">
        <v>3358344839</v>
      </c>
      <c r="E195" s="32">
        <v>0</v>
      </c>
      <c r="F195" s="32">
        <v>0</v>
      </c>
      <c r="G195" s="32">
        <v>0</v>
      </c>
      <c r="H195" s="32">
        <v>0</v>
      </c>
      <c r="I195" s="32">
        <v>0</v>
      </c>
      <c r="J195" s="32">
        <v>3358344839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28">
        <f t="shared" si="95"/>
        <v>0</v>
      </c>
      <c r="R195" s="32">
        <v>0</v>
      </c>
      <c r="S195" s="32">
        <v>0</v>
      </c>
      <c r="T195" s="32">
        <v>0</v>
      </c>
      <c r="U195" s="32">
        <v>3358344839</v>
      </c>
      <c r="V195" s="32">
        <v>0</v>
      </c>
      <c r="W195" s="32">
        <v>0</v>
      </c>
      <c r="X195" s="23">
        <f t="shared" ref="X195:X211" si="98">P195/J195</f>
        <v>0</v>
      </c>
    </row>
    <row r="196" spans="1:24" s="17" customFormat="1" ht="18.75" customHeight="1" x14ac:dyDescent="0.2">
      <c r="A196" s="19" t="s">
        <v>338</v>
      </c>
      <c r="B196" s="20" t="s">
        <v>339</v>
      </c>
      <c r="C196" s="21" t="s">
        <v>38</v>
      </c>
      <c r="D196" s="22">
        <f>D197</f>
        <v>12909713389</v>
      </c>
      <c r="E196" s="22">
        <f t="shared" ref="E196:W199" si="99">E197</f>
        <v>0</v>
      </c>
      <c r="F196" s="22">
        <f t="shared" si="99"/>
        <v>0</v>
      </c>
      <c r="G196" s="22">
        <f t="shared" si="99"/>
        <v>0</v>
      </c>
      <c r="H196" s="22">
        <f t="shared" si="99"/>
        <v>0</v>
      </c>
      <c r="I196" s="22">
        <f t="shared" si="99"/>
        <v>0</v>
      </c>
      <c r="J196" s="22">
        <f t="shared" si="99"/>
        <v>12909713389</v>
      </c>
      <c r="K196" s="22">
        <f t="shared" si="99"/>
        <v>0</v>
      </c>
      <c r="L196" s="22">
        <f t="shared" si="99"/>
        <v>1496839113.6300001</v>
      </c>
      <c r="M196" s="22">
        <f t="shared" si="99"/>
        <v>1496839113.6300001</v>
      </c>
      <c r="N196" s="22">
        <f t="shared" si="99"/>
        <v>0</v>
      </c>
      <c r="O196" s="22">
        <f t="shared" si="99"/>
        <v>1496839113.6300001</v>
      </c>
      <c r="P196" s="22">
        <f t="shared" si="99"/>
        <v>1496839113.6300001</v>
      </c>
      <c r="Q196" s="22">
        <f t="shared" si="95"/>
        <v>1496839113.6300001</v>
      </c>
      <c r="R196" s="22">
        <f t="shared" si="99"/>
        <v>0</v>
      </c>
      <c r="S196" s="22">
        <f t="shared" si="99"/>
        <v>1496839113.6300001</v>
      </c>
      <c r="T196" s="22">
        <f t="shared" si="99"/>
        <v>1496839113.6300001</v>
      </c>
      <c r="U196" s="22">
        <f t="shared" si="99"/>
        <v>11412874275.370001</v>
      </c>
      <c r="V196" s="22">
        <f t="shared" si="99"/>
        <v>0</v>
      </c>
      <c r="W196" s="22">
        <f t="shared" si="99"/>
        <v>0</v>
      </c>
      <c r="X196" s="23">
        <f t="shared" si="98"/>
        <v>0.11594673472033966</v>
      </c>
    </row>
    <row r="197" spans="1:24" s="17" customFormat="1" ht="18.75" customHeight="1" x14ac:dyDescent="0.2">
      <c r="A197" s="19" t="s">
        <v>340</v>
      </c>
      <c r="B197" s="20" t="s">
        <v>341</v>
      </c>
      <c r="C197" s="21" t="s">
        <v>79</v>
      </c>
      <c r="D197" s="22">
        <f>D198</f>
        <v>12909713389</v>
      </c>
      <c r="E197" s="22">
        <f t="shared" si="99"/>
        <v>0</v>
      </c>
      <c r="F197" s="22">
        <f t="shared" si="99"/>
        <v>0</v>
      </c>
      <c r="G197" s="22">
        <f t="shared" si="99"/>
        <v>0</v>
      </c>
      <c r="H197" s="22">
        <f t="shared" si="99"/>
        <v>0</v>
      </c>
      <c r="I197" s="22">
        <f t="shared" si="99"/>
        <v>0</v>
      </c>
      <c r="J197" s="22">
        <f t="shared" si="99"/>
        <v>12909713389</v>
      </c>
      <c r="K197" s="22">
        <f t="shared" si="99"/>
        <v>0</v>
      </c>
      <c r="L197" s="22">
        <f t="shared" si="99"/>
        <v>1496839113.6300001</v>
      </c>
      <c r="M197" s="22">
        <f t="shared" si="99"/>
        <v>1496839113.6300001</v>
      </c>
      <c r="N197" s="22">
        <f t="shared" si="99"/>
        <v>0</v>
      </c>
      <c r="O197" s="22">
        <f t="shared" si="99"/>
        <v>1496839113.6300001</v>
      </c>
      <c r="P197" s="22">
        <f t="shared" si="99"/>
        <v>1496839113.6300001</v>
      </c>
      <c r="Q197" s="22">
        <f t="shared" si="95"/>
        <v>1496839113.6300001</v>
      </c>
      <c r="R197" s="22">
        <f t="shared" si="99"/>
        <v>0</v>
      </c>
      <c r="S197" s="22">
        <f t="shared" si="99"/>
        <v>1496839113.6300001</v>
      </c>
      <c r="T197" s="22">
        <f t="shared" si="99"/>
        <v>1496839113.6300001</v>
      </c>
      <c r="U197" s="22">
        <f t="shared" si="99"/>
        <v>11412874275.370001</v>
      </c>
      <c r="V197" s="22">
        <f t="shared" si="99"/>
        <v>0</v>
      </c>
      <c r="W197" s="22">
        <f t="shared" si="99"/>
        <v>0</v>
      </c>
      <c r="X197" s="23">
        <f t="shared" si="98"/>
        <v>0.11594673472033966</v>
      </c>
    </row>
    <row r="198" spans="1:24" s="17" customFormat="1" ht="18.75" customHeight="1" x14ac:dyDescent="0.2">
      <c r="A198" s="19" t="s">
        <v>342</v>
      </c>
      <c r="B198" s="20" t="s">
        <v>334</v>
      </c>
      <c r="C198" s="21" t="s">
        <v>38</v>
      </c>
      <c r="D198" s="22">
        <f>D199</f>
        <v>12909713389</v>
      </c>
      <c r="E198" s="22">
        <f t="shared" si="99"/>
        <v>0</v>
      </c>
      <c r="F198" s="22">
        <f t="shared" si="99"/>
        <v>0</v>
      </c>
      <c r="G198" s="22">
        <f t="shared" si="99"/>
        <v>0</v>
      </c>
      <c r="H198" s="22">
        <f t="shared" si="99"/>
        <v>0</v>
      </c>
      <c r="I198" s="22">
        <f t="shared" si="99"/>
        <v>0</v>
      </c>
      <c r="J198" s="22">
        <f t="shared" si="99"/>
        <v>12909713389</v>
      </c>
      <c r="K198" s="22">
        <f t="shared" si="99"/>
        <v>0</v>
      </c>
      <c r="L198" s="22">
        <f t="shared" si="99"/>
        <v>1496839113.6300001</v>
      </c>
      <c r="M198" s="22">
        <f t="shared" si="99"/>
        <v>1496839113.6300001</v>
      </c>
      <c r="N198" s="22">
        <f t="shared" si="99"/>
        <v>0</v>
      </c>
      <c r="O198" s="22">
        <f t="shared" si="99"/>
        <v>1496839113.6300001</v>
      </c>
      <c r="P198" s="22">
        <f t="shared" si="99"/>
        <v>1496839113.6300001</v>
      </c>
      <c r="Q198" s="22">
        <f t="shared" si="95"/>
        <v>1496839113.6300001</v>
      </c>
      <c r="R198" s="22">
        <f t="shared" si="99"/>
        <v>0</v>
      </c>
      <c r="S198" s="22">
        <f t="shared" si="99"/>
        <v>1496839113.6300001</v>
      </c>
      <c r="T198" s="22">
        <f t="shared" si="99"/>
        <v>1496839113.6300001</v>
      </c>
      <c r="U198" s="22">
        <f t="shared" si="99"/>
        <v>11412874275.370001</v>
      </c>
      <c r="V198" s="22">
        <f t="shared" si="99"/>
        <v>0</v>
      </c>
      <c r="W198" s="22">
        <f t="shared" si="99"/>
        <v>0</v>
      </c>
      <c r="X198" s="23">
        <f t="shared" si="98"/>
        <v>0.11594673472033966</v>
      </c>
    </row>
    <row r="199" spans="1:24" s="17" customFormat="1" ht="18.75" customHeight="1" x14ac:dyDescent="0.2">
      <c r="A199" s="19" t="s">
        <v>343</v>
      </c>
      <c r="B199" s="20" t="s">
        <v>336</v>
      </c>
      <c r="C199" s="21" t="s">
        <v>38</v>
      </c>
      <c r="D199" s="22">
        <f>D200</f>
        <v>12909713389</v>
      </c>
      <c r="E199" s="22">
        <f t="shared" si="99"/>
        <v>0</v>
      </c>
      <c r="F199" s="22">
        <f t="shared" si="99"/>
        <v>0</v>
      </c>
      <c r="G199" s="22">
        <f t="shared" si="99"/>
        <v>0</v>
      </c>
      <c r="H199" s="22">
        <f t="shared" si="99"/>
        <v>0</v>
      </c>
      <c r="I199" s="22">
        <f t="shared" si="99"/>
        <v>0</v>
      </c>
      <c r="J199" s="22">
        <f t="shared" si="99"/>
        <v>12909713389</v>
      </c>
      <c r="K199" s="22">
        <f t="shared" si="99"/>
        <v>0</v>
      </c>
      <c r="L199" s="22">
        <f t="shared" si="99"/>
        <v>1496839113.6300001</v>
      </c>
      <c r="M199" s="22">
        <f t="shared" si="99"/>
        <v>1496839113.6300001</v>
      </c>
      <c r="N199" s="22">
        <f t="shared" si="99"/>
        <v>0</v>
      </c>
      <c r="O199" s="22">
        <f t="shared" si="99"/>
        <v>1496839113.6300001</v>
      </c>
      <c r="P199" s="22">
        <f t="shared" si="99"/>
        <v>1496839113.6300001</v>
      </c>
      <c r="Q199" s="22">
        <f t="shared" si="95"/>
        <v>1496839113.6300001</v>
      </c>
      <c r="R199" s="22">
        <f t="shared" si="99"/>
        <v>0</v>
      </c>
      <c r="S199" s="22">
        <f t="shared" si="99"/>
        <v>1496839113.6300001</v>
      </c>
      <c r="T199" s="22">
        <f t="shared" si="99"/>
        <v>1496839113.6300001</v>
      </c>
      <c r="U199" s="22">
        <f t="shared" si="99"/>
        <v>11412874275.370001</v>
      </c>
      <c r="V199" s="22">
        <f t="shared" si="99"/>
        <v>0</v>
      </c>
      <c r="W199" s="22">
        <f t="shared" si="99"/>
        <v>0</v>
      </c>
      <c r="X199" s="23">
        <f t="shared" si="98"/>
        <v>0.11594673472033966</v>
      </c>
    </row>
    <row r="200" spans="1:24" s="17" customFormat="1" ht="18.75" customHeight="1" x14ac:dyDescent="0.2">
      <c r="A200" s="30" t="s">
        <v>344</v>
      </c>
      <c r="B200" s="31" t="s">
        <v>336</v>
      </c>
      <c r="C200" s="38" t="s">
        <v>52</v>
      </c>
      <c r="D200" s="32">
        <v>12909713389</v>
      </c>
      <c r="E200" s="32">
        <v>0</v>
      </c>
      <c r="F200" s="32">
        <v>0</v>
      </c>
      <c r="G200" s="32">
        <v>0</v>
      </c>
      <c r="H200" s="32">
        <v>0</v>
      </c>
      <c r="I200" s="32">
        <v>0</v>
      </c>
      <c r="J200" s="32">
        <v>12909713389</v>
      </c>
      <c r="K200" s="32">
        <v>0</v>
      </c>
      <c r="L200" s="32">
        <v>1496839113.6300001</v>
      </c>
      <c r="M200" s="32">
        <v>1496839113.6300001</v>
      </c>
      <c r="N200" s="32">
        <v>0</v>
      </c>
      <c r="O200" s="32">
        <v>1496839113.6300001</v>
      </c>
      <c r="P200" s="32">
        <v>1496839113.6300001</v>
      </c>
      <c r="Q200" s="28">
        <f t="shared" si="95"/>
        <v>1496839113.6300001</v>
      </c>
      <c r="R200" s="32">
        <v>0</v>
      </c>
      <c r="S200" s="32">
        <v>1496839113.6300001</v>
      </c>
      <c r="T200" s="32">
        <v>1496839113.6300001</v>
      </c>
      <c r="U200" s="32">
        <v>11412874275.370001</v>
      </c>
      <c r="V200" s="32">
        <v>0</v>
      </c>
      <c r="W200" s="32">
        <v>0</v>
      </c>
      <c r="X200" s="23">
        <f t="shared" si="98"/>
        <v>0.11594673472033966</v>
      </c>
    </row>
    <row r="201" spans="1:24" s="17" customFormat="1" ht="18.75" customHeight="1" x14ac:dyDescent="0.2">
      <c r="A201" s="19" t="s">
        <v>345</v>
      </c>
      <c r="B201" s="20" t="s">
        <v>346</v>
      </c>
      <c r="C201" s="21" t="s">
        <v>38</v>
      </c>
      <c r="D201" s="22">
        <f>D202</f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f>J202</f>
        <v>0</v>
      </c>
      <c r="K201" s="22">
        <v>0</v>
      </c>
      <c r="L201" s="22">
        <v>0</v>
      </c>
      <c r="M201" s="22">
        <v>0</v>
      </c>
      <c r="N201" s="22">
        <v>0</v>
      </c>
      <c r="O201" s="22">
        <v>0</v>
      </c>
      <c r="P201" s="22">
        <v>0</v>
      </c>
      <c r="Q201" s="28">
        <f t="shared" si="95"/>
        <v>0</v>
      </c>
      <c r="R201" s="22">
        <v>0</v>
      </c>
      <c r="S201" s="22">
        <v>0</v>
      </c>
      <c r="T201" s="22">
        <v>0</v>
      </c>
      <c r="U201" s="22">
        <f>R201+T201</f>
        <v>0</v>
      </c>
      <c r="V201" s="22">
        <f>S201+U201</f>
        <v>0</v>
      </c>
      <c r="W201" s="22">
        <v>0</v>
      </c>
      <c r="X201" s="23">
        <v>0</v>
      </c>
    </row>
    <row r="202" spans="1:24" s="17" customFormat="1" ht="18.75" customHeight="1" x14ac:dyDescent="0.2">
      <c r="A202" s="19" t="s">
        <v>347</v>
      </c>
      <c r="B202" s="20" t="s">
        <v>341</v>
      </c>
      <c r="C202" s="21" t="s">
        <v>38</v>
      </c>
      <c r="D202" s="22">
        <f>D203</f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f>J203</f>
        <v>0</v>
      </c>
      <c r="K202" s="22">
        <v>0</v>
      </c>
      <c r="L202" s="22">
        <v>0</v>
      </c>
      <c r="M202" s="22">
        <v>0</v>
      </c>
      <c r="N202" s="22">
        <v>0</v>
      </c>
      <c r="O202" s="22">
        <v>0</v>
      </c>
      <c r="P202" s="22">
        <v>0</v>
      </c>
      <c r="Q202" s="28">
        <f t="shared" si="95"/>
        <v>0</v>
      </c>
      <c r="R202" s="22">
        <v>0</v>
      </c>
      <c r="S202" s="22">
        <v>0</v>
      </c>
      <c r="T202" s="22">
        <v>0</v>
      </c>
      <c r="U202" s="22">
        <f t="shared" ref="U202:V204" si="100">R202+T202</f>
        <v>0</v>
      </c>
      <c r="V202" s="22">
        <f t="shared" si="100"/>
        <v>0</v>
      </c>
      <c r="W202" s="22">
        <v>0</v>
      </c>
      <c r="X202" s="23">
        <v>0</v>
      </c>
    </row>
    <row r="203" spans="1:24" s="17" customFormat="1" ht="18.75" customHeight="1" x14ac:dyDescent="0.2">
      <c r="A203" s="19" t="s">
        <v>348</v>
      </c>
      <c r="B203" s="20" t="s">
        <v>334</v>
      </c>
      <c r="C203" s="21" t="s">
        <v>38</v>
      </c>
      <c r="D203" s="22">
        <f>D204</f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f>J204</f>
        <v>0</v>
      </c>
      <c r="K203" s="22">
        <v>0</v>
      </c>
      <c r="L203" s="22">
        <v>0</v>
      </c>
      <c r="M203" s="22">
        <v>0</v>
      </c>
      <c r="N203" s="22">
        <v>0</v>
      </c>
      <c r="O203" s="22">
        <v>0</v>
      </c>
      <c r="P203" s="22">
        <v>0</v>
      </c>
      <c r="Q203" s="28">
        <f t="shared" si="95"/>
        <v>0</v>
      </c>
      <c r="R203" s="22">
        <v>0</v>
      </c>
      <c r="S203" s="22">
        <v>0</v>
      </c>
      <c r="T203" s="22">
        <v>0</v>
      </c>
      <c r="U203" s="22">
        <f t="shared" si="100"/>
        <v>0</v>
      </c>
      <c r="V203" s="22">
        <f t="shared" si="100"/>
        <v>0</v>
      </c>
      <c r="W203" s="22">
        <v>0</v>
      </c>
      <c r="X203" s="23">
        <v>0</v>
      </c>
    </row>
    <row r="204" spans="1:24" s="17" customFormat="1" ht="18.75" customHeight="1" x14ac:dyDescent="0.2">
      <c r="A204" s="30" t="s">
        <v>349</v>
      </c>
      <c r="B204" s="31" t="s">
        <v>336</v>
      </c>
      <c r="C204" s="38" t="s">
        <v>52</v>
      </c>
      <c r="D204" s="43">
        <v>0</v>
      </c>
      <c r="E204" s="43">
        <v>0</v>
      </c>
      <c r="F204" s="43">
        <v>0</v>
      </c>
      <c r="G204" s="43">
        <v>0</v>
      </c>
      <c r="H204" s="43">
        <v>0</v>
      </c>
      <c r="I204" s="43">
        <v>0</v>
      </c>
      <c r="J204" s="43">
        <v>0</v>
      </c>
      <c r="K204" s="43">
        <v>0</v>
      </c>
      <c r="L204" s="43">
        <v>0</v>
      </c>
      <c r="M204" s="43">
        <v>0</v>
      </c>
      <c r="N204" s="43">
        <v>0</v>
      </c>
      <c r="O204" s="43">
        <v>0</v>
      </c>
      <c r="P204" s="43">
        <v>0</v>
      </c>
      <c r="Q204" s="28">
        <f t="shared" si="95"/>
        <v>0</v>
      </c>
      <c r="R204" s="43">
        <v>0</v>
      </c>
      <c r="S204" s="43">
        <v>0</v>
      </c>
      <c r="T204" s="43">
        <v>0</v>
      </c>
      <c r="U204" s="22">
        <f t="shared" si="100"/>
        <v>0</v>
      </c>
      <c r="V204" s="43"/>
      <c r="W204" s="43">
        <v>0</v>
      </c>
      <c r="X204" s="23">
        <v>0</v>
      </c>
    </row>
    <row r="205" spans="1:24" s="39" customFormat="1" ht="18.75" customHeight="1" x14ac:dyDescent="0.2">
      <c r="A205" s="44" t="s">
        <v>350</v>
      </c>
      <c r="B205" s="45" t="s">
        <v>351</v>
      </c>
      <c r="C205" s="46" t="s">
        <v>52</v>
      </c>
      <c r="D205" s="32">
        <v>3441610454</v>
      </c>
      <c r="E205" s="32">
        <v>0</v>
      </c>
      <c r="F205" s="32">
        <v>0</v>
      </c>
      <c r="G205" s="32">
        <v>0</v>
      </c>
      <c r="H205" s="32">
        <v>0</v>
      </c>
      <c r="I205" s="32">
        <v>0</v>
      </c>
      <c r="J205" s="32">
        <v>3441610454</v>
      </c>
      <c r="K205" s="32">
        <v>0</v>
      </c>
      <c r="L205" s="32">
        <v>13659104</v>
      </c>
      <c r="M205" s="32">
        <v>13659104</v>
      </c>
      <c r="N205" s="32">
        <v>0</v>
      </c>
      <c r="O205" s="32">
        <v>10000000</v>
      </c>
      <c r="P205" s="32">
        <v>10000000</v>
      </c>
      <c r="Q205" s="28">
        <f t="shared" si="95"/>
        <v>0</v>
      </c>
      <c r="R205" s="32">
        <v>0</v>
      </c>
      <c r="S205" s="32">
        <v>0</v>
      </c>
      <c r="T205" s="32">
        <v>0</v>
      </c>
      <c r="U205" s="32">
        <v>3427951350</v>
      </c>
      <c r="V205" s="32">
        <v>3659104</v>
      </c>
      <c r="W205" s="32">
        <v>10000000</v>
      </c>
      <c r="X205" s="23">
        <f t="shared" si="98"/>
        <v>2.9056164646343208E-3</v>
      </c>
    </row>
    <row r="206" spans="1:24" s="17" customFormat="1" ht="18.75" customHeight="1" x14ac:dyDescent="0.2">
      <c r="A206" s="19" t="s">
        <v>352</v>
      </c>
      <c r="B206" s="20" t="s">
        <v>353</v>
      </c>
      <c r="C206" s="21" t="s">
        <v>38</v>
      </c>
      <c r="D206" s="22">
        <f>D207</f>
        <v>5287277313</v>
      </c>
      <c r="E206" s="22">
        <f t="shared" ref="E206:W206" si="101">E207</f>
        <v>0</v>
      </c>
      <c r="F206" s="22">
        <f t="shared" si="101"/>
        <v>0</v>
      </c>
      <c r="G206" s="22">
        <f t="shared" si="101"/>
        <v>0</v>
      </c>
      <c r="H206" s="22">
        <f t="shared" si="101"/>
        <v>0</v>
      </c>
      <c r="I206" s="22">
        <f t="shared" si="101"/>
        <v>0</v>
      </c>
      <c r="J206" s="22">
        <f t="shared" si="101"/>
        <v>5287277313</v>
      </c>
      <c r="K206" s="22">
        <f t="shared" si="101"/>
        <v>0</v>
      </c>
      <c r="L206" s="22">
        <f t="shared" si="101"/>
        <v>39540091.359999999</v>
      </c>
      <c r="M206" s="22">
        <f t="shared" si="101"/>
        <v>39540091.359999999</v>
      </c>
      <c r="N206" s="22">
        <f t="shared" si="101"/>
        <v>0</v>
      </c>
      <c r="O206" s="22">
        <f t="shared" si="101"/>
        <v>39540091.359999999</v>
      </c>
      <c r="P206" s="22">
        <f t="shared" si="101"/>
        <v>39540091.359999999</v>
      </c>
      <c r="Q206" s="22">
        <f t="shared" si="101"/>
        <v>39540091.359999999</v>
      </c>
      <c r="R206" s="22">
        <f t="shared" si="101"/>
        <v>16333740.58</v>
      </c>
      <c r="S206" s="22">
        <f t="shared" si="101"/>
        <v>23206350.780000001</v>
      </c>
      <c r="T206" s="22">
        <f t="shared" si="101"/>
        <v>23206350.780000001</v>
      </c>
      <c r="U206" s="22">
        <f t="shared" si="101"/>
        <v>5247737221.6400003</v>
      </c>
      <c r="V206" s="22">
        <f t="shared" si="101"/>
        <v>0</v>
      </c>
      <c r="W206" s="22">
        <f t="shared" si="101"/>
        <v>0</v>
      </c>
      <c r="X206" s="23">
        <f t="shared" si="98"/>
        <v>7.4783464190125784E-3</v>
      </c>
    </row>
    <row r="207" spans="1:24" s="17" customFormat="1" ht="18.75" customHeight="1" x14ac:dyDescent="0.2">
      <c r="A207" s="19" t="s">
        <v>354</v>
      </c>
      <c r="B207" s="20" t="s">
        <v>355</v>
      </c>
      <c r="C207" s="21" t="s">
        <v>38</v>
      </c>
      <c r="D207" s="22">
        <f>D208+D209+D210+D211</f>
        <v>5287277313</v>
      </c>
      <c r="E207" s="22">
        <f t="shared" ref="E207:W207" si="102">E208+E209+E210+E211</f>
        <v>0</v>
      </c>
      <c r="F207" s="22">
        <f t="shared" si="102"/>
        <v>0</v>
      </c>
      <c r="G207" s="22">
        <f t="shared" si="102"/>
        <v>0</v>
      </c>
      <c r="H207" s="22">
        <f t="shared" si="102"/>
        <v>0</v>
      </c>
      <c r="I207" s="22">
        <f t="shared" si="102"/>
        <v>0</v>
      </c>
      <c r="J207" s="22">
        <f t="shared" si="102"/>
        <v>5287277313</v>
      </c>
      <c r="K207" s="22">
        <f t="shared" si="102"/>
        <v>0</v>
      </c>
      <c r="L207" s="22">
        <f t="shared" si="102"/>
        <v>39540091.359999999</v>
      </c>
      <c r="M207" s="22">
        <f t="shared" si="102"/>
        <v>39540091.359999999</v>
      </c>
      <c r="N207" s="22">
        <f t="shared" si="102"/>
        <v>0</v>
      </c>
      <c r="O207" s="22">
        <f t="shared" si="102"/>
        <v>39540091.359999999</v>
      </c>
      <c r="P207" s="22">
        <f t="shared" si="102"/>
        <v>39540091.359999999</v>
      </c>
      <c r="Q207" s="22">
        <f t="shared" si="95"/>
        <v>39540091.359999999</v>
      </c>
      <c r="R207" s="22">
        <f t="shared" si="102"/>
        <v>16333740.58</v>
      </c>
      <c r="S207" s="22">
        <f t="shared" si="102"/>
        <v>23206350.780000001</v>
      </c>
      <c r="T207" s="22">
        <f t="shared" si="102"/>
        <v>23206350.780000001</v>
      </c>
      <c r="U207" s="22">
        <f t="shared" si="102"/>
        <v>5247737221.6400003</v>
      </c>
      <c r="V207" s="22">
        <f t="shared" si="102"/>
        <v>0</v>
      </c>
      <c r="W207" s="22">
        <f t="shared" si="102"/>
        <v>0</v>
      </c>
      <c r="X207" s="23">
        <f t="shared" si="98"/>
        <v>7.4783464190125784E-3</v>
      </c>
    </row>
    <row r="208" spans="1:24" s="17" customFormat="1" ht="18.75" customHeight="1" x14ac:dyDescent="0.2">
      <c r="A208" s="30" t="s">
        <v>356</v>
      </c>
      <c r="B208" s="31" t="s">
        <v>265</v>
      </c>
      <c r="C208" s="38" t="s">
        <v>52</v>
      </c>
      <c r="D208" s="32">
        <v>2062907381</v>
      </c>
      <c r="E208" s="32">
        <v>0</v>
      </c>
      <c r="F208" s="32">
        <v>0</v>
      </c>
      <c r="G208" s="32">
        <v>0</v>
      </c>
      <c r="H208" s="32">
        <v>0</v>
      </c>
      <c r="I208" s="32">
        <v>0</v>
      </c>
      <c r="J208" s="32">
        <v>2062907381</v>
      </c>
      <c r="K208" s="32">
        <v>0</v>
      </c>
      <c r="L208" s="32">
        <v>0</v>
      </c>
      <c r="M208" s="32">
        <v>0</v>
      </c>
      <c r="N208" s="32">
        <v>0</v>
      </c>
      <c r="O208" s="32">
        <v>0</v>
      </c>
      <c r="P208" s="32">
        <v>0</v>
      </c>
      <c r="Q208" s="28">
        <f t="shared" si="95"/>
        <v>0</v>
      </c>
      <c r="R208" s="32">
        <v>0</v>
      </c>
      <c r="S208" s="32">
        <v>0</v>
      </c>
      <c r="T208" s="32">
        <v>0</v>
      </c>
      <c r="U208" s="32">
        <v>2062907381</v>
      </c>
      <c r="V208" s="32">
        <v>0</v>
      </c>
      <c r="W208" s="32">
        <v>0</v>
      </c>
      <c r="X208" s="23">
        <f t="shared" si="98"/>
        <v>0</v>
      </c>
    </row>
    <row r="209" spans="1:24" s="17" customFormat="1" ht="18.75" customHeight="1" x14ac:dyDescent="0.2">
      <c r="A209" s="30" t="s">
        <v>357</v>
      </c>
      <c r="B209" s="31" t="s">
        <v>358</v>
      </c>
      <c r="C209" s="38" t="s">
        <v>304</v>
      </c>
      <c r="D209" s="32">
        <v>854708020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854708020</v>
      </c>
      <c r="K209" s="32">
        <v>0</v>
      </c>
      <c r="L209" s="32">
        <v>0</v>
      </c>
      <c r="M209" s="32">
        <v>0</v>
      </c>
      <c r="N209" s="32">
        <v>0</v>
      </c>
      <c r="O209" s="32">
        <v>0</v>
      </c>
      <c r="P209" s="32">
        <v>0</v>
      </c>
      <c r="Q209" s="28">
        <f t="shared" si="95"/>
        <v>0</v>
      </c>
      <c r="R209" s="32">
        <v>0</v>
      </c>
      <c r="S209" s="32">
        <v>0</v>
      </c>
      <c r="T209" s="32">
        <v>0</v>
      </c>
      <c r="U209" s="32">
        <v>854708020</v>
      </c>
      <c r="V209" s="32">
        <v>0</v>
      </c>
      <c r="W209" s="32">
        <v>0</v>
      </c>
      <c r="X209" s="23">
        <f t="shared" si="98"/>
        <v>0</v>
      </c>
    </row>
    <row r="210" spans="1:24" s="17" customFormat="1" ht="25.5" customHeight="1" x14ac:dyDescent="0.2">
      <c r="A210" s="30" t="s">
        <v>359</v>
      </c>
      <c r="B210" s="31" t="s">
        <v>360</v>
      </c>
      <c r="C210" s="38" t="s">
        <v>304</v>
      </c>
      <c r="D210" s="32">
        <v>1000000000</v>
      </c>
      <c r="E210" s="32">
        <v>0</v>
      </c>
      <c r="F210" s="32">
        <v>0</v>
      </c>
      <c r="G210" s="32">
        <v>0</v>
      </c>
      <c r="H210" s="32">
        <v>0</v>
      </c>
      <c r="I210" s="32">
        <v>0</v>
      </c>
      <c r="J210" s="32">
        <v>1000000000</v>
      </c>
      <c r="K210" s="32">
        <v>0</v>
      </c>
      <c r="L210" s="32">
        <v>0</v>
      </c>
      <c r="M210" s="32">
        <v>0</v>
      </c>
      <c r="N210" s="32">
        <v>0</v>
      </c>
      <c r="O210" s="32">
        <v>0</v>
      </c>
      <c r="P210" s="32">
        <v>0</v>
      </c>
      <c r="Q210" s="28">
        <f t="shared" si="95"/>
        <v>0</v>
      </c>
      <c r="R210" s="32">
        <v>0</v>
      </c>
      <c r="S210" s="32">
        <v>0</v>
      </c>
      <c r="T210" s="32">
        <v>0</v>
      </c>
      <c r="U210" s="32">
        <v>1000000000</v>
      </c>
      <c r="V210" s="32">
        <v>0</v>
      </c>
      <c r="W210" s="32">
        <v>0</v>
      </c>
      <c r="X210" s="23">
        <f t="shared" si="98"/>
        <v>0</v>
      </c>
    </row>
    <row r="211" spans="1:24" s="17" customFormat="1" ht="18.75" customHeight="1" x14ac:dyDescent="0.2">
      <c r="A211" s="30" t="s">
        <v>361</v>
      </c>
      <c r="B211" s="31" t="s">
        <v>276</v>
      </c>
      <c r="C211" s="38" t="s">
        <v>277</v>
      </c>
      <c r="D211" s="32">
        <v>1369661912</v>
      </c>
      <c r="E211" s="32">
        <v>0</v>
      </c>
      <c r="F211" s="32">
        <v>0</v>
      </c>
      <c r="G211" s="32">
        <v>0</v>
      </c>
      <c r="H211" s="32">
        <v>0</v>
      </c>
      <c r="I211" s="32">
        <v>0</v>
      </c>
      <c r="J211" s="32">
        <v>1369661912</v>
      </c>
      <c r="K211" s="32">
        <v>0</v>
      </c>
      <c r="L211" s="32">
        <v>39540091.359999999</v>
      </c>
      <c r="M211" s="32">
        <v>39540091.359999999</v>
      </c>
      <c r="N211" s="32">
        <v>0</v>
      </c>
      <c r="O211" s="32">
        <v>39540091.359999999</v>
      </c>
      <c r="P211" s="32">
        <v>39540091.359999999</v>
      </c>
      <c r="Q211" s="28">
        <f t="shared" si="95"/>
        <v>39540091.359999999</v>
      </c>
      <c r="R211" s="32">
        <v>16333740.58</v>
      </c>
      <c r="S211" s="32">
        <v>23206350.780000001</v>
      </c>
      <c r="T211" s="32">
        <v>23206350.780000001</v>
      </c>
      <c r="U211" s="32">
        <v>1330121820.6400001</v>
      </c>
      <c r="V211" s="32">
        <v>0</v>
      </c>
      <c r="W211" s="32">
        <v>0</v>
      </c>
      <c r="X211" s="23">
        <f t="shared" si="98"/>
        <v>2.8868504711694137E-2</v>
      </c>
    </row>
    <row r="212" spans="1:24" s="17" customFormat="1" ht="18.75" customHeight="1" x14ac:dyDescent="0.2">
      <c r="A212" s="30"/>
      <c r="B212" s="31"/>
      <c r="C212" s="38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28"/>
      <c r="R212" s="32"/>
      <c r="S212" s="32"/>
      <c r="T212" s="32"/>
      <c r="U212" s="32"/>
      <c r="V212" s="32"/>
      <c r="W212" s="32"/>
      <c r="X212" s="23"/>
    </row>
    <row r="213" spans="1:24" s="47" customFormat="1" ht="18.75" customHeight="1" x14ac:dyDescent="0.25">
      <c r="A213" s="126" t="s">
        <v>362</v>
      </c>
      <c r="B213" s="118" t="s">
        <v>363</v>
      </c>
      <c r="C213" s="118"/>
      <c r="D213" s="127">
        <f t="shared" ref="D213:P213" si="103">SUM(D261+D563+D732+D824+D978+D1038+D1068+D1107+D1172+D1353+D1378+D1396+D1414+D1486)</f>
        <v>867956455936</v>
      </c>
      <c r="E213" s="127">
        <f t="shared" si="103"/>
        <v>59847556811.07</v>
      </c>
      <c r="F213" s="127">
        <f t="shared" si="103"/>
        <v>0</v>
      </c>
      <c r="G213" s="127">
        <f t="shared" si="103"/>
        <v>15601635920.25</v>
      </c>
      <c r="H213" s="127">
        <f t="shared" si="103"/>
        <v>15601635920.25</v>
      </c>
      <c r="I213" s="127">
        <f t="shared" si="103"/>
        <v>59847556811.07</v>
      </c>
      <c r="J213" s="127">
        <f t="shared" si="103"/>
        <v>927804012747.07007</v>
      </c>
      <c r="K213" s="127">
        <f t="shared" si="103"/>
        <v>7033135462.9200001</v>
      </c>
      <c r="L213" s="127">
        <f t="shared" si="103"/>
        <v>364171325843.47998</v>
      </c>
      <c r="M213" s="127">
        <f t="shared" si="103"/>
        <v>364171325843.47998</v>
      </c>
      <c r="N213" s="127">
        <f t="shared" si="103"/>
        <v>638904925</v>
      </c>
      <c r="O213" s="127">
        <f t="shared" si="103"/>
        <v>134208739796.85001</v>
      </c>
      <c r="P213" s="127">
        <f t="shared" si="103"/>
        <v>134208739796.85001</v>
      </c>
      <c r="Q213" s="114">
        <f>R213+T213</f>
        <v>23136118357.419998</v>
      </c>
      <c r="R213" s="127">
        <f t="shared" ref="R213:W213" si="104">SUM(R261+R563+R732+R824+R978+R1038+R1068+R1107+R1172+R1353+R1378+R1396+R1414+R1486)</f>
        <v>203128309.87</v>
      </c>
      <c r="S213" s="127">
        <f t="shared" si="104"/>
        <v>22932990047.549999</v>
      </c>
      <c r="T213" s="127">
        <f t="shared" si="104"/>
        <v>22932990047.549999</v>
      </c>
      <c r="U213" s="127">
        <f t="shared" si="104"/>
        <v>563632686903.59009</v>
      </c>
      <c r="V213" s="127">
        <f t="shared" si="104"/>
        <v>229962586046.63</v>
      </c>
      <c r="W213" s="127">
        <f t="shared" si="104"/>
        <v>111072621439.43001</v>
      </c>
      <c r="X213" s="115">
        <f>P213/J213</f>
        <v>0.14465203637078561</v>
      </c>
    </row>
    <row r="214" spans="1:24" s="47" customFormat="1" ht="18.75" customHeight="1" x14ac:dyDescent="0.25">
      <c r="A214" s="44"/>
      <c r="B214" s="45"/>
      <c r="C214" s="45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22"/>
      <c r="R214" s="48"/>
      <c r="S214" s="48"/>
      <c r="T214" s="48"/>
      <c r="U214" s="48"/>
      <c r="V214" s="48"/>
      <c r="W214" s="48"/>
      <c r="X214" s="49"/>
    </row>
    <row r="215" spans="1:24" s="47" customFormat="1" ht="18.75" customHeight="1" x14ac:dyDescent="0.25">
      <c r="A215" s="126"/>
      <c r="B215" s="118" t="s">
        <v>364</v>
      </c>
      <c r="C215" s="118"/>
      <c r="D215" s="127"/>
      <c r="E215" s="127"/>
      <c r="F215" s="127"/>
      <c r="G215" s="127"/>
      <c r="H215" s="127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14"/>
      <c r="V215" s="127"/>
      <c r="W215" s="127"/>
      <c r="X215" s="127"/>
    </row>
    <row r="216" spans="1:24" ht="15" customHeight="1" x14ac:dyDescent="0.2">
      <c r="A216" s="50" t="s">
        <v>365</v>
      </c>
      <c r="B216" s="51" t="s">
        <v>180</v>
      </c>
      <c r="C216" s="52"/>
      <c r="D216" s="53"/>
      <c r="E216" s="53"/>
      <c r="F216" s="54"/>
      <c r="G216" s="53"/>
      <c r="H216" s="53"/>
      <c r="I216" s="54"/>
      <c r="J216" s="53"/>
      <c r="K216" s="53"/>
      <c r="L216" s="54"/>
      <c r="M216" s="53"/>
      <c r="N216" s="53"/>
      <c r="O216" s="54"/>
      <c r="P216" s="53"/>
      <c r="Q216" s="53"/>
      <c r="R216" s="53"/>
      <c r="S216" s="54"/>
      <c r="T216" s="53"/>
      <c r="U216" s="53"/>
      <c r="V216" s="54"/>
      <c r="W216" s="53"/>
      <c r="X216" s="53"/>
    </row>
    <row r="217" spans="1:24" ht="15" customHeight="1" x14ac:dyDescent="0.2">
      <c r="A217" s="50" t="s">
        <v>366</v>
      </c>
      <c r="B217" s="55" t="s">
        <v>367</v>
      </c>
      <c r="C217" s="52"/>
      <c r="D217" s="53"/>
      <c r="E217" s="53"/>
      <c r="F217" s="54"/>
      <c r="G217" s="53"/>
      <c r="H217" s="53"/>
      <c r="I217" s="54"/>
      <c r="J217" s="53"/>
      <c r="K217" s="53"/>
      <c r="L217" s="54"/>
      <c r="M217" s="53"/>
      <c r="N217" s="53"/>
      <c r="O217" s="54"/>
      <c r="P217" s="53"/>
      <c r="Q217" s="53"/>
      <c r="R217" s="53"/>
      <c r="S217" s="54"/>
      <c r="T217" s="53"/>
      <c r="U217" s="53"/>
      <c r="V217" s="54"/>
      <c r="W217" s="53"/>
      <c r="X217" s="53"/>
    </row>
    <row r="218" spans="1:24" ht="15" customHeight="1" x14ac:dyDescent="0.2">
      <c r="A218" s="50" t="s">
        <v>368</v>
      </c>
      <c r="B218" s="51" t="s">
        <v>369</v>
      </c>
      <c r="C218" s="52"/>
      <c r="D218" s="53"/>
      <c r="E218" s="53"/>
      <c r="F218" s="54"/>
      <c r="G218" s="53"/>
      <c r="H218" s="53"/>
      <c r="I218" s="54"/>
      <c r="J218" s="53"/>
      <c r="K218" s="53"/>
      <c r="L218" s="54"/>
      <c r="M218" s="53"/>
      <c r="N218" s="53"/>
      <c r="O218" s="54"/>
      <c r="P218" s="53"/>
      <c r="Q218" s="53"/>
      <c r="R218" s="53"/>
      <c r="S218" s="54"/>
      <c r="T218" s="53"/>
      <c r="U218" s="53"/>
      <c r="V218" s="54"/>
      <c r="W218" s="53"/>
      <c r="X218" s="53"/>
    </row>
    <row r="219" spans="1:24" ht="15" customHeight="1" x14ac:dyDescent="0.2">
      <c r="A219" s="56" t="s">
        <v>370</v>
      </c>
      <c r="B219" s="51" t="s">
        <v>371</v>
      </c>
      <c r="C219" s="52"/>
      <c r="D219" s="53"/>
      <c r="E219" s="53"/>
      <c r="F219" s="54"/>
      <c r="G219" s="53"/>
      <c r="H219" s="53"/>
      <c r="I219" s="54"/>
      <c r="J219" s="53"/>
      <c r="K219" s="53"/>
      <c r="L219" s="54"/>
      <c r="M219" s="53"/>
      <c r="N219" s="53"/>
      <c r="O219" s="54"/>
      <c r="P219" s="53"/>
      <c r="Q219" s="53"/>
      <c r="R219" s="53"/>
      <c r="S219" s="54"/>
      <c r="T219" s="53"/>
      <c r="U219" s="53"/>
      <c r="V219" s="54"/>
      <c r="W219" s="53"/>
      <c r="X219" s="53"/>
    </row>
    <row r="220" spans="1:24" ht="15" customHeight="1" x14ac:dyDescent="0.2">
      <c r="A220" s="56" t="s">
        <v>372</v>
      </c>
      <c r="B220" s="55" t="s">
        <v>373</v>
      </c>
      <c r="C220" s="52"/>
      <c r="D220" s="53"/>
      <c r="E220" s="53"/>
      <c r="F220" s="54"/>
      <c r="G220" s="53"/>
      <c r="H220" s="53"/>
      <c r="I220" s="54"/>
      <c r="J220" s="53"/>
      <c r="K220" s="53"/>
      <c r="L220" s="54"/>
      <c r="M220" s="53"/>
      <c r="N220" s="53"/>
      <c r="O220" s="54"/>
      <c r="P220" s="53"/>
      <c r="Q220" s="53"/>
      <c r="R220" s="53"/>
      <c r="S220" s="54"/>
      <c r="T220" s="53"/>
      <c r="U220" s="53"/>
      <c r="V220" s="54"/>
      <c r="W220" s="53"/>
      <c r="X220" s="53"/>
    </row>
    <row r="221" spans="1:24" ht="24" customHeight="1" x14ac:dyDescent="0.2">
      <c r="A221" s="57" t="s">
        <v>374</v>
      </c>
      <c r="B221" s="58" t="s">
        <v>375</v>
      </c>
      <c r="C221" s="52"/>
      <c r="D221" s="53"/>
      <c r="E221" s="53"/>
      <c r="F221" s="54"/>
      <c r="G221" s="53"/>
      <c r="H221" s="53"/>
      <c r="I221" s="54"/>
      <c r="J221" s="53"/>
      <c r="K221" s="53"/>
      <c r="L221" s="54"/>
      <c r="M221" s="53"/>
      <c r="N221" s="53"/>
      <c r="O221" s="54"/>
      <c r="P221" s="53"/>
      <c r="Q221" s="53"/>
      <c r="R221" s="53"/>
      <c r="S221" s="54"/>
      <c r="T221" s="53"/>
      <c r="U221" s="53"/>
      <c r="V221" s="54"/>
      <c r="W221" s="53"/>
      <c r="X221" s="53"/>
    </row>
    <row r="222" spans="1:24" ht="15" customHeight="1" x14ac:dyDescent="0.2">
      <c r="A222" s="59" t="s">
        <v>376</v>
      </c>
      <c r="B222" s="60" t="s">
        <v>377</v>
      </c>
      <c r="C222" s="52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</row>
    <row r="223" spans="1:24" ht="47.25" customHeight="1" x14ac:dyDescent="0.2">
      <c r="A223" s="61" t="s">
        <v>378</v>
      </c>
      <c r="B223" s="62" t="s">
        <v>379</v>
      </c>
      <c r="C223" s="62" t="s">
        <v>52</v>
      </c>
      <c r="D223" s="53">
        <v>3000000</v>
      </c>
      <c r="E223" s="53">
        <v>0</v>
      </c>
      <c r="F223" s="53">
        <v>0</v>
      </c>
      <c r="G223" s="53">
        <v>0</v>
      </c>
      <c r="H223" s="53">
        <v>0</v>
      </c>
      <c r="I223" s="53">
        <v>0</v>
      </c>
      <c r="J223" s="53">
        <v>3000000</v>
      </c>
      <c r="K223" s="53">
        <v>0</v>
      </c>
      <c r="L223" s="53">
        <v>0</v>
      </c>
      <c r="M223" s="53">
        <v>0</v>
      </c>
      <c r="N223" s="53">
        <v>0</v>
      </c>
      <c r="O223" s="53">
        <v>0</v>
      </c>
      <c r="P223" s="53">
        <v>0</v>
      </c>
      <c r="Q223" s="28">
        <f t="shared" ref="Q223:Q238" si="105">R223+T223</f>
        <v>0</v>
      </c>
      <c r="R223" s="53">
        <v>0</v>
      </c>
      <c r="S223" s="53">
        <v>0</v>
      </c>
      <c r="T223" s="53">
        <v>0</v>
      </c>
      <c r="U223" s="53">
        <v>3000000</v>
      </c>
      <c r="V223" s="53">
        <v>0</v>
      </c>
      <c r="W223" s="53">
        <v>0</v>
      </c>
      <c r="X223" s="23">
        <f t="shared" ref="X223" si="106">P223/J223</f>
        <v>0</v>
      </c>
    </row>
    <row r="224" spans="1:24" ht="20.100000000000001" customHeight="1" x14ac:dyDescent="0.2">
      <c r="A224" s="59" t="s">
        <v>376</v>
      </c>
      <c r="B224" s="60" t="s">
        <v>380</v>
      </c>
      <c r="C224" s="52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28"/>
      <c r="R224" s="53"/>
      <c r="S224" s="53"/>
      <c r="T224" s="53"/>
      <c r="U224" s="53"/>
      <c r="V224" s="53"/>
      <c r="W224" s="53"/>
      <c r="X224" s="53"/>
    </row>
    <row r="225" spans="1:24" ht="33" customHeight="1" x14ac:dyDescent="0.2">
      <c r="A225" s="61" t="s">
        <v>381</v>
      </c>
      <c r="B225" s="62" t="s">
        <v>379</v>
      </c>
      <c r="C225" s="62" t="s">
        <v>52</v>
      </c>
      <c r="D225" s="53">
        <v>4000000</v>
      </c>
      <c r="E225" s="53">
        <v>0</v>
      </c>
      <c r="F225" s="53">
        <v>0</v>
      </c>
      <c r="G225" s="53">
        <v>0</v>
      </c>
      <c r="H225" s="53">
        <v>0</v>
      </c>
      <c r="I225" s="53">
        <v>0</v>
      </c>
      <c r="J225" s="53">
        <v>4000000</v>
      </c>
      <c r="K225" s="53">
        <v>0</v>
      </c>
      <c r="L225" s="53">
        <v>0</v>
      </c>
      <c r="M225" s="53">
        <v>0</v>
      </c>
      <c r="N225" s="53">
        <v>0</v>
      </c>
      <c r="O225" s="53">
        <v>0</v>
      </c>
      <c r="P225" s="53">
        <v>0</v>
      </c>
      <c r="Q225" s="28">
        <f t="shared" si="105"/>
        <v>0</v>
      </c>
      <c r="R225" s="53">
        <v>0</v>
      </c>
      <c r="S225" s="53">
        <v>0</v>
      </c>
      <c r="T225" s="53">
        <v>0</v>
      </c>
      <c r="U225" s="53">
        <v>4000000</v>
      </c>
      <c r="V225" s="53">
        <v>0</v>
      </c>
      <c r="W225" s="53">
        <v>0</v>
      </c>
      <c r="X225" s="23">
        <f t="shared" ref="X225" si="107">P225/J225</f>
        <v>0</v>
      </c>
    </row>
    <row r="226" spans="1:24" ht="20.100000000000001" customHeight="1" x14ac:dyDescent="0.2">
      <c r="A226" s="59" t="s">
        <v>376</v>
      </c>
      <c r="B226" s="60" t="s">
        <v>382</v>
      </c>
      <c r="C226" s="52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28"/>
      <c r="R226" s="53"/>
      <c r="S226" s="53"/>
      <c r="T226" s="53"/>
      <c r="U226" s="53"/>
      <c r="V226" s="53"/>
      <c r="W226" s="53"/>
      <c r="X226" s="53"/>
    </row>
    <row r="227" spans="1:24" ht="32.25" customHeight="1" x14ac:dyDescent="0.2">
      <c r="A227" s="61" t="s">
        <v>383</v>
      </c>
      <c r="B227" s="62" t="s">
        <v>379</v>
      </c>
      <c r="C227" s="62" t="s">
        <v>52</v>
      </c>
      <c r="D227" s="53">
        <v>1000000</v>
      </c>
      <c r="E227" s="53">
        <v>0</v>
      </c>
      <c r="F227" s="53">
        <v>0</v>
      </c>
      <c r="G227" s="53">
        <v>0</v>
      </c>
      <c r="H227" s="53">
        <v>0</v>
      </c>
      <c r="I227" s="53">
        <v>0</v>
      </c>
      <c r="J227" s="53">
        <v>1000000</v>
      </c>
      <c r="K227" s="53">
        <v>0</v>
      </c>
      <c r="L227" s="53">
        <v>0</v>
      </c>
      <c r="M227" s="53">
        <v>0</v>
      </c>
      <c r="N227" s="53">
        <v>0</v>
      </c>
      <c r="O227" s="53">
        <v>0</v>
      </c>
      <c r="P227" s="53">
        <v>0</v>
      </c>
      <c r="Q227" s="28">
        <f t="shared" si="105"/>
        <v>0</v>
      </c>
      <c r="R227" s="53">
        <v>0</v>
      </c>
      <c r="S227" s="53">
        <v>0</v>
      </c>
      <c r="T227" s="53">
        <v>0</v>
      </c>
      <c r="U227" s="53">
        <v>1000000</v>
      </c>
      <c r="V227" s="53">
        <v>0</v>
      </c>
      <c r="W227" s="53">
        <v>0</v>
      </c>
      <c r="X227" s="23">
        <f t="shared" ref="X227" si="108">P227/J227</f>
        <v>0</v>
      </c>
    </row>
    <row r="228" spans="1:24" ht="20.100000000000001" customHeight="1" x14ac:dyDescent="0.2">
      <c r="A228" s="59" t="s">
        <v>376</v>
      </c>
      <c r="B228" s="60" t="s">
        <v>384</v>
      </c>
      <c r="C228" s="52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28"/>
      <c r="R228" s="53"/>
      <c r="S228" s="53"/>
      <c r="T228" s="53"/>
      <c r="U228" s="53"/>
      <c r="V228" s="53"/>
      <c r="W228" s="53"/>
      <c r="X228" s="53"/>
    </row>
    <row r="229" spans="1:24" ht="37.5" customHeight="1" x14ac:dyDescent="0.2">
      <c r="A229" s="61" t="s">
        <v>385</v>
      </c>
      <c r="B229" s="62" t="s">
        <v>379</v>
      </c>
      <c r="C229" s="62" t="s">
        <v>52</v>
      </c>
      <c r="D229" s="53">
        <v>5000000</v>
      </c>
      <c r="E229" s="53">
        <v>0</v>
      </c>
      <c r="F229" s="53">
        <v>0</v>
      </c>
      <c r="G229" s="53">
        <v>0</v>
      </c>
      <c r="H229" s="53">
        <v>0</v>
      </c>
      <c r="I229" s="53">
        <v>0</v>
      </c>
      <c r="J229" s="53">
        <v>5000000</v>
      </c>
      <c r="K229" s="53">
        <v>0</v>
      </c>
      <c r="L229" s="53">
        <v>0</v>
      </c>
      <c r="M229" s="53">
        <v>0</v>
      </c>
      <c r="N229" s="53">
        <v>0</v>
      </c>
      <c r="O229" s="53">
        <v>0</v>
      </c>
      <c r="P229" s="53">
        <v>0</v>
      </c>
      <c r="Q229" s="28">
        <f t="shared" si="105"/>
        <v>0</v>
      </c>
      <c r="R229" s="53">
        <v>0</v>
      </c>
      <c r="S229" s="53">
        <v>0</v>
      </c>
      <c r="T229" s="53">
        <v>0</v>
      </c>
      <c r="U229" s="53">
        <v>5000000</v>
      </c>
      <c r="V229" s="53">
        <v>0</v>
      </c>
      <c r="W229" s="53">
        <v>0</v>
      </c>
      <c r="X229" s="23">
        <f t="shared" ref="X229" si="109">P229/J229</f>
        <v>0</v>
      </c>
    </row>
    <row r="230" spans="1:24" ht="20.100000000000001" customHeight="1" x14ac:dyDescent="0.2">
      <c r="A230" s="59" t="s">
        <v>376</v>
      </c>
      <c r="B230" s="60" t="s">
        <v>386</v>
      </c>
      <c r="C230" s="52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28"/>
      <c r="R230" s="53"/>
      <c r="S230" s="53"/>
      <c r="T230" s="53"/>
      <c r="U230" s="53"/>
      <c r="V230" s="53"/>
      <c r="W230" s="53"/>
      <c r="X230" s="53"/>
    </row>
    <row r="231" spans="1:24" ht="41.25" customHeight="1" x14ac:dyDescent="0.2">
      <c r="A231" s="61" t="s">
        <v>387</v>
      </c>
      <c r="B231" s="62" t="s">
        <v>379</v>
      </c>
      <c r="C231" s="62" t="s">
        <v>52</v>
      </c>
      <c r="D231" s="53">
        <v>2000000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2000000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  <c r="Q231" s="28">
        <f t="shared" si="105"/>
        <v>0</v>
      </c>
      <c r="R231" s="53">
        <v>0</v>
      </c>
      <c r="S231" s="53">
        <v>0</v>
      </c>
      <c r="T231" s="53">
        <v>0</v>
      </c>
      <c r="U231" s="53">
        <v>2000000</v>
      </c>
      <c r="V231" s="53">
        <v>0</v>
      </c>
      <c r="W231" s="53">
        <v>0</v>
      </c>
      <c r="X231" s="23">
        <f t="shared" ref="X231" si="110">P231/J231</f>
        <v>0</v>
      </c>
    </row>
    <row r="232" spans="1:24" ht="20.100000000000001" customHeight="1" x14ac:dyDescent="0.2">
      <c r="A232" s="56" t="s">
        <v>388</v>
      </c>
      <c r="B232" s="60" t="s">
        <v>182</v>
      </c>
      <c r="C232" s="62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28"/>
      <c r="R232" s="53"/>
      <c r="S232" s="53"/>
      <c r="T232" s="53"/>
      <c r="U232" s="53"/>
      <c r="V232" s="53"/>
      <c r="W232" s="53"/>
      <c r="X232" s="53"/>
    </row>
    <row r="233" spans="1:24" ht="20.100000000000001" customHeight="1" x14ac:dyDescent="0.2">
      <c r="A233" s="61" t="s">
        <v>389</v>
      </c>
      <c r="B233" s="60" t="s">
        <v>184</v>
      </c>
      <c r="C233" s="62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28"/>
      <c r="R233" s="53"/>
      <c r="S233" s="53"/>
      <c r="T233" s="53"/>
      <c r="U233" s="53"/>
      <c r="V233" s="53"/>
      <c r="W233" s="53"/>
      <c r="X233" s="53"/>
    </row>
    <row r="234" spans="1:24" ht="20.100000000000001" customHeight="1" x14ac:dyDescent="0.2">
      <c r="A234" s="61" t="s">
        <v>390</v>
      </c>
      <c r="B234" s="59" t="s">
        <v>391</v>
      </c>
      <c r="C234" s="62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28"/>
      <c r="R234" s="53"/>
      <c r="S234" s="53"/>
      <c r="T234" s="53"/>
      <c r="U234" s="53"/>
      <c r="V234" s="53"/>
      <c r="W234" s="53"/>
      <c r="X234" s="53"/>
    </row>
    <row r="235" spans="1:24" ht="48" customHeight="1" x14ac:dyDescent="0.2">
      <c r="A235" s="59" t="s">
        <v>376</v>
      </c>
      <c r="B235" s="60" t="s">
        <v>392</v>
      </c>
      <c r="C235" s="52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28"/>
      <c r="R235" s="53"/>
      <c r="S235" s="53"/>
      <c r="T235" s="53"/>
      <c r="U235" s="53"/>
      <c r="V235" s="53"/>
      <c r="W235" s="53"/>
      <c r="X235" s="53"/>
    </row>
    <row r="236" spans="1:24" ht="36.75" customHeight="1" x14ac:dyDescent="0.2">
      <c r="A236" s="61" t="s">
        <v>393</v>
      </c>
      <c r="B236" s="62" t="s">
        <v>379</v>
      </c>
      <c r="C236" s="62" t="s">
        <v>52</v>
      </c>
      <c r="D236" s="53">
        <v>95000000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95000000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28">
        <f t="shared" si="105"/>
        <v>0</v>
      </c>
      <c r="R236" s="53">
        <v>0</v>
      </c>
      <c r="S236" s="53">
        <v>0</v>
      </c>
      <c r="T236" s="53">
        <v>0</v>
      </c>
      <c r="U236" s="53">
        <v>95000000</v>
      </c>
      <c r="V236" s="53">
        <v>0</v>
      </c>
      <c r="W236" s="53">
        <v>0</v>
      </c>
      <c r="X236" s="23">
        <f t="shared" ref="X236" si="111">P236/J236</f>
        <v>0</v>
      </c>
    </row>
    <row r="237" spans="1:24" ht="23.25" customHeight="1" x14ac:dyDescent="0.2">
      <c r="A237" s="59" t="s">
        <v>376</v>
      </c>
      <c r="B237" s="60" t="s">
        <v>394</v>
      </c>
      <c r="C237" s="52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28"/>
      <c r="R237" s="53"/>
      <c r="S237" s="53"/>
      <c r="T237" s="53"/>
      <c r="U237" s="53"/>
      <c r="V237" s="53"/>
      <c r="W237" s="53"/>
      <c r="X237" s="53"/>
    </row>
    <row r="238" spans="1:24" ht="42" customHeight="1" x14ac:dyDescent="0.2">
      <c r="A238" s="61" t="s">
        <v>395</v>
      </c>
      <c r="B238" s="62" t="s">
        <v>396</v>
      </c>
      <c r="C238" s="62" t="s">
        <v>52</v>
      </c>
      <c r="D238" s="53">
        <v>837607256</v>
      </c>
      <c r="E238" s="53">
        <v>0</v>
      </c>
      <c r="F238" s="53">
        <v>0</v>
      </c>
      <c r="G238" s="53">
        <v>0</v>
      </c>
      <c r="H238" s="53">
        <v>0</v>
      </c>
      <c r="I238" s="53">
        <v>0</v>
      </c>
      <c r="J238" s="53">
        <v>837607256</v>
      </c>
      <c r="K238" s="53">
        <v>0</v>
      </c>
      <c r="L238" s="53">
        <v>76069381</v>
      </c>
      <c r="M238" s="53">
        <v>76069381</v>
      </c>
      <c r="N238" s="53">
        <v>0</v>
      </c>
      <c r="O238" s="53">
        <v>0</v>
      </c>
      <c r="P238" s="53">
        <v>0</v>
      </c>
      <c r="Q238" s="28">
        <f t="shared" si="105"/>
        <v>0</v>
      </c>
      <c r="R238" s="53">
        <v>0</v>
      </c>
      <c r="S238" s="53">
        <v>0</v>
      </c>
      <c r="T238" s="53">
        <v>0</v>
      </c>
      <c r="U238" s="53">
        <v>761537875</v>
      </c>
      <c r="V238" s="53">
        <v>76069381</v>
      </c>
      <c r="W238" s="53">
        <v>0</v>
      </c>
      <c r="X238" s="23">
        <f t="shared" ref="X238" si="112">P238/J238</f>
        <v>0</v>
      </c>
    </row>
    <row r="239" spans="1:24" ht="20.100000000000001" customHeight="1" x14ac:dyDescent="0.2">
      <c r="A239" s="61"/>
      <c r="B239" s="60" t="s">
        <v>192</v>
      </c>
      <c r="C239" s="62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</row>
    <row r="240" spans="1:24" ht="25.5" customHeight="1" x14ac:dyDescent="0.2">
      <c r="A240" s="59" t="s">
        <v>376</v>
      </c>
      <c r="B240" s="60" t="s">
        <v>397</v>
      </c>
      <c r="C240" s="52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</row>
    <row r="241" spans="1:24" ht="33.75" customHeight="1" x14ac:dyDescent="0.2">
      <c r="A241" s="61" t="s">
        <v>398</v>
      </c>
      <c r="B241" s="62" t="s">
        <v>399</v>
      </c>
      <c r="C241" s="62" t="s">
        <v>52</v>
      </c>
      <c r="D241" s="53">
        <v>650000000</v>
      </c>
      <c r="E241" s="53">
        <v>0</v>
      </c>
      <c r="F241" s="53">
        <v>0</v>
      </c>
      <c r="G241" s="53">
        <v>0</v>
      </c>
      <c r="H241" s="53">
        <v>0</v>
      </c>
      <c r="I241" s="53">
        <v>0</v>
      </c>
      <c r="J241" s="53">
        <v>650000000</v>
      </c>
      <c r="K241" s="53">
        <v>0</v>
      </c>
      <c r="L241" s="53">
        <v>0</v>
      </c>
      <c r="M241" s="53">
        <v>0</v>
      </c>
      <c r="N241" s="53">
        <v>0</v>
      </c>
      <c r="O241" s="53">
        <v>0</v>
      </c>
      <c r="P241" s="53">
        <v>0</v>
      </c>
      <c r="Q241" s="28">
        <f t="shared" ref="Q241" si="113">R241+T241</f>
        <v>0</v>
      </c>
      <c r="R241" s="53">
        <v>0</v>
      </c>
      <c r="S241" s="53">
        <v>0</v>
      </c>
      <c r="T241" s="53">
        <v>0</v>
      </c>
      <c r="U241" s="53">
        <v>650000000</v>
      </c>
      <c r="V241" s="53">
        <v>0</v>
      </c>
      <c r="W241" s="53">
        <v>0</v>
      </c>
      <c r="X241" s="23">
        <f t="shared" ref="X241" si="114">P241/J241</f>
        <v>0</v>
      </c>
    </row>
    <row r="242" spans="1:24" ht="37.5" customHeight="1" x14ac:dyDescent="0.2">
      <c r="A242" s="59" t="s">
        <v>376</v>
      </c>
      <c r="B242" s="60" t="s">
        <v>400</v>
      </c>
      <c r="C242" s="52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</row>
    <row r="243" spans="1:24" ht="66" customHeight="1" x14ac:dyDescent="0.2">
      <c r="A243" s="61" t="s">
        <v>401</v>
      </c>
      <c r="B243" s="62" t="s">
        <v>402</v>
      </c>
      <c r="C243" s="62" t="s">
        <v>52</v>
      </c>
      <c r="D243" s="53">
        <v>685440000</v>
      </c>
      <c r="E243" s="53">
        <v>0</v>
      </c>
      <c r="F243" s="53">
        <v>0</v>
      </c>
      <c r="G243" s="53">
        <v>0</v>
      </c>
      <c r="H243" s="53">
        <v>0</v>
      </c>
      <c r="I243" s="53">
        <v>0</v>
      </c>
      <c r="J243" s="53">
        <v>685440000</v>
      </c>
      <c r="K243" s="53">
        <v>0</v>
      </c>
      <c r="L243" s="53">
        <v>0</v>
      </c>
      <c r="M243" s="53">
        <v>0</v>
      </c>
      <c r="N243" s="53">
        <v>0</v>
      </c>
      <c r="O243" s="53">
        <v>0</v>
      </c>
      <c r="P243" s="53">
        <v>0</v>
      </c>
      <c r="Q243" s="28">
        <f t="shared" ref="Q243" si="115">R243+T243</f>
        <v>0</v>
      </c>
      <c r="R243" s="53">
        <v>0</v>
      </c>
      <c r="S243" s="53">
        <v>0</v>
      </c>
      <c r="T243" s="53">
        <v>0</v>
      </c>
      <c r="U243" s="53">
        <v>685440000</v>
      </c>
      <c r="V243" s="53">
        <v>0</v>
      </c>
      <c r="W243" s="53">
        <v>0</v>
      </c>
      <c r="X243" s="23">
        <f t="shared" ref="X243" si="116">P243/J243</f>
        <v>0</v>
      </c>
    </row>
    <row r="244" spans="1:24" ht="35.25" customHeight="1" x14ac:dyDescent="0.2">
      <c r="A244" s="59" t="s">
        <v>376</v>
      </c>
      <c r="B244" s="60" t="s">
        <v>403</v>
      </c>
      <c r="C244" s="52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</row>
    <row r="245" spans="1:24" ht="32.25" customHeight="1" x14ac:dyDescent="0.2">
      <c r="A245" s="61" t="s">
        <v>404</v>
      </c>
      <c r="B245" s="62" t="s">
        <v>405</v>
      </c>
      <c r="C245" s="62" t="s">
        <v>52</v>
      </c>
      <c r="D245" s="53">
        <v>566500000</v>
      </c>
      <c r="E245" s="53">
        <v>0</v>
      </c>
      <c r="F245" s="53">
        <v>0</v>
      </c>
      <c r="G245" s="53">
        <v>0</v>
      </c>
      <c r="H245" s="53">
        <v>0</v>
      </c>
      <c r="I245" s="53">
        <v>0</v>
      </c>
      <c r="J245" s="53">
        <v>566500000</v>
      </c>
      <c r="K245" s="53">
        <v>0</v>
      </c>
      <c r="L245" s="53">
        <v>447900000</v>
      </c>
      <c r="M245" s="53">
        <v>447900000</v>
      </c>
      <c r="N245" s="53">
        <v>0</v>
      </c>
      <c r="O245" s="53">
        <v>447900000</v>
      </c>
      <c r="P245" s="53">
        <v>447900000</v>
      </c>
      <c r="Q245" s="28">
        <f t="shared" ref="Q245:Q246" si="117">R245+T245</f>
        <v>0</v>
      </c>
      <c r="R245" s="53">
        <v>0</v>
      </c>
      <c r="S245" s="53">
        <v>0</v>
      </c>
      <c r="T245" s="53">
        <v>0</v>
      </c>
      <c r="U245" s="53">
        <v>118600000</v>
      </c>
      <c r="V245" s="53">
        <v>0</v>
      </c>
      <c r="W245" s="53">
        <v>447900000</v>
      </c>
      <c r="X245" s="23">
        <f t="shared" ref="X245:X246" si="118">P245/J245</f>
        <v>0.79064430714916156</v>
      </c>
    </row>
    <row r="246" spans="1:24" ht="30.75" customHeight="1" x14ac:dyDescent="0.2">
      <c r="A246" s="61" t="s">
        <v>406</v>
      </c>
      <c r="B246" s="62" t="s">
        <v>407</v>
      </c>
      <c r="C246" s="62" t="s">
        <v>52</v>
      </c>
      <c r="D246" s="53">
        <v>200000000</v>
      </c>
      <c r="E246" s="53">
        <v>0</v>
      </c>
      <c r="F246" s="53">
        <v>0</v>
      </c>
      <c r="G246" s="53">
        <v>0</v>
      </c>
      <c r="H246" s="53">
        <v>0</v>
      </c>
      <c r="I246" s="53">
        <v>0</v>
      </c>
      <c r="J246" s="53">
        <v>200000000</v>
      </c>
      <c r="K246" s="53">
        <v>0</v>
      </c>
      <c r="L246" s="53">
        <v>120000000</v>
      </c>
      <c r="M246" s="53">
        <v>120000000</v>
      </c>
      <c r="N246" s="53">
        <v>11400000</v>
      </c>
      <c r="O246" s="53">
        <v>108600000</v>
      </c>
      <c r="P246" s="53">
        <v>108600000</v>
      </c>
      <c r="Q246" s="28">
        <f t="shared" si="117"/>
        <v>0</v>
      </c>
      <c r="R246" s="53">
        <v>0</v>
      </c>
      <c r="S246" s="53">
        <v>0</v>
      </c>
      <c r="T246" s="53">
        <v>0</v>
      </c>
      <c r="U246" s="53">
        <v>80000000</v>
      </c>
      <c r="V246" s="53">
        <v>11400000</v>
      </c>
      <c r="W246" s="53">
        <v>108600000</v>
      </c>
      <c r="X246" s="23">
        <f t="shared" si="118"/>
        <v>0.54300000000000004</v>
      </c>
    </row>
    <row r="247" spans="1:24" ht="42.75" customHeight="1" x14ac:dyDescent="0.2">
      <c r="A247" s="59" t="s">
        <v>376</v>
      </c>
      <c r="B247" s="60" t="s">
        <v>408</v>
      </c>
      <c r="C247" s="52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</row>
    <row r="248" spans="1:24" ht="39.75" customHeight="1" x14ac:dyDescent="0.2">
      <c r="A248" s="61" t="s">
        <v>409</v>
      </c>
      <c r="B248" s="62" t="s">
        <v>410</v>
      </c>
      <c r="C248" s="62" t="s">
        <v>52</v>
      </c>
      <c r="D248" s="53">
        <v>100000000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100000000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28">
        <f t="shared" ref="Q248" si="119">R248+T248</f>
        <v>0</v>
      </c>
      <c r="R248" s="53">
        <v>0</v>
      </c>
      <c r="S248" s="53">
        <v>0</v>
      </c>
      <c r="T248" s="53">
        <v>0</v>
      </c>
      <c r="U248" s="53">
        <v>100000000</v>
      </c>
      <c r="V248" s="53">
        <v>0</v>
      </c>
      <c r="W248" s="53">
        <v>0</v>
      </c>
      <c r="X248" s="23">
        <f t="shared" ref="X248" si="120">P248/J248</f>
        <v>0</v>
      </c>
    </row>
    <row r="249" spans="1:24" ht="48" customHeight="1" x14ac:dyDescent="0.2">
      <c r="A249" s="59" t="s">
        <v>376</v>
      </c>
      <c r="B249" s="60" t="s">
        <v>411</v>
      </c>
      <c r="C249" s="52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</row>
    <row r="250" spans="1:24" ht="38.25" customHeight="1" x14ac:dyDescent="0.2">
      <c r="A250" s="61" t="s">
        <v>412</v>
      </c>
      <c r="B250" s="62" t="s">
        <v>413</v>
      </c>
      <c r="C250" s="62" t="s">
        <v>52</v>
      </c>
      <c r="D250" s="53">
        <v>1900000000</v>
      </c>
      <c r="E250" s="53">
        <v>0</v>
      </c>
      <c r="F250" s="53">
        <v>0</v>
      </c>
      <c r="G250" s="53">
        <v>0</v>
      </c>
      <c r="H250" s="53">
        <v>0</v>
      </c>
      <c r="I250" s="53">
        <v>0</v>
      </c>
      <c r="J250" s="53">
        <v>1900000000</v>
      </c>
      <c r="K250" s="53">
        <v>0</v>
      </c>
      <c r="L250" s="53">
        <v>716400000</v>
      </c>
      <c r="M250" s="53">
        <v>716400000</v>
      </c>
      <c r="N250" s="53">
        <v>21000000</v>
      </c>
      <c r="O250" s="53">
        <v>577000000</v>
      </c>
      <c r="P250" s="53">
        <v>577000000</v>
      </c>
      <c r="Q250" s="28">
        <f t="shared" ref="Q250" si="121">R250+T250</f>
        <v>0</v>
      </c>
      <c r="R250" s="53">
        <v>0</v>
      </c>
      <c r="S250" s="53">
        <v>0</v>
      </c>
      <c r="T250" s="53">
        <v>0</v>
      </c>
      <c r="U250" s="53">
        <v>1183600000</v>
      </c>
      <c r="V250" s="53">
        <v>139400000</v>
      </c>
      <c r="W250" s="53">
        <v>577000000</v>
      </c>
      <c r="X250" s="23">
        <f t="shared" ref="X250" si="122">P250/J250</f>
        <v>0.30368421052631578</v>
      </c>
    </row>
    <row r="251" spans="1:24" ht="36" customHeight="1" x14ac:dyDescent="0.2">
      <c r="A251" s="59" t="s">
        <v>376</v>
      </c>
      <c r="B251" s="60" t="s">
        <v>414</v>
      </c>
      <c r="C251" s="52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</row>
    <row r="252" spans="1:24" ht="42.75" customHeight="1" x14ac:dyDescent="0.2">
      <c r="A252" s="61" t="s">
        <v>415</v>
      </c>
      <c r="B252" s="62" t="s">
        <v>416</v>
      </c>
      <c r="C252" s="62" t="s">
        <v>52</v>
      </c>
      <c r="D252" s="53">
        <v>100000000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100000000</v>
      </c>
      <c r="K252" s="53">
        <v>0</v>
      </c>
      <c r="L252" s="53">
        <v>30000000</v>
      </c>
      <c r="M252" s="53">
        <v>30000000</v>
      </c>
      <c r="N252" s="53">
        <v>0</v>
      </c>
      <c r="O252" s="53">
        <v>30000000</v>
      </c>
      <c r="P252" s="53">
        <v>30000000</v>
      </c>
      <c r="Q252" s="28">
        <f t="shared" ref="Q252" si="123">R252+T252</f>
        <v>0</v>
      </c>
      <c r="R252" s="53">
        <v>0</v>
      </c>
      <c r="S252" s="53">
        <v>0</v>
      </c>
      <c r="T252" s="53">
        <v>0</v>
      </c>
      <c r="U252" s="53">
        <v>70000000</v>
      </c>
      <c r="V252" s="53">
        <v>0</v>
      </c>
      <c r="W252" s="53">
        <v>30000000</v>
      </c>
      <c r="X252" s="23">
        <f t="shared" ref="X252" si="124">P252/J252</f>
        <v>0.3</v>
      </c>
    </row>
    <row r="253" spans="1:24" ht="35.25" customHeight="1" x14ac:dyDescent="0.2">
      <c r="A253" s="59" t="s">
        <v>376</v>
      </c>
      <c r="B253" s="60" t="s">
        <v>417</v>
      </c>
      <c r="C253" s="52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</row>
    <row r="254" spans="1:24" ht="34.5" customHeight="1" x14ac:dyDescent="0.2">
      <c r="A254" s="61" t="s">
        <v>418</v>
      </c>
      <c r="B254" s="62" t="s">
        <v>419</v>
      </c>
      <c r="C254" s="62" t="s">
        <v>52</v>
      </c>
      <c r="D254" s="53">
        <v>350000000</v>
      </c>
      <c r="E254" s="53">
        <v>0</v>
      </c>
      <c r="F254" s="53">
        <v>0</v>
      </c>
      <c r="G254" s="53">
        <v>0</v>
      </c>
      <c r="H254" s="53">
        <v>0</v>
      </c>
      <c r="I254" s="53">
        <v>0</v>
      </c>
      <c r="J254" s="53">
        <v>350000000</v>
      </c>
      <c r="K254" s="53">
        <v>0</v>
      </c>
      <c r="L254" s="53">
        <v>333000000</v>
      </c>
      <c r="M254" s="53">
        <v>333000000</v>
      </c>
      <c r="N254" s="53">
        <v>27000000</v>
      </c>
      <c r="O254" s="53">
        <v>306000000</v>
      </c>
      <c r="P254" s="53">
        <v>306000000</v>
      </c>
      <c r="Q254" s="28">
        <f t="shared" ref="Q254" si="125">R254+T254</f>
        <v>0</v>
      </c>
      <c r="R254" s="53">
        <v>0</v>
      </c>
      <c r="S254" s="53">
        <v>0</v>
      </c>
      <c r="T254" s="53">
        <v>0</v>
      </c>
      <c r="U254" s="53">
        <v>17000000</v>
      </c>
      <c r="V254" s="53">
        <v>27000000</v>
      </c>
      <c r="W254" s="53">
        <v>306000000</v>
      </c>
      <c r="X254" s="23">
        <f t="shared" ref="X254" si="126">P254/J254</f>
        <v>0.87428571428571433</v>
      </c>
    </row>
    <row r="255" spans="1:24" ht="31.5" customHeight="1" x14ac:dyDescent="0.2">
      <c r="A255" s="59" t="s">
        <v>376</v>
      </c>
      <c r="B255" s="60" t="s">
        <v>420</v>
      </c>
      <c r="C255" s="52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</row>
    <row r="256" spans="1:24" ht="61.5" customHeight="1" x14ac:dyDescent="0.2">
      <c r="A256" s="61" t="s">
        <v>421</v>
      </c>
      <c r="B256" s="62" t="s">
        <v>405</v>
      </c>
      <c r="C256" s="62" t="s">
        <v>52</v>
      </c>
      <c r="D256" s="53">
        <v>533500000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533500000</v>
      </c>
      <c r="K256" s="53">
        <v>0</v>
      </c>
      <c r="L256" s="53">
        <v>265800000</v>
      </c>
      <c r="M256" s="53">
        <v>265800000</v>
      </c>
      <c r="N256" s="53">
        <v>0</v>
      </c>
      <c r="O256" s="53">
        <v>265800000</v>
      </c>
      <c r="P256" s="53">
        <v>265800000</v>
      </c>
      <c r="Q256" s="28">
        <f t="shared" ref="Q256" si="127">R256+T256</f>
        <v>0</v>
      </c>
      <c r="R256" s="53">
        <v>0</v>
      </c>
      <c r="S256" s="53">
        <v>0</v>
      </c>
      <c r="T256" s="53">
        <v>0</v>
      </c>
      <c r="U256" s="53">
        <v>267700000</v>
      </c>
      <c r="V256" s="53">
        <v>0</v>
      </c>
      <c r="W256" s="53">
        <v>265800000</v>
      </c>
      <c r="X256" s="23">
        <f t="shared" ref="X256" si="128">P256/J256</f>
        <v>0.49821930646672913</v>
      </c>
    </row>
    <row r="257" spans="1:24" ht="45.75" customHeight="1" x14ac:dyDescent="0.2">
      <c r="A257" s="61"/>
      <c r="B257" s="60" t="s">
        <v>422</v>
      </c>
      <c r="C257" s="52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</row>
    <row r="258" spans="1:24" ht="58.5" customHeight="1" x14ac:dyDescent="0.2">
      <c r="A258" s="61" t="s">
        <v>423</v>
      </c>
      <c r="B258" s="62" t="s">
        <v>424</v>
      </c>
      <c r="C258" s="62" t="s">
        <v>52</v>
      </c>
      <c r="D258" s="53">
        <v>366952744</v>
      </c>
      <c r="E258" s="53">
        <v>0</v>
      </c>
      <c r="F258" s="53">
        <v>0</v>
      </c>
      <c r="G258" s="53">
        <v>0</v>
      </c>
      <c r="H258" s="53">
        <v>0</v>
      </c>
      <c r="I258" s="53">
        <v>0</v>
      </c>
      <c r="J258" s="53">
        <v>366952744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  <c r="Q258" s="28">
        <f t="shared" ref="Q258" si="129">R258+T258</f>
        <v>0</v>
      </c>
      <c r="R258" s="53">
        <v>0</v>
      </c>
      <c r="S258" s="53">
        <v>0</v>
      </c>
      <c r="T258" s="53">
        <v>0</v>
      </c>
      <c r="U258" s="53">
        <v>366952744</v>
      </c>
      <c r="V258" s="53">
        <v>0</v>
      </c>
      <c r="W258" s="53">
        <v>0</v>
      </c>
      <c r="X258" s="23">
        <f t="shared" ref="X258" si="130">P258/J258</f>
        <v>0</v>
      </c>
    </row>
    <row r="259" spans="1:24" ht="26.25" customHeight="1" x14ac:dyDescent="0.2">
      <c r="A259" s="59" t="s">
        <v>376</v>
      </c>
      <c r="B259" s="60" t="s">
        <v>425</v>
      </c>
      <c r="C259" s="52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</row>
    <row r="260" spans="1:24" ht="55.5" customHeight="1" x14ac:dyDescent="0.2">
      <c r="A260" s="61" t="s">
        <v>426</v>
      </c>
      <c r="B260" s="62" t="s">
        <v>427</v>
      </c>
      <c r="C260" s="62" t="s">
        <v>52</v>
      </c>
      <c r="D260" s="53">
        <v>500000000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500000000</v>
      </c>
      <c r="K260" s="53">
        <v>0</v>
      </c>
      <c r="L260" s="53">
        <v>459904925</v>
      </c>
      <c r="M260" s="53">
        <v>459904925</v>
      </c>
      <c r="N260" s="53">
        <v>459904925</v>
      </c>
      <c r="O260" s="53">
        <v>0</v>
      </c>
      <c r="P260" s="53">
        <v>0</v>
      </c>
      <c r="Q260" s="28">
        <f t="shared" ref="Q260:Q261" si="131">R260+T260</f>
        <v>0</v>
      </c>
      <c r="R260" s="53">
        <v>0</v>
      </c>
      <c r="S260" s="53">
        <v>0</v>
      </c>
      <c r="T260" s="53">
        <v>0</v>
      </c>
      <c r="U260" s="53">
        <v>40095075</v>
      </c>
      <c r="V260" s="53">
        <v>459904925</v>
      </c>
      <c r="W260" s="53">
        <v>0</v>
      </c>
      <c r="X260" s="23">
        <f t="shared" ref="X260" si="132">P260/J260</f>
        <v>0</v>
      </c>
    </row>
    <row r="261" spans="1:24" s="63" customFormat="1" ht="20.100000000000001" customHeight="1" x14ac:dyDescent="0.2">
      <c r="A261" s="128"/>
      <c r="B261" s="129" t="s">
        <v>428</v>
      </c>
      <c r="C261" s="69" t="s">
        <v>429</v>
      </c>
      <c r="D261" s="130">
        <f>SUM(D216:D260)</f>
        <v>6900000000</v>
      </c>
      <c r="E261" s="130">
        <f t="shared" ref="E261:W261" si="133">SUM(E216:E260)</f>
        <v>0</v>
      </c>
      <c r="F261" s="130">
        <f t="shared" si="133"/>
        <v>0</v>
      </c>
      <c r="G261" s="130">
        <f t="shared" si="133"/>
        <v>0</v>
      </c>
      <c r="H261" s="130">
        <f t="shared" si="133"/>
        <v>0</v>
      </c>
      <c r="I261" s="130">
        <f t="shared" si="133"/>
        <v>0</v>
      </c>
      <c r="J261" s="130">
        <f t="shared" si="133"/>
        <v>6900000000</v>
      </c>
      <c r="K261" s="130">
        <f t="shared" si="133"/>
        <v>0</v>
      </c>
      <c r="L261" s="130">
        <f t="shared" si="133"/>
        <v>2449074306</v>
      </c>
      <c r="M261" s="130">
        <f t="shared" si="133"/>
        <v>2449074306</v>
      </c>
      <c r="N261" s="130">
        <f t="shared" si="133"/>
        <v>519304925</v>
      </c>
      <c r="O261" s="130">
        <f t="shared" si="133"/>
        <v>1735300000</v>
      </c>
      <c r="P261" s="130">
        <f t="shared" si="133"/>
        <v>1735300000</v>
      </c>
      <c r="Q261" s="121">
        <f t="shared" si="131"/>
        <v>0</v>
      </c>
      <c r="R261" s="130">
        <f t="shared" si="133"/>
        <v>0</v>
      </c>
      <c r="S261" s="130">
        <f t="shared" si="133"/>
        <v>0</v>
      </c>
      <c r="T261" s="130">
        <f t="shared" si="133"/>
        <v>0</v>
      </c>
      <c r="U261" s="130">
        <f t="shared" si="133"/>
        <v>4450925694</v>
      </c>
      <c r="V261" s="130">
        <f t="shared" si="133"/>
        <v>713774306</v>
      </c>
      <c r="W261" s="130">
        <f t="shared" si="133"/>
        <v>1735300000</v>
      </c>
      <c r="X261" s="115">
        <f>P261/J261</f>
        <v>0.2514927536231884</v>
      </c>
    </row>
    <row r="262" spans="1:24" s="67" customFormat="1" ht="20.100000000000001" customHeight="1" x14ac:dyDescent="0.2">
      <c r="A262" s="41"/>
      <c r="B262" s="64"/>
      <c r="C262" s="65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28"/>
      <c r="R262" s="66"/>
      <c r="S262" s="66"/>
      <c r="T262" s="66"/>
      <c r="U262" s="66"/>
      <c r="V262" s="66"/>
      <c r="W262" s="66"/>
      <c r="X262" s="66"/>
    </row>
    <row r="263" spans="1:24" ht="20.100000000000001" customHeight="1" x14ac:dyDescent="0.2">
      <c r="A263" s="128"/>
      <c r="B263" s="69" t="s">
        <v>430</v>
      </c>
      <c r="C263" s="131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</row>
    <row r="264" spans="1:24" ht="15" customHeight="1" x14ac:dyDescent="0.2">
      <c r="A264" s="40" t="s">
        <v>362</v>
      </c>
      <c r="B264" s="60" t="s">
        <v>431</v>
      </c>
      <c r="C264" s="52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</row>
    <row r="265" spans="1:24" ht="15" customHeight="1" x14ac:dyDescent="0.2">
      <c r="A265" s="56" t="s">
        <v>432</v>
      </c>
      <c r="B265" s="60" t="s">
        <v>42</v>
      </c>
      <c r="C265" s="52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</row>
    <row r="266" spans="1:24" ht="15" customHeight="1" x14ac:dyDescent="0.2">
      <c r="A266" s="56" t="s">
        <v>433</v>
      </c>
      <c r="B266" s="60" t="s">
        <v>44</v>
      </c>
      <c r="C266" s="52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</row>
    <row r="267" spans="1:24" ht="15" customHeight="1" x14ac:dyDescent="0.2">
      <c r="A267" s="56" t="s">
        <v>434</v>
      </c>
      <c r="B267" s="60" t="s">
        <v>46</v>
      </c>
      <c r="C267" s="52"/>
      <c r="D267" s="53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</row>
    <row r="268" spans="1:24" ht="15" customHeight="1" x14ac:dyDescent="0.2">
      <c r="A268" s="56" t="s">
        <v>435</v>
      </c>
      <c r="B268" s="60" t="s">
        <v>48</v>
      </c>
      <c r="C268" s="52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</row>
    <row r="269" spans="1:24" ht="15" customHeight="1" x14ac:dyDescent="0.2">
      <c r="A269" s="57" t="s">
        <v>436</v>
      </c>
      <c r="B269" s="60" t="s">
        <v>50</v>
      </c>
      <c r="C269" s="52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</row>
    <row r="270" spans="1:24" ht="20.100000000000001" customHeight="1" x14ac:dyDescent="0.2">
      <c r="A270" s="59" t="s">
        <v>376</v>
      </c>
      <c r="B270" s="60" t="s">
        <v>147</v>
      </c>
      <c r="C270" s="52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</row>
    <row r="271" spans="1:24" ht="18" customHeight="1" x14ac:dyDescent="0.2">
      <c r="A271" s="61" t="s">
        <v>437</v>
      </c>
      <c r="B271" s="62" t="s">
        <v>438</v>
      </c>
      <c r="C271" s="62" t="s">
        <v>148</v>
      </c>
      <c r="D271" s="53">
        <v>6354222997</v>
      </c>
      <c r="E271" s="53">
        <v>0</v>
      </c>
      <c r="F271" s="53">
        <v>0</v>
      </c>
      <c r="G271" s="53">
        <v>0</v>
      </c>
      <c r="H271" s="53">
        <v>0</v>
      </c>
      <c r="I271" s="53">
        <v>0</v>
      </c>
      <c r="J271" s="53">
        <v>6354222997</v>
      </c>
      <c r="K271" s="53">
        <v>0</v>
      </c>
      <c r="L271" s="53">
        <v>627706968</v>
      </c>
      <c r="M271" s="53">
        <v>627706968</v>
      </c>
      <c r="N271" s="53">
        <v>0</v>
      </c>
      <c r="O271" s="53">
        <v>627706968</v>
      </c>
      <c r="P271" s="53">
        <v>627706968</v>
      </c>
      <c r="Q271" s="28">
        <f t="shared" ref="Q271:Q333" si="134">R271+T271</f>
        <v>0</v>
      </c>
      <c r="R271" s="53">
        <v>0</v>
      </c>
      <c r="S271" s="53">
        <v>0</v>
      </c>
      <c r="T271" s="53">
        <v>0</v>
      </c>
      <c r="U271" s="53">
        <v>5726516029</v>
      </c>
      <c r="V271" s="53">
        <v>0</v>
      </c>
      <c r="W271" s="53">
        <v>627706968</v>
      </c>
      <c r="X271" s="23">
        <f t="shared" ref="X271:X272" si="135">P271/J271</f>
        <v>9.87857946276606E-2</v>
      </c>
    </row>
    <row r="272" spans="1:24" ht="18" customHeight="1" x14ac:dyDescent="0.2">
      <c r="A272" s="61" t="s">
        <v>439</v>
      </c>
      <c r="B272" s="62" t="s">
        <v>440</v>
      </c>
      <c r="C272" s="62" t="s">
        <v>52</v>
      </c>
      <c r="D272" s="53">
        <v>1236312828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1236312828</v>
      </c>
      <c r="K272" s="53">
        <v>0</v>
      </c>
      <c r="L272" s="53">
        <v>4244314</v>
      </c>
      <c r="M272" s="53">
        <v>4244314</v>
      </c>
      <c r="N272" s="53">
        <v>0</v>
      </c>
      <c r="O272" s="53">
        <v>0</v>
      </c>
      <c r="P272" s="53">
        <v>0</v>
      </c>
      <c r="Q272" s="28">
        <f t="shared" si="134"/>
        <v>0</v>
      </c>
      <c r="R272" s="53">
        <v>0</v>
      </c>
      <c r="S272" s="53">
        <v>0</v>
      </c>
      <c r="T272" s="53">
        <v>0</v>
      </c>
      <c r="U272" s="53">
        <v>1232068514</v>
      </c>
      <c r="V272" s="53">
        <v>4244314</v>
      </c>
      <c r="W272" s="53">
        <v>0</v>
      </c>
      <c r="X272" s="23">
        <f t="shared" si="135"/>
        <v>0</v>
      </c>
    </row>
    <row r="273" spans="1:24" ht="18" customHeight="1" x14ac:dyDescent="0.2">
      <c r="A273" s="59" t="s">
        <v>376</v>
      </c>
      <c r="B273" s="60" t="s">
        <v>62</v>
      </c>
      <c r="C273" s="52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28"/>
      <c r="R273" s="53"/>
      <c r="S273" s="53"/>
      <c r="T273" s="53"/>
      <c r="U273" s="53"/>
      <c r="V273" s="53"/>
      <c r="W273" s="53"/>
      <c r="X273" s="53"/>
    </row>
    <row r="274" spans="1:24" ht="18" customHeight="1" x14ac:dyDescent="0.2">
      <c r="A274" s="61" t="s">
        <v>441</v>
      </c>
      <c r="B274" s="62" t="s">
        <v>442</v>
      </c>
      <c r="C274" s="62" t="s">
        <v>148</v>
      </c>
      <c r="D274" s="53">
        <v>378474460</v>
      </c>
      <c r="E274" s="53">
        <v>0</v>
      </c>
      <c r="F274" s="53">
        <v>0</v>
      </c>
      <c r="G274" s="53">
        <v>0</v>
      </c>
      <c r="H274" s="53">
        <v>0</v>
      </c>
      <c r="I274" s="53">
        <v>0</v>
      </c>
      <c r="J274" s="53">
        <v>378474460</v>
      </c>
      <c r="K274" s="53">
        <v>0</v>
      </c>
      <c r="L274" s="53">
        <v>1575798</v>
      </c>
      <c r="M274" s="53">
        <v>1575798</v>
      </c>
      <c r="N274" s="53">
        <v>0</v>
      </c>
      <c r="O274" s="53">
        <v>1575798</v>
      </c>
      <c r="P274" s="53">
        <v>1575798</v>
      </c>
      <c r="Q274" s="28">
        <f t="shared" si="134"/>
        <v>0</v>
      </c>
      <c r="R274" s="53">
        <v>0</v>
      </c>
      <c r="S274" s="53">
        <v>0</v>
      </c>
      <c r="T274" s="53">
        <v>0</v>
      </c>
      <c r="U274" s="53">
        <v>376898662</v>
      </c>
      <c r="V274" s="53">
        <v>0</v>
      </c>
      <c r="W274" s="53">
        <v>1575798</v>
      </c>
      <c r="X274" s="23">
        <f t="shared" ref="X274" si="136">P274/J274</f>
        <v>4.1635517493042989E-3</v>
      </c>
    </row>
    <row r="275" spans="1:24" ht="18" customHeight="1" x14ac:dyDescent="0.2">
      <c r="A275" s="59" t="s">
        <v>376</v>
      </c>
      <c r="B275" s="60" t="s">
        <v>65</v>
      </c>
      <c r="C275" s="52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28"/>
      <c r="R275" s="53"/>
      <c r="S275" s="53"/>
      <c r="T275" s="53"/>
      <c r="U275" s="53"/>
      <c r="V275" s="53"/>
      <c r="W275" s="53"/>
      <c r="X275" s="53"/>
    </row>
    <row r="276" spans="1:24" ht="18" customHeight="1" x14ac:dyDescent="0.2">
      <c r="A276" s="61" t="s">
        <v>443</v>
      </c>
      <c r="B276" s="62" t="s">
        <v>442</v>
      </c>
      <c r="C276" s="62" t="s">
        <v>148</v>
      </c>
      <c r="D276" s="53">
        <v>257423924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257423924</v>
      </c>
      <c r="K276" s="53">
        <v>0</v>
      </c>
      <c r="L276" s="53">
        <v>15082554</v>
      </c>
      <c r="M276" s="53">
        <v>15082554</v>
      </c>
      <c r="N276" s="53">
        <v>0</v>
      </c>
      <c r="O276" s="53">
        <v>15082554</v>
      </c>
      <c r="P276" s="53">
        <v>15082554</v>
      </c>
      <c r="Q276" s="28">
        <f t="shared" si="134"/>
        <v>0</v>
      </c>
      <c r="R276" s="53">
        <v>0</v>
      </c>
      <c r="S276" s="53">
        <v>0</v>
      </c>
      <c r="T276" s="53">
        <v>0</v>
      </c>
      <c r="U276" s="53">
        <v>242341370</v>
      </c>
      <c r="V276" s="53">
        <v>0</v>
      </c>
      <c r="W276" s="53">
        <v>15082554</v>
      </c>
      <c r="X276" s="23">
        <f t="shared" ref="X276" si="137">P276/J276</f>
        <v>5.8590335216861973E-2</v>
      </c>
    </row>
    <row r="277" spans="1:24" ht="18" customHeight="1" x14ac:dyDescent="0.2">
      <c r="A277" s="57" t="s">
        <v>444</v>
      </c>
      <c r="B277" s="60" t="s">
        <v>68</v>
      </c>
      <c r="C277" s="62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28"/>
      <c r="R277" s="53"/>
      <c r="S277" s="53"/>
      <c r="T277" s="53"/>
      <c r="U277" s="53"/>
      <c r="V277" s="53"/>
      <c r="W277" s="53"/>
      <c r="X277" s="53"/>
    </row>
    <row r="278" spans="1:24" ht="18" customHeight="1" x14ac:dyDescent="0.2">
      <c r="A278" s="59" t="s">
        <v>376</v>
      </c>
      <c r="B278" s="60" t="s">
        <v>70</v>
      </c>
      <c r="C278" s="52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28"/>
      <c r="R278" s="53"/>
      <c r="S278" s="53"/>
      <c r="T278" s="53"/>
      <c r="U278" s="53"/>
      <c r="V278" s="53"/>
      <c r="W278" s="53"/>
      <c r="X278" s="53"/>
    </row>
    <row r="279" spans="1:24" ht="18" customHeight="1" x14ac:dyDescent="0.2">
      <c r="A279" s="61" t="s">
        <v>445</v>
      </c>
      <c r="B279" s="62" t="s">
        <v>442</v>
      </c>
      <c r="C279" s="62" t="s">
        <v>148</v>
      </c>
      <c r="D279" s="53">
        <v>821342145</v>
      </c>
      <c r="E279" s="53">
        <v>0</v>
      </c>
      <c r="F279" s="53">
        <v>0</v>
      </c>
      <c r="G279" s="53">
        <v>0</v>
      </c>
      <c r="H279" s="53">
        <v>0</v>
      </c>
      <c r="I279" s="53">
        <v>0</v>
      </c>
      <c r="J279" s="53">
        <v>821342145</v>
      </c>
      <c r="K279" s="53">
        <v>0</v>
      </c>
      <c r="L279" s="53">
        <v>71818</v>
      </c>
      <c r="M279" s="53">
        <v>71818</v>
      </c>
      <c r="N279" s="53">
        <v>0</v>
      </c>
      <c r="O279" s="53">
        <v>71818</v>
      </c>
      <c r="P279" s="53">
        <v>71818</v>
      </c>
      <c r="Q279" s="28">
        <f t="shared" si="134"/>
        <v>0</v>
      </c>
      <c r="R279" s="53">
        <v>0</v>
      </c>
      <c r="S279" s="53">
        <v>0</v>
      </c>
      <c r="T279" s="53">
        <v>0</v>
      </c>
      <c r="U279" s="53">
        <v>821270327</v>
      </c>
      <c r="V279" s="53">
        <v>0</v>
      </c>
      <c r="W279" s="53">
        <v>71818</v>
      </c>
      <c r="X279" s="23">
        <f t="shared" ref="X279" si="138">P279/J279</f>
        <v>8.7439808656111271E-5</v>
      </c>
    </row>
    <row r="280" spans="1:24" ht="18" customHeight="1" x14ac:dyDescent="0.2">
      <c r="A280" s="59" t="s">
        <v>376</v>
      </c>
      <c r="B280" s="60" t="s">
        <v>73</v>
      </c>
      <c r="C280" s="52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28"/>
      <c r="R280" s="53"/>
      <c r="S280" s="53"/>
      <c r="T280" s="53"/>
      <c r="U280" s="53"/>
      <c r="V280" s="53"/>
      <c r="W280" s="53"/>
      <c r="X280" s="53"/>
    </row>
    <row r="281" spans="1:24" ht="18" customHeight="1" x14ac:dyDescent="0.2">
      <c r="A281" s="61" t="s">
        <v>446</v>
      </c>
      <c r="B281" s="62" t="s">
        <v>442</v>
      </c>
      <c r="C281" s="62" t="s">
        <v>148</v>
      </c>
      <c r="D281" s="53">
        <v>394244229</v>
      </c>
      <c r="E281" s="53">
        <v>0</v>
      </c>
      <c r="F281" s="53">
        <v>0</v>
      </c>
      <c r="G281" s="53">
        <v>0</v>
      </c>
      <c r="H281" s="53">
        <v>0</v>
      </c>
      <c r="I281" s="53">
        <v>0</v>
      </c>
      <c r="J281" s="53">
        <v>394244229</v>
      </c>
      <c r="K281" s="53">
        <v>0</v>
      </c>
      <c r="L281" s="53">
        <v>4734862</v>
      </c>
      <c r="M281" s="53">
        <v>4734862</v>
      </c>
      <c r="N281" s="53">
        <v>0</v>
      </c>
      <c r="O281" s="53">
        <v>4734862</v>
      </c>
      <c r="P281" s="53">
        <v>4734862</v>
      </c>
      <c r="Q281" s="28">
        <f t="shared" si="134"/>
        <v>0</v>
      </c>
      <c r="R281" s="53">
        <v>0</v>
      </c>
      <c r="S281" s="53">
        <v>0</v>
      </c>
      <c r="T281" s="53">
        <v>0</v>
      </c>
      <c r="U281" s="53">
        <v>389509367</v>
      </c>
      <c r="V281" s="53">
        <v>0</v>
      </c>
      <c r="W281" s="53">
        <v>4734862</v>
      </c>
      <c r="X281" s="23">
        <f t="shared" ref="X281" si="139">P281/J281</f>
        <v>1.2009971615843234E-2</v>
      </c>
    </row>
    <row r="282" spans="1:24" ht="18" customHeight="1" x14ac:dyDescent="0.2">
      <c r="A282" s="61"/>
      <c r="B282" s="60" t="s">
        <v>81</v>
      </c>
      <c r="C282" s="62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28"/>
      <c r="R282" s="53"/>
      <c r="S282" s="53"/>
      <c r="T282" s="53"/>
      <c r="U282" s="53"/>
      <c r="V282" s="53"/>
      <c r="W282" s="53"/>
      <c r="X282" s="53"/>
    </row>
    <row r="283" spans="1:24" ht="18" customHeight="1" x14ac:dyDescent="0.2">
      <c r="A283" s="59" t="s">
        <v>376</v>
      </c>
      <c r="B283" s="60" t="s">
        <v>447</v>
      </c>
      <c r="C283" s="52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28"/>
      <c r="R283" s="53"/>
      <c r="S283" s="53"/>
      <c r="T283" s="53"/>
      <c r="U283" s="53"/>
      <c r="V283" s="53"/>
      <c r="W283" s="53"/>
      <c r="X283" s="53"/>
    </row>
    <row r="284" spans="1:24" ht="18" customHeight="1" x14ac:dyDescent="0.2">
      <c r="A284" s="61" t="s">
        <v>448</v>
      </c>
      <c r="B284" s="62" t="s">
        <v>442</v>
      </c>
      <c r="C284" s="62" t="s">
        <v>148</v>
      </c>
      <c r="D284" s="53">
        <v>4615684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4615684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28">
        <f t="shared" si="134"/>
        <v>0</v>
      </c>
      <c r="R284" s="53">
        <v>0</v>
      </c>
      <c r="S284" s="53">
        <v>0</v>
      </c>
      <c r="T284" s="53">
        <v>0</v>
      </c>
      <c r="U284" s="53">
        <v>4615684</v>
      </c>
      <c r="V284" s="53">
        <v>0</v>
      </c>
      <c r="W284" s="53">
        <v>0</v>
      </c>
      <c r="X284" s="23">
        <f t="shared" ref="X284" si="140">P284/J284</f>
        <v>0</v>
      </c>
    </row>
    <row r="285" spans="1:24" ht="18" customHeight="1" x14ac:dyDescent="0.2">
      <c r="A285" s="61"/>
      <c r="B285" s="60" t="s">
        <v>87</v>
      </c>
      <c r="C285" s="62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28"/>
      <c r="R285" s="53"/>
      <c r="S285" s="53"/>
      <c r="T285" s="53"/>
      <c r="U285" s="53"/>
      <c r="V285" s="53"/>
      <c r="W285" s="53"/>
      <c r="X285" s="53"/>
    </row>
    <row r="286" spans="1:24" ht="18" customHeight="1" x14ac:dyDescent="0.2">
      <c r="A286" s="59" t="s">
        <v>376</v>
      </c>
      <c r="B286" s="60" t="s">
        <v>89</v>
      </c>
      <c r="C286" s="52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28"/>
      <c r="R286" s="53"/>
      <c r="S286" s="53"/>
      <c r="T286" s="53"/>
      <c r="U286" s="53"/>
      <c r="V286" s="53"/>
      <c r="W286" s="53"/>
      <c r="X286" s="53"/>
    </row>
    <row r="287" spans="1:24" ht="18" customHeight="1" x14ac:dyDescent="0.2">
      <c r="A287" s="61" t="s">
        <v>449</v>
      </c>
      <c r="B287" s="62" t="s">
        <v>442</v>
      </c>
      <c r="C287" s="62" t="s">
        <v>148</v>
      </c>
      <c r="D287" s="53">
        <v>1463271136</v>
      </c>
      <c r="E287" s="53">
        <v>0</v>
      </c>
      <c r="F287" s="53">
        <v>0</v>
      </c>
      <c r="G287" s="53">
        <v>0</v>
      </c>
      <c r="H287" s="53">
        <v>0</v>
      </c>
      <c r="I287" s="53">
        <v>0</v>
      </c>
      <c r="J287" s="53">
        <v>1463271136</v>
      </c>
      <c r="K287" s="53">
        <v>0</v>
      </c>
      <c r="L287" s="53">
        <v>90717700</v>
      </c>
      <c r="M287" s="53">
        <v>90717700</v>
      </c>
      <c r="N287" s="53">
        <v>0</v>
      </c>
      <c r="O287" s="53">
        <v>90717700</v>
      </c>
      <c r="P287" s="53">
        <v>90717700</v>
      </c>
      <c r="Q287" s="28">
        <f t="shared" si="134"/>
        <v>0</v>
      </c>
      <c r="R287" s="53">
        <v>0</v>
      </c>
      <c r="S287" s="53">
        <v>0</v>
      </c>
      <c r="T287" s="53">
        <v>0</v>
      </c>
      <c r="U287" s="53">
        <v>1372553436</v>
      </c>
      <c r="V287" s="53">
        <v>0</v>
      </c>
      <c r="W287" s="53">
        <v>90717700</v>
      </c>
      <c r="X287" s="23">
        <f t="shared" ref="X287" si="141">P287/J287</f>
        <v>6.1996507529005207E-2</v>
      </c>
    </row>
    <row r="288" spans="1:24" ht="18" customHeight="1" x14ac:dyDescent="0.2">
      <c r="A288" s="59" t="s">
        <v>376</v>
      </c>
      <c r="B288" s="60" t="s">
        <v>450</v>
      </c>
      <c r="C288" s="52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28"/>
      <c r="R288" s="53"/>
      <c r="S288" s="53"/>
      <c r="T288" s="53"/>
      <c r="U288" s="53"/>
      <c r="V288" s="53"/>
      <c r="W288" s="53"/>
      <c r="X288" s="53"/>
    </row>
    <row r="289" spans="1:24" ht="18" customHeight="1" x14ac:dyDescent="0.2">
      <c r="A289" s="61" t="s">
        <v>451</v>
      </c>
      <c r="B289" s="62" t="s">
        <v>442</v>
      </c>
      <c r="C289" s="62" t="s">
        <v>148</v>
      </c>
      <c r="D289" s="53">
        <v>1135423381</v>
      </c>
      <c r="E289" s="53">
        <v>0</v>
      </c>
      <c r="F289" s="53">
        <v>0</v>
      </c>
      <c r="G289" s="53">
        <v>0</v>
      </c>
      <c r="H289" s="53">
        <v>0</v>
      </c>
      <c r="I289" s="53">
        <v>0</v>
      </c>
      <c r="J289" s="53">
        <v>1135423381</v>
      </c>
      <c r="K289" s="53">
        <v>0</v>
      </c>
      <c r="L289" s="53">
        <v>64309800</v>
      </c>
      <c r="M289" s="53">
        <v>64309800</v>
      </c>
      <c r="N289" s="53">
        <v>0</v>
      </c>
      <c r="O289" s="53">
        <v>64309800</v>
      </c>
      <c r="P289" s="53">
        <v>64309800</v>
      </c>
      <c r="Q289" s="28">
        <f t="shared" si="134"/>
        <v>0</v>
      </c>
      <c r="R289" s="53">
        <v>0</v>
      </c>
      <c r="S289" s="53">
        <v>0</v>
      </c>
      <c r="T289" s="53">
        <v>0</v>
      </c>
      <c r="U289" s="53">
        <v>1071113581</v>
      </c>
      <c r="V289" s="53">
        <v>0</v>
      </c>
      <c r="W289" s="53">
        <v>64309800</v>
      </c>
      <c r="X289" s="23">
        <f t="shared" ref="X289" si="142">P289/J289</f>
        <v>5.6639488913254994E-2</v>
      </c>
    </row>
    <row r="290" spans="1:24" ht="18" customHeight="1" x14ac:dyDescent="0.2">
      <c r="A290" s="59" t="s">
        <v>376</v>
      </c>
      <c r="B290" s="60" t="s">
        <v>95</v>
      </c>
      <c r="C290" s="52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28"/>
      <c r="R290" s="53"/>
      <c r="S290" s="53"/>
      <c r="T290" s="53"/>
      <c r="U290" s="53"/>
      <c r="V290" s="53"/>
      <c r="W290" s="53"/>
      <c r="X290" s="53"/>
    </row>
    <row r="291" spans="1:24" ht="18" customHeight="1" x14ac:dyDescent="0.2">
      <c r="A291" s="61" t="s">
        <v>452</v>
      </c>
      <c r="B291" s="62" t="s">
        <v>442</v>
      </c>
      <c r="C291" s="62" t="s">
        <v>148</v>
      </c>
      <c r="D291" s="53">
        <v>996561802</v>
      </c>
      <c r="E291" s="53">
        <v>0</v>
      </c>
      <c r="F291" s="53">
        <v>0</v>
      </c>
      <c r="G291" s="53">
        <v>0</v>
      </c>
      <c r="H291" s="53">
        <v>0</v>
      </c>
      <c r="I291" s="53">
        <v>0</v>
      </c>
      <c r="J291" s="53">
        <v>996561802</v>
      </c>
      <c r="K291" s="53">
        <v>0</v>
      </c>
      <c r="L291" s="53">
        <v>122713366</v>
      </c>
      <c r="M291" s="53">
        <v>122713366</v>
      </c>
      <c r="N291" s="53">
        <v>0</v>
      </c>
      <c r="O291" s="53">
        <v>122713366</v>
      </c>
      <c r="P291" s="53">
        <v>122713366</v>
      </c>
      <c r="Q291" s="28">
        <f t="shared" si="134"/>
        <v>0</v>
      </c>
      <c r="R291" s="53">
        <v>0</v>
      </c>
      <c r="S291" s="53">
        <v>0</v>
      </c>
      <c r="T291" s="53">
        <v>0</v>
      </c>
      <c r="U291" s="53">
        <v>873848436</v>
      </c>
      <c r="V291" s="53">
        <v>0</v>
      </c>
      <c r="W291" s="53">
        <v>122713366</v>
      </c>
      <c r="X291" s="23">
        <f t="shared" ref="X291" si="143">P291/J291</f>
        <v>0.12313673447419571</v>
      </c>
    </row>
    <row r="292" spans="1:24" ht="18" customHeight="1" x14ac:dyDescent="0.2">
      <c r="A292" s="59" t="s">
        <v>376</v>
      </c>
      <c r="B292" s="60" t="s">
        <v>453</v>
      </c>
      <c r="C292" s="52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28"/>
      <c r="R292" s="53"/>
      <c r="S292" s="53"/>
      <c r="T292" s="53"/>
      <c r="U292" s="53"/>
      <c r="V292" s="53"/>
      <c r="W292" s="53"/>
      <c r="X292" s="53"/>
    </row>
    <row r="293" spans="1:24" ht="18" customHeight="1" x14ac:dyDescent="0.2">
      <c r="A293" s="61" t="s">
        <v>454</v>
      </c>
      <c r="B293" s="62" t="s">
        <v>442</v>
      </c>
      <c r="C293" s="62" t="s">
        <v>148</v>
      </c>
      <c r="D293" s="53">
        <v>363335482</v>
      </c>
      <c r="E293" s="53">
        <v>0</v>
      </c>
      <c r="F293" s="53">
        <v>0</v>
      </c>
      <c r="G293" s="53">
        <v>0</v>
      </c>
      <c r="H293" s="53">
        <v>0</v>
      </c>
      <c r="I293" s="53">
        <v>0</v>
      </c>
      <c r="J293" s="53">
        <v>363335482</v>
      </c>
      <c r="K293" s="53">
        <v>0</v>
      </c>
      <c r="L293" s="53">
        <v>30791300</v>
      </c>
      <c r="M293" s="53">
        <v>30791300</v>
      </c>
      <c r="N293" s="53">
        <v>0</v>
      </c>
      <c r="O293" s="53">
        <v>30791300</v>
      </c>
      <c r="P293" s="53">
        <v>30791300</v>
      </c>
      <c r="Q293" s="28">
        <f t="shared" si="134"/>
        <v>0</v>
      </c>
      <c r="R293" s="53">
        <v>0</v>
      </c>
      <c r="S293" s="53">
        <v>0</v>
      </c>
      <c r="T293" s="53">
        <v>0</v>
      </c>
      <c r="U293" s="53">
        <v>332544182</v>
      </c>
      <c r="V293" s="53">
        <v>0</v>
      </c>
      <c r="W293" s="53">
        <v>30791300</v>
      </c>
      <c r="X293" s="23">
        <f t="shared" ref="X293" si="144">P293/J293</f>
        <v>8.4746196078917493E-2</v>
      </c>
    </row>
    <row r="294" spans="1:24" ht="34.5" customHeight="1" x14ac:dyDescent="0.2">
      <c r="A294" s="59" t="s">
        <v>376</v>
      </c>
      <c r="B294" s="60" t="s">
        <v>101</v>
      </c>
      <c r="C294" s="52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28"/>
      <c r="R294" s="53"/>
      <c r="S294" s="53"/>
      <c r="T294" s="53"/>
      <c r="U294" s="53"/>
      <c r="V294" s="53"/>
      <c r="W294" s="53"/>
      <c r="X294" s="53"/>
    </row>
    <row r="295" spans="1:24" ht="18" customHeight="1" x14ac:dyDescent="0.2">
      <c r="A295" s="61" t="s">
        <v>455</v>
      </c>
      <c r="B295" s="62" t="s">
        <v>442</v>
      </c>
      <c r="C295" s="62" t="s">
        <v>148</v>
      </c>
      <c r="D295" s="53">
        <v>47442531</v>
      </c>
      <c r="E295" s="53">
        <v>0</v>
      </c>
      <c r="F295" s="53">
        <v>0</v>
      </c>
      <c r="G295" s="53">
        <v>0</v>
      </c>
      <c r="H295" s="53">
        <v>0</v>
      </c>
      <c r="I295" s="53">
        <v>0</v>
      </c>
      <c r="J295" s="53">
        <v>47442531</v>
      </c>
      <c r="K295" s="53">
        <v>0</v>
      </c>
      <c r="L295" s="53">
        <v>3357300</v>
      </c>
      <c r="M295" s="53">
        <v>3357300</v>
      </c>
      <c r="N295" s="53">
        <v>0</v>
      </c>
      <c r="O295" s="53">
        <v>3357300</v>
      </c>
      <c r="P295" s="53">
        <v>3357300</v>
      </c>
      <c r="Q295" s="28">
        <f t="shared" si="134"/>
        <v>0</v>
      </c>
      <c r="R295" s="53">
        <v>0</v>
      </c>
      <c r="S295" s="53">
        <v>0</v>
      </c>
      <c r="T295" s="53">
        <v>0</v>
      </c>
      <c r="U295" s="53">
        <v>44085231</v>
      </c>
      <c r="V295" s="53">
        <v>0</v>
      </c>
      <c r="W295" s="53">
        <v>3357300</v>
      </c>
      <c r="X295" s="23">
        <f t="shared" ref="X295" si="145">P295/J295</f>
        <v>7.0765617458309713E-2</v>
      </c>
    </row>
    <row r="296" spans="1:24" ht="18" customHeight="1" x14ac:dyDescent="0.2">
      <c r="A296" s="59" t="s">
        <v>376</v>
      </c>
      <c r="B296" s="60" t="s">
        <v>104</v>
      </c>
      <c r="C296" s="52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28"/>
      <c r="R296" s="53"/>
      <c r="S296" s="53"/>
      <c r="T296" s="53"/>
      <c r="U296" s="53"/>
      <c r="V296" s="53"/>
      <c r="W296" s="53"/>
      <c r="X296" s="53"/>
    </row>
    <row r="297" spans="1:24" ht="18" customHeight="1" x14ac:dyDescent="0.2">
      <c r="A297" s="61" t="s">
        <v>456</v>
      </c>
      <c r="B297" s="62" t="s">
        <v>442</v>
      </c>
      <c r="C297" s="62" t="s">
        <v>148</v>
      </c>
      <c r="D297" s="53">
        <v>272501611</v>
      </c>
      <c r="E297" s="53">
        <v>0</v>
      </c>
      <c r="F297" s="53">
        <v>0</v>
      </c>
      <c r="G297" s="53">
        <v>0</v>
      </c>
      <c r="H297" s="53">
        <v>0</v>
      </c>
      <c r="I297" s="53">
        <v>0</v>
      </c>
      <c r="J297" s="53">
        <v>272501611</v>
      </c>
      <c r="K297" s="53">
        <v>0</v>
      </c>
      <c r="L297" s="53">
        <v>23100200</v>
      </c>
      <c r="M297" s="53">
        <v>23100200</v>
      </c>
      <c r="N297" s="53">
        <v>0</v>
      </c>
      <c r="O297" s="53">
        <v>23100200</v>
      </c>
      <c r="P297" s="53">
        <v>23100200</v>
      </c>
      <c r="Q297" s="28">
        <f t="shared" si="134"/>
        <v>0</v>
      </c>
      <c r="R297" s="53">
        <v>0</v>
      </c>
      <c r="S297" s="53">
        <v>0</v>
      </c>
      <c r="T297" s="53">
        <v>0</v>
      </c>
      <c r="U297" s="53">
        <v>249401411</v>
      </c>
      <c r="V297" s="53">
        <v>0</v>
      </c>
      <c r="W297" s="53">
        <v>23100200</v>
      </c>
      <c r="X297" s="23">
        <f t="shared" ref="X297" si="146">P297/J297</f>
        <v>8.4770874987597777E-2</v>
      </c>
    </row>
    <row r="298" spans="1:24" ht="18" customHeight="1" x14ac:dyDescent="0.2">
      <c r="A298" s="59" t="s">
        <v>376</v>
      </c>
      <c r="B298" s="60" t="s">
        <v>107</v>
      </c>
      <c r="C298" s="52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28"/>
      <c r="R298" s="53"/>
      <c r="S298" s="53"/>
      <c r="T298" s="53"/>
      <c r="U298" s="53"/>
      <c r="V298" s="53"/>
      <c r="W298" s="53"/>
      <c r="X298" s="53"/>
    </row>
    <row r="299" spans="1:24" ht="18" customHeight="1" x14ac:dyDescent="0.2">
      <c r="A299" s="61" t="s">
        <v>457</v>
      </c>
      <c r="B299" s="62" t="s">
        <v>442</v>
      </c>
      <c r="C299" s="62" t="s">
        <v>148</v>
      </c>
      <c r="D299" s="53">
        <v>45416935</v>
      </c>
      <c r="E299" s="53">
        <v>0</v>
      </c>
      <c r="F299" s="53">
        <v>0</v>
      </c>
      <c r="G299" s="53">
        <v>0</v>
      </c>
      <c r="H299" s="53">
        <v>0</v>
      </c>
      <c r="I299" s="53">
        <v>0</v>
      </c>
      <c r="J299" s="53">
        <v>45416935</v>
      </c>
      <c r="K299" s="53">
        <v>0</v>
      </c>
      <c r="L299" s="53">
        <v>3865400</v>
      </c>
      <c r="M299" s="53">
        <v>3865400</v>
      </c>
      <c r="N299" s="53">
        <v>0</v>
      </c>
      <c r="O299" s="53">
        <v>3865400</v>
      </c>
      <c r="P299" s="53">
        <v>3865400</v>
      </c>
      <c r="Q299" s="28">
        <f t="shared" si="134"/>
        <v>0</v>
      </c>
      <c r="R299" s="53">
        <v>0</v>
      </c>
      <c r="S299" s="53">
        <v>0</v>
      </c>
      <c r="T299" s="53">
        <v>0</v>
      </c>
      <c r="U299" s="53">
        <v>41551535</v>
      </c>
      <c r="V299" s="53">
        <v>0</v>
      </c>
      <c r="W299" s="53">
        <v>3865400</v>
      </c>
      <c r="X299" s="23">
        <f t="shared" ref="X299" si="147">P299/J299</f>
        <v>8.5109221923496153E-2</v>
      </c>
    </row>
    <row r="300" spans="1:24" ht="18" customHeight="1" x14ac:dyDescent="0.2">
      <c r="A300" s="59" t="s">
        <v>376</v>
      </c>
      <c r="B300" s="60" t="s">
        <v>110</v>
      </c>
      <c r="C300" s="52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28"/>
      <c r="R300" s="53"/>
      <c r="S300" s="53"/>
      <c r="T300" s="53"/>
      <c r="U300" s="53"/>
      <c r="V300" s="53"/>
      <c r="W300" s="53"/>
      <c r="X300" s="53"/>
    </row>
    <row r="301" spans="1:24" ht="18" customHeight="1" x14ac:dyDescent="0.2">
      <c r="A301" s="61" t="s">
        <v>458</v>
      </c>
      <c r="B301" s="62" t="s">
        <v>442</v>
      </c>
      <c r="C301" s="62" t="s">
        <v>148</v>
      </c>
      <c r="D301" s="53">
        <v>45416935</v>
      </c>
      <c r="E301" s="53">
        <v>0</v>
      </c>
      <c r="F301" s="53">
        <v>0</v>
      </c>
      <c r="G301" s="53">
        <v>0</v>
      </c>
      <c r="H301" s="53">
        <v>0</v>
      </c>
      <c r="I301" s="53">
        <v>0</v>
      </c>
      <c r="J301" s="53">
        <v>45416935</v>
      </c>
      <c r="K301" s="53">
        <v>0</v>
      </c>
      <c r="L301" s="53">
        <v>3865400</v>
      </c>
      <c r="M301" s="53">
        <v>3865400</v>
      </c>
      <c r="N301" s="53">
        <v>0</v>
      </c>
      <c r="O301" s="53">
        <v>3865400</v>
      </c>
      <c r="P301" s="53">
        <v>3865400</v>
      </c>
      <c r="Q301" s="28">
        <f t="shared" si="134"/>
        <v>0</v>
      </c>
      <c r="R301" s="53">
        <v>0</v>
      </c>
      <c r="S301" s="53">
        <v>0</v>
      </c>
      <c r="T301" s="53">
        <v>0</v>
      </c>
      <c r="U301" s="53">
        <v>41551535</v>
      </c>
      <c r="V301" s="53">
        <v>0</v>
      </c>
      <c r="W301" s="53">
        <v>3865400</v>
      </c>
      <c r="X301" s="23">
        <f t="shared" ref="X301" si="148">P301/J301</f>
        <v>8.5109221923496153E-2</v>
      </c>
    </row>
    <row r="302" spans="1:24" ht="27" customHeight="1" x14ac:dyDescent="0.2">
      <c r="A302" s="59" t="s">
        <v>376</v>
      </c>
      <c r="B302" s="60" t="s">
        <v>115</v>
      </c>
      <c r="C302" s="52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28"/>
      <c r="R302" s="53"/>
      <c r="S302" s="53"/>
      <c r="T302" s="53"/>
      <c r="U302" s="53"/>
      <c r="V302" s="53"/>
      <c r="W302" s="53"/>
      <c r="X302" s="53"/>
    </row>
    <row r="303" spans="1:24" ht="18" customHeight="1" x14ac:dyDescent="0.2">
      <c r="A303" s="61" t="s">
        <v>459</v>
      </c>
      <c r="B303" s="62" t="s">
        <v>442</v>
      </c>
      <c r="C303" s="62" t="s">
        <v>148</v>
      </c>
      <c r="D303" s="53">
        <v>90833870</v>
      </c>
      <c r="E303" s="53">
        <v>0</v>
      </c>
      <c r="F303" s="53">
        <v>0</v>
      </c>
      <c r="G303" s="53">
        <v>0</v>
      </c>
      <c r="H303" s="53">
        <v>0</v>
      </c>
      <c r="I303" s="53">
        <v>0</v>
      </c>
      <c r="J303" s="53">
        <v>90833870</v>
      </c>
      <c r="K303" s="53">
        <v>0</v>
      </c>
      <c r="L303" s="53">
        <v>7711300</v>
      </c>
      <c r="M303" s="53">
        <v>7711300</v>
      </c>
      <c r="N303" s="53">
        <v>0</v>
      </c>
      <c r="O303" s="53">
        <v>7711300</v>
      </c>
      <c r="P303" s="53">
        <v>7711300</v>
      </c>
      <c r="Q303" s="28">
        <f t="shared" si="134"/>
        <v>0</v>
      </c>
      <c r="R303" s="53">
        <v>0</v>
      </c>
      <c r="S303" s="53">
        <v>0</v>
      </c>
      <c r="T303" s="53">
        <v>0</v>
      </c>
      <c r="U303" s="53">
        <v>83122570</v>
      </c>
      <c r="V303" s="53">
        <v>0</v>
      </c>
      <c r="W303" s="53">
        <v>7711300</v>
      </c>
      <c r="X303" s="23">
        <f t="shared" ref="X303" si="149">P303/J303</f>
        <v>8.4894544292784174E-2</v>
      </c>
    </row>
    <row r="304" spans="1:24" ht="30.75" customHeight="1" x14ac:dyDescent="0.2">
      <c r="A304" s="61" t="s">
        <v>460</v>
      </c>
      <c r="B304" s="60" t="s">
        <v>117</v>
      </c>
      <c r="C304" s="62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28"/>
      <c r="R304" s="53"/>
      <c r="S304" s="53"/>
      <c r="T304" s="53"/>
      <c r="U304" s="53"/>
      <c r="V304" s="53"/>
      <c r="W304" s="53"/>
      <c r="X304" s="53"/>
    </row>
    <row r="305" spans="1:24" ht="18" customHeight="1" x14ac:dyDescent="0.2">
      <c r="A305" s="61" t="s">
        <v>461</v>
      </c>
      <c r="B305" s="60" t="s">
        <v>68</v>
      </c>
      <c r="C305" s="52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28"/>
      <c r="R305" s="53"/>
      <c r="S305" s="53"/>
      <c r="T305" s="53"/>
      <c r="U305" s="53"/>
      <c r="V305" s="53"/>
      <c r="W305" s="53"/>
      <c r="X305" s="53"/>
    </row>
    <row r="306" spans="1:24" ht="18" customHeight="1" x14ac:dyDescent="0.2">
      <c r="A306" s="59" t="s">
        <v>376</v>
      </c>
      <c r="B306" s="60" t="s">
        <v>120</v>
      </c>
      <c r="C306" s="52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28"/>
      <c r="R306" s="53"/>
      <c r="S306" s="53"/>
      <c r="T306" s="53"/>
      <c r="U306" s="53"/>
      <c r="V306" s="53"/>
      <c r="W306" s="53"/>
      <c r="X306" s="53"/>
    </row>
    <row r="307" spans="1:24" ht="18" customHeight="1" x14ac:dyDescent="0.2">
      <c r="A307" s="61" t="s">
        <v>462</v>
      </c>
      <c r="B307" s="62" t="s">
        <v>442</v>
      </c>
      <c r="C307" s="62" t="s">
        <v>148</v>
      </c>
      <c r="D307" s="53">
        <v>594507818</v>
      </c>
      <c r="E307" s="53">
        <v>0</v>
      </c>
      <c r="F307" s="53">
        <v>0</v>
      </c>
      <c r="G307" s="53">
        <v>0</v>
      </c>
      <c r="H307" s="53">
        <v>0</v>
      </c>
      <c r="I307" s="53">
        <v>0</v>
      </c>
      <c r="J307" s="53">
        <v>594507818</v>
      </c>
      <c r="K307" s="53">
        <v>0</v>
      </c>
      <c r="L307" s="53">
        <v>7326847</v>
      </c>
      <c r="M307" s="53">
        <v>7326847</v>
      </c>
      <c r="N307" s="53">
        <v>0</v>
      </c>
      <c r="O307" s="53">
        <v>7326847</v>
      </c>
      <c r="P307" s="53">
        <v>7326847</v>
      </c>
      <c r="Q307" s="28">
        <f t="shared" si="134"/>
        <v>0</v>
      </c>
      <c r="R307" s="53">
        <v>0</v>
      </c>
      <c r="S307" s="53">
        <v>0</v>
      </c>
      <c r="T307" s="53">
        <v>0</v>
      </c>
      <c r="U307" s="53">
        <v>587180971</v>
      </c>
      <c r="V307" s="53">
        <v>0</v>
      </c>
      <c r="W307" s="53">
        <v>7326847</v>
      </c>
      <c r="X307" s="23">
        <f t="shared" ref="X307" si="150">P307/J307</f>
        <v>1.2324223127373574E-2</v>
      </c>
    </row>
    <row r="308" spans="1:24" ht="18" customHeight="1" x14ac:dyDescent="0.2">
      <c r="A308" s="59" t="s">
        <v>376</v>
      </c>
      <c r="B308" s="60" t="s">
        <v>463</v>
      </c>
      <c r="C308" s="52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28"/>
      <c r="R308" s="53"/>
      <c r="S308" s="53"/>
      <c r="T308" s="53"/>
      <c r="U308" s="53"/>
      <c r="V308" s="53"/>
      <c r="W308" s="53"/>
      <c r="X308" s="53"/>
    </row>
    <row r="309" spans="1:24" ht="18" customHeight="1" x14ac:dyDescent="0.2">
      <c r="A309" s="61" t="s">
        <v>464</v>
      </c>
      <c r="B309" s="62" t="s">
        <v>442</v>
      </c>
      <c r="C309" s="62" t="s">
        <v>148</v>
      </c>
      <c r="D309" s="53">
        <v>10000000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10000000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28">
        <f t="shared" si="134"/>
        <v>0</v>
      </c>
      <c r="R309" s="53">
        <v>0</v>
      </c>
      <c r="S309" s="53">
        <v>0</v>
      </c>
      <c r="T309" s="53">
        <v>0</v>
      </c>
      <c r="U309" s="53">
        <v>10000000</v>
      </c>
      <c r="V309" s="53">
        <v>0</v>
      </c>
      <c r="W309" s="53">
        <v>0</v>
      </c>
      <c r="X309" s="23">
        <f t="shared" ref="X309" si="151">P309/J309</f>
        <v>0</v>
      </c>
    </row>
    <row r="310" spans="1:24" ht="18" customHeight="1" x14ac:dyDescent="0.2">
      <c r="A310" s="59" t="s">
        <v>376</v>
      </c>
      <c r="B310" s="60" t="s">
        <v>126</v>
      </c>
      <c r="C310" s="52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28"/>
      <c r="R310" s="53"/>
      <c r="S310" s="53"/>
      <c r="T310" s="53"/>
      <c r="U310" s="53"/>
      <c r="V310" s="53"/>
      <c r="W310" s="53"/>
      <c r="X310" s="53"/>
    </row>
    <row r="311" spans="1:24" ht="18" customHeight="1" x14ac:dyDescent="0.2">
      <c r="A311" s="61" t="s">
        <v>465</v>
      </c>
      <c r="B311" s="62" t="s">
        <v>442</v>
      </c>
      <c r="C311" s="62" t="s">
        <v>148</v>
      </c>
      <c r="D311" s="53">
        <v>49033128</v>
      </c>
      <c r="E311" s="53">
        <v>0</v>
      </c>
      <c r="F311" s="53">
        <v>0</v>
      </c>
      <c r="G311" s="53">
        <v>0</v>
      </c>
      <c r="H311" s="53">
        <v>0</v>
      </c>
      <c r="I311" s="53">
        <v>0</v>
      </c>
      <c r="J311" s="53">
        <v>49033128</v>
      </c>
      <c r="K311" s="53">
        <v>0</v>
      </c>
      <c r="L311" s="53">
        <v>599302</v>
      </c>
      <c r="M311" s="53">
        <v>599302</v>
      </c>
      <c r="N311" s="53">
        <v>0</v>
      </c>
      <c r="O311" s="53">
        <v>599302</v>
      </c>
      <c r="P311" s="53">
        <v>599302</v>
      </c>
      <c r="Q311" s="28">
        <f t="shared" si="134"/>
        <v>0</v>
      </c>
      <c r="R311" s="53">
        <v>0</v>
      </c>
      <c r="S311" s="53">
        <v>0</v>
      </c>
      <c r="T311" s="53">
        <v>0</v>
      </c>
      <c r="U311" s="53">
        <v>48433826</v>
      </c>
      <c r="V311" s="53">
        <v>0</v>
      </c>
      <c r="W311" s="53">
        <v>599302</v>
      </c>
      <c r="X311" s="23">
        <f t="shared" ref="X311" si="152">P311/J311</f>
        <v>1.2222389728022247E-2</v>
      </c>
    </row>
    <row r="312" spans="1:24" ht="18" customHeight="1" x14ac:dyDescent="0.2">
      <c r="A312" s="59" t="s">
        <v>376</v>
      </c>
      <c r="B312" s="60" t="s">
        <v>466</v>
      </c>
      <c r="C312" s="52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28"/>
      <c r="R312" s="53"/>
      <c r="S312" s="53"/>
      <c r="T312" s="53"/>
      <c r="U312" s="53"/>
      <c r="V312" s="53"/>
      <c r="W312" s="53"/>
      <c r="X312" s="53"/>
    </row>
    <row r="313" spans="1:24" ht="18" customHeight="1" x14ac:dyDescent="0.2">
      <c r="A313" s="61" t="s">
        <v>467</v>
      </c>
      <c r="B313" s="62" t="s">
        <v>442</v>
      </c>
      <c r="C313" s="62" t="s">
        <v>148</v>
      </c>
      <c r="D313" s="53">
        <v>929323392</v>
      </c>
      <c r="E313" s="53">
        <v>0</v>
      </c>
      <c r="F313" s="53">
        <v>0</v>
      </c>
      <c r="G313" s="53">
        <v>0</v>
      </c>
      <c r="H313" s="53">
        <v>0</v>
      </c>
      <c r="I313" s="53">
        <v>0</v>
      </c>
      <c r="J313" s="53">
        <v>929323392</v>
      </c>
      <c r="K313" s="53">
        <v>0</v>
      </c>
      <c r="L313" s="53">
        <v>57672001</v>
      </c>
      <c r="M313" s="53">
        <v>57672001</v>
      </c>
      <c r="N313" s="53">
        <v>0</v>
      </c>
      <c r="O313" s="53">
        <v>57672001</v>
      </c>
      <c r="P313" s="53">
        <v>57672001</v>
      </c>
      <c r="Q313" s="28">
        <f t="shared" si="134"/>
        <v>0</v>
      </c>
      <c r="R313" s="53">
        <v>0</v>
      </c>
      <c r="S313" s="53">
        <v>0</v>
      </c>
      <c r="T313" s="53">
        <v>0</v>
      </c>
      <c r="U313" s="53">
        <v>871651391</v>
      </c>
      <c r="V313" s="53">
        <v>0</v>
      </c>
      <c r="W313" s="53">
        <v>57672001</v>
      </c>
      <c r="X313" s="23">
        <f t="shared" ref="X313" si="153">P313/J313</f>
        <v>6.2058053737229071E-2</v>
      </c>
    </row>
    <row r="314" spans="1:24" s="17" customFormat="1" ht="15" customHeight="1" x14ac:dyDescent="0.2">
      <c r="A314" s="68"/>
      <c r="B314" s="65" t="s">
        <v>468</v>
      </c>
      <c r="C314" s="70"/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1"/>
      <c r="O314" s="71"/>
      <c r="P314" s="71"/>
      <c r="Q314" s="28"/>
      <c r="R314" s="71"/>
      <c r="S314" s="71"/>
      <c r="T314" s="71"/>
      <c r="U314" s="71"/>
      <c r="V314" s="71"/>
      <c r="W314" s="71"/>
      <c r="X314" s="71"/>
    </row>
    <row r="315" spans="1:24" ht="15" customHeight="1" x14ac:dyDescent="0.2">
      <c r="A315" s="50">
        <v>2.2999999999999998</v>
      </c>
      <c r="B315" s="51" t="s">
        <v>431</v>
      </c>
      <c r="C315" s="62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28"/>
      <c r="R315" s="53"/>
      <c r="S315" s="53"/>
      <c r="T315" s="53"/>
      <c r="U315" s="53"/>
      <c r="V315" s="53"/>
      <c r="W315" s="53"/>
      <c r="X315" s="53"/>
    </row>
    <row r="316" spans="1:24" ht="15" customHeight="1" x14ac:dyDescent="0.2">
      <c r="A316" s="50" t="s">
        <v>432</v>
      </c>
      <c r="B316" s="51" t="s">
        <v>42</v>
      </c>
      <c r="C316" s="62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28"/>
      <c r="R316" s="53"/>
      <c r="S316" s="53"/>
      <c r="T316" s="53"/>
      <c r="U316" s="53"/>
      <c r="V316" s="53"/>
      <c r="W316" s="53"/>
      <c r="X316" s="53"/>
    </row>
    <row r="317" spans="1:24" ht="15" customHeight="1" x14ac:dyDescent="0.2">
      <c r="A317" s="50" t="s">
        <v>433</v>
      </c>
      <c r="B317" s="51" t="s">
        <v>44</v>
      </c>
      <c r="C317" s="62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28"/>
      <c r="R317" s="53"/>
      <c r="S317" s="53"/>
      <c r="T317" s="53"/>
      <c r="U317" s="53"/>
      <c r="V317" s="53"/>
      <c r="W317" s="53"/>
      <c r="X317" s="53"/>
    </row>
    <row r="318" spans="1:24" ht="15" customHeight="1" x14ac:dyDescent="0.2">
      <c r="A318" s="50" t="s">
        <v>434</v>
      </c>
      <c r="B318" s="51" t="s">
        <v>46</v>
      </c>
      <c r="C318" s="62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28"/>
      <c r="R318" s="53"/>
      <c r="S318" s="53"/>
      <c r="T318" s="53"/>
      <c r="U318" s="53"/>
      <c r="V318" s="53"/>
      <c r="W318" s="53"/>
      <c r="X318" s="53"/>
    </row>
    <row r="319" spans="1:24" ht="15" customHeight="1" x14ac:dyDescent="0.2">
      <c r="A319" s="50" t="s">
        <v>435</v>
      </c>
      <c r="B319" s="51" t="s">
        <v>48</v>
      </c>
      <c r="C319" s="62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28"/>
      <c r="R319" s="53"/>
      <c r="S319" s="53"/>
      <c r="T319" s="53"/>
      <c r="U319" s="53"/>
      <c r="V319" s="53"/>
      <c r="W319" s="53"/>
      <c r="X319" s="53"/>
    </row>
    <row r="320" spans="1:24" ht="20.100000000000001" customHeight="1" x14ac:dyDescent="0.2">
      <c r="A320" s="59" t="s">
        <v>376</v>
      </c>
      <c r="B320" s="60" t="s">
        <v>50</v>
      </c>
      <c r="C320" s="52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28"/>
      <c r="R320" s="53"/>
      <c r="S320" s="53"/>
      <c r="T320" s="53"/>
      <c r="U320" s="53"/>
      <c r="V320" s="53"/>
      <c r="W320" s="53"/>
      <c r="X320" s="53"/>
    </row>
    <row r="321" spans="1:24" ht="20.100000000000001" customHeight="1" x14ac:dyDescent="0.2">
      <c r="A321" s="61" t="s">
        <v>437</v>
      </c>
      <c r="B321" s="62" t="s">
        <v>438</v>
      </c>
      <c r="C321" s="62" t="s">
        <v>148</v>
      </c>
      <c r="D321" s="53">
        <v>101566610747</v>
      </c>
      <c r="E321" s="53">
        <v>0</v>
      </c>
      <c r="F321" s="53">
        <v>0</v>
      </c>
      <c r="G321" s="53">
        <v>0</v>
      </c>
      <c r="H321" s="53">
        <v>0</v>
      </c>
      <c r="I321" s="53">
        <v>0</v>
      </c>
      <c r="J321" s="53">
        <v>101566610747</v>
      </c>
      <c r="K321" s="53">
        <v>0</v>
      </c>
      <c r="L321" s="53">
        <v>6179009146</v>
      </c>
      <c r="M321" s="53">
        <v>6179009146</v>
      </c>
      <c r="N321" s="53">
        <v>0</v>
      </c>
      <c r="O321" s="53">
        <v>6179009146</v>
      </c>
      <c r="P321" s="53">
        <v>6179009146</v>
      </c>
      <c r="Q321" s="28">
        <f t="shared" si="134"/>
        <v>0</v>
      </c>
      <c r="R321" s="53">
        <v>0</v>
      </c>
      <c r="S321" s="53">
        <v>0</v>
      </c>
      <c r="T321" s="53">
        <v>0</v>
      </c>
      <c r="U321" s="53">
        <v>95387601601</v>
      </c>
      <c r="V321" s="53">
        <v>0</v>
      </c>
      <c r="W321" s="53">
        <v>6179009146</v>
      </c>
      <c r="X321" s="23">
        <f t="shared" ref="X321:X322" si="154">P321/J321</f>
        <v>6.0837012287352624E-2</v>
      </c>
    </row>
    <row r="322" spans="1:24" ht="20.100000000000001" customHeight="1" x14ac:dyDescent="0.2">
      <c r="A322" s="61" t="s">
        <v>469</v>
      </c>
      <c r="B322" s="62" t="s">
        <v>470</v>
      </c>
      <c r="C322" s="62" t="s">
        <v>471</v>
      </c>
      <c r="D322" s="53">
        <v>500000000</v>
      </c>
      <c r="E322" s="53">
        <v>0</v>
      </c>
      <c r="F322" s="53">
        <v>0</v>
      </c>
      <c r="G322" s="53">
        <v>0</v>
      </c>
      <c r="H322" s="53">
        <v>0</v>
      </c>
      <c r="I322" s="53">
        <v>0</v>
      </c>
      <c r="J322" s="53">
        <v>500000000</v>
      </c>
      <c r="K322" s="53">
        <v>0</v>
      </c>
      <c r="L322" s="53">
        <v>0</v>
      </c>
      <c r="M322" s="53">
        <v>0</v>
      </c>
      <c r="N322" s="53">
        <v>0</v>
      </c>
      <c r="O322" s="53">
        <v>0</v>
      </c>
      <c r="P322" s="53">
        <v>0</v>
      </c>
      <c r="Q322" s="28">
        <f t="shared" si="134"/>
        <v>0</v>
      </c>
      <c r="R322" s="53">
        <v>0</v>
      </c>
      <c r="S322" s="53">
        <v>0</v>
      </c>
      <c r="T322" s="53">
        <v>0</v>
      </c>
      <c r="U322" s="53">
        <v>500000000</v>
      </c>
      <c r="V322" s="53">
        <v>0</v>
      </c>
      <c r="W322" s="53">
        <v>0</v>
      </c>
      <c r="X322" s="23">
        <f t="shared" si="154"/>
        <v>0</v>
      </c>
    </row>
    <row r="323" spans="1:24" ht="30" customHeight="1" x14ac:dyDescent="0.2">
      <c r="A323" s="59" t="s">
        <v>376</v>
      </c>
      <c r="B323" s="60" t="s">
        <v>472</v>
      </c>
      <c r="C323" s="52"/>
      <c r="D323" s="53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28"/>
      <c r="R323" s="53"/>
      <c r="S323" s="53"/>
      <c r="T323" s="53"/>
      <c r="U323" s="53"/>
      <c r="V323" s="53"/>
      <c r="W323" s="53"/>
      <c r="X323" s="53"/>
    </row>
    <row r="324" spans="1:24" ht="20.100000000000001" customHeight="1" x14ac:dyDescent="0.2">
      <c r="A324" s="61" t="s">
        <v>473</v>
      </c>
      <c r="B324" s="62" t="s">
        <v>442</v>
      </c>
      <c r="C324" s="62" t="s">
        <v>148</v>
      </c>
      <c r="D324" s="53">
        <v>1288118400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1288118400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28">
        <f t="shared" si="134"/>
        <v>0</v>
      </c>
      <c r="R324" s="53">
        <v>0</v>
      </c>
      <c r="S324" s="53">
        <v>0</v>
      </c>
      <c r="T324" s="53">
        <v>0</v>
      </c>
      <c r="U324" s="53">
        <v>1288118400</v>
      </c>
      <c r="V324" s="53">
        <v>0</v>
      </c>
      <c r="W324" s="53">
        <v>0</v>
      </c>
      <c r="X324" s="23">
        <f t="shared" ref="X324" si="155">P324/J324</f>
        <v>0</v>
      </c>
    </row>
    <row r="325" spans="1:24" ht="20.100000000000001" customHeight="1" x14ac:dyDescent="0.2">
      <c r="A325" s="59" t="s">
        <v>376</v>
      </c>
      <c r="B325" s="60" t="s">
        <v>58</v>
      </c>
      <c r="C325" s="52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28"/>
      <c r="R325" s="53"/>
      <c r="S325" s="53"/>
      <c r="T325" s="53"/>
      <c r="U325" s="53"/>
      <c r="V325" s="53"/>
      <c r="W325" s="53"/>
      <c r="X325" s="53"/>
    </row>
    <row r="326" spans="1:24" ht="20.100000000000001" customHeight="1" x14ac:dyDescent="0.2">
      <c r="A326" s="61" t="s">
        <v>474</v>
      </c>
      <c r="B326" s="62" t="s">
        <v>442</v>
      </c>
      <c r="C326" s="62" t="s">
        <v>148</v>
      </c>
      <c r="D326" s="53">
        <v>30933864</v>
      </c>
      <c r="E326" s="53">
        <v>0</v>
      </c>
      <c r="F326" s="53">
        <v>0</v>
      </c>
      <c r="G326" s="53">
        <v>0</v>
      </c>
      <c r="H326" s="53">
        <v>0</v>
      </c>
      <c r="I326" s="53">
        <v>0</v>
      </c>
      <c r="J326" s="53">
        <v>30933864</v>
      </c>
      <c r="K326" s="53">
        <v>0</v>
      </c>
      <c r="L326" s="53">
        <v>1804126</v>
      </c>
      <c r="M326" s="53">
        <v>1804126</v>
      </c>
      <c r="N326" s="53">
        <v>0</v>
      </c>
      <c r="O326" s="53">
        <v>1804126</v>
      </c>
      <c r="P326" s="53">
        <v>1804126</v>
      </c>
      <c r="Q326" s="28">
        <f t="shared" si="134"/>
        <v>0</v>
      </c>
      <c r="R326" s="53">
        <v>0</v>
      </c>
      <c r="S326" s="53">
        <v>0</v>
      </c>
      <c r="T326" s="53">
        <v>0</v>
      </c>
      <c r="U326" s="53">
        <v>29129738</v>
      </c>
      <c r="V326" s="53">
        <v>0</v>
      </c>
      <c r="W326" s="53">
        <v>1804126</v>
      </c>
      <c r="X326" s="23">
        <f t="shared" ref="X326" si="156">P326/J326</f>
        <v>5.8322038268481431E-2</v>
      </c>
    </row>
    <row r="327" spans="1:24" ht="20.100000000000001" customHeight="1" x14ac:dyDescent="0.2">
      <c r="A327" s="59" t="s">
        <v>376</v>
      </c>
      <c r="B327" s="60" t="s">
        <v>60</v>
      </c>
      <c r="C327" s="52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28"/>
      <c r="R327" s="53"/>
      <c r="S327" s="53"/>
      <c r="T327" s="53"/>
      <c r="U327" s="53"/>
      <c r="V327" s="53"/>
      <c r="W327" s="53"/>
      <c r="X327" s="53"/>
    </row>
    <row r="328" spans="1:24" ht="20.100000000000001" customHeight="1" x14ac:dyDescent="0.2">
      <c r="A328" s="61" t="s">
        <v>475</v>
      </c>
      <c r="B328" s="62" t="s">
        <v>442</v>
      </c>
      <c r="C328" s="62" t="s">
        <v>148</v>
      </c>
      <c r="D328" s="53">
        <v>5109792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5109792</v>
      </c>
      <c r="K328" s="53">
        <v>0</v>
      </c>
      <c r="L328" s="53">
        <v>3116761</v>
      </c>
      <c r="M328" s="53">
        <v>3116761</v>
      </c>
      <c r="N328" s="53">
        <v>0</v>
      </c>
      <c r="O328" s="53">
        <v>3116761</v>
      </c>
      <c r="P328" s="53">
        <v>3116761</v>
      </c>
      <c r="Q328" s="28">
        <f t="shared" si="134"/>
        <v>0</v>
      </c>
      <c r="R328" s="53">
        <v>0</v>
      </c>
      <c r="S328" s="53">
        <v>0</v>
      </c>
      <c r="T328" s="53">
        <v>0</v>
      </c>
      <c r="U328" s="53">
        <v>1993031</v>
      </c>
      <c r="V328" s="53">
        <v>0</v>
      </c>
      <c r="W328" s="53">
        <v>3116761</v>
      </c>
      <c r="X328" s="23">
        <f t="shared" ref="X328" si="157">P328/J328</f>
        <v>0.60995848754704696</v>
      </c>
    </row>
    <row r="329" spans="1:24" ht="20.100000000000001" customHeight="1" x14ac:dyDescent="0.2">
      <c r="A329" s="59" t="s">
        <v>376</v>
      </c>
      <c r="B329" s="60" t="s">
        <v>62</v>
      </c>
      <c r="C329" s="52"/>
      <c r="D329" s="53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28"/>
      <c r="R329" s="53"/>
      <c r="S329" s="53"/>
      <c r="T329" s="53"/>
      <c r="U329" s="53"/>
      <c r="V329" s="53"/>
      <c r="W329" s="53"/>
      <c r="X329" s="53"/>
    </row>
    <row r="330" spans="1:24" ht="20.100000000000001" customHeight="1" x14ac:dyDescent="0.2">
      <c r="A330" s="61" t="s">
        <v>441</v>
      </c>
      <c r="B330" s="62" t="s">
        <v>442</v>
      </c>
      <c r="C330" s="62" t="s">
        <v>148</v>
      </c>
      <c r="D330" s="53">
        <v>5490579248</v>
      </c>
      <c r="E330" s="53">
        <v>0</v>
      </c>
      <c r="F330" s="53">
        <v>0</v>
      </c>
      <c r="G330" s="53">
        <v>0</v>
      </c>
      <c r="H330" s="53">
        <v>0</v>
      </c>
      <c r="I330" s="53">
        <v>0</v>
      </c>
      <c r="J330" s="53">
        <v>5490579248</v>
      </c>
      <c r="K330" s="53">
        <v>0</v>
      </c>
      <c r="L330" s="53">
        <v>31820675</v>
      </c>
      <c r="M330" s="53">
        <v>31820675</v>
      </c>
      <c r="N330" s="53">
        <v>0</v>
      </c>
      <c r="O330" s="53">
        <v>31820675</v>
      </c>
      <c r="P330" s="53">
        <v>31820675</v>
      </c>
      <c r="Q330" s="28">
        <f t="shared" si="134"/>
        <v>0</v>
      </c>
      <c r="R330" s="53">
        <v>0</v>
      </c>
      <c r="S330" s="53">
        <v>0</v>
      </c>
      <c r="T330" s="53">
        <v>0</v>
      </c>
      <c r="U330" s="53">
        <v>5458758573</v>
      </c>
      <c r="V330" s="53">
        <v>0</v>
      </c>
      <c r="W330" s="53">
        <v>31820675</v>
      </c>
      <c r="X330" s="23">
        <f t="shared" ref="X330" si="158">P330/J330</f>
        <v>5.7955041832045331E-3</v>
      </c>
    </row>
    <row r="331" spans="1:24" ht="20.100000000000001" customHeight="1" x14ac:dyDescent="0.2">
      <c r="A331" s="61" t="s">
        <v>444</v>
      </c>
      <c r="B331" s="60" t="s">
        <v>68</v>
      </c>
      <c r="C331" s="52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28"/>
      <c r="R331" s="53"/>
      <c r="S331" s="53"/>
      <c r="T331" s="53"/>
      <c r="U331" s="53"/>
      <c r="V331" s="53"/>
      <c r="W331" s="53"/>
      <c r="X331" s="53"/>
    </row>
    <row r="332" spans="1:24" ht="20.100000000000001" customHeight="1" x14ac:dyDescent="0.2">
      <c r="A332" s="59" t="s">
        <v>376</v>
      </c>
      <c r="B332" s="60" t="s">
        <v>70</v>
      </c>
      <c r="C332" s="52"/>
      <c r="D332" s="53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28"/>
      <c r="R332" s="53"/>
      <c r="S332" s="53"/>
      <c r="T332" s="53"/>
      <c r="U332" s="53"/>
      <c r="V332" s="53"/>
      <c r="W332" s="53"/>
      <c r="X332" s="53"/>
    </row>
    <row r="333" spans="1:24" ht="20.100000000000001" customHeight="1" x14ac:dyDescent="0.2">
      <c r="A333" s="61" t="s">
        <v>445</v>
      </c>
      <c r="B333" s="62" t="s">
        <v>442</v>
      </c>
      <c r="C333" s="62" t="s">
        <v>148</v>
      </c>
      <c r="D333" s="53">
        <v>11915319549</v>
      </c>
      <c r="E333" s="53">
        <v>0</v>
      </c>
      <c r="F333" s="53">
        <v>0</v>
      </c>
      <c r="G333" s="53">
        <v>0</v>
      </c>
      <c r="H333" s="53">
        <v>0</v>
      </c>
      <c r="I333" s="53">
        <v>0</v>
      </c>
      <c r="J333" s="53">
        <v>11915319549</v>
      </c>
      <c r="K333" s="53">
        <v>0</v>
      </c>
      <c r="L333" s="53">
        <v>7042015</v>
      </c>
      <c r="M333" s="53">
        <v>7042015</v>
      </c>
      <c r="N333" s="53">
        <v>0</v>
      </c>
      <c r="O333" s="53">
        <v>7042015</v>
      </c>
      <c r="P333" s="53">
        <v>7042015</v>
      </c>
      <c r="Q333" s="28">
        <f t="shared" si="134"/>
        <v>0</v>
      </c>
      <c r="R333" s="53">
        <v>0</v>
      </c>
      <c r="S333" s="53">
        <v>0</v>
      </c>
      <c r="T333" s="53">
        <v>0</v>
      </c>
      <c r="U333" s="53">
        <v>11908277534</v>
      </c>
      <c r="V333" s="53">
        <v>0</v>
      </c>
      <c r="W333" s="53">
        <v>7042015</v>
      </c>
      <c r="X333" s="23">
        <f t="shared" ref="X333" si="159">P333/J333</f>
        <v>5.910051317583845E-4</v>
      </c>
    </row>
    <row r="334" spans="1:24" ht="20.100000000000001" customHeight="1" x14ac:dyDescent="0.2">
      <c r="A334" s="59" t="s">
        <v>376</v>
      </c>
      <c r="B334" s="60" t="s">
        <v>73</v>
      </c>
      <c r="C334" s="52"/>
      <c r="D334" s="53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28"/>
      <c r="R334" s="53"/>
      <c r="S334" s="53"/>
      <c r="T334" s="53"/>
      <c r="U334" s="53"/>
      <c r="V334" s="53"/>
      <c r="W334" s="53"/>
      <c r="X334" s="53"/>
    </row>
    <row r="335" spans="1:24" ht="20.100000000000001" customHeight="1" x14ac:dyDescent="0.2">
      <c r="A335" s="61" t="s">
        <v>446</v>
      </c>
      <c r="B335" s="62" t="s">
        <v>442</v>
      </c>
      <c r="C335" s="62" t="s">
        <v>148</v>
      </c>
      <c r="D335" s="53">
        <v>5719353384</v>
      </c>
      <c r="E335" s="53">
        <v>0</v>
      </c>
      <c r="F335" s="53">
        <v>0</v>
      </c>
      <c r="G335" s="53">
        <v>0</v>
      </c>
      <c r="H335" s="53">
        <v>0</v>
      </c>
      <c r="I335" s="53">
        <v>0</v>
      </c>
      <c r="J335" s="53">
        <v>5719353384</v>
      </c>
      <c r="K335" s="53">
        <v>0</v>
      </c>
      <c r="L335" s="53">
        <v>0</v>
      </c>
      <c r="M335" s="53">
        <v>0</v>
      </c>
      <c r="N335" s="53">
        <v>0</v>
      </c>
      <c r="O335" s="53">
        <v>0</v>
      </c>
      <c r="P335" s="53">
        <v>0</v>
      </c>
      <c r="Q335" s="28">
        <f t="shared" ref="Q335:Q398" si="160">R335+T335</f>
        <v>0</v>
      </c>
      <c r="R335" s="53">
        <v>0</v>
      </c>
      <c r="S335" s="53">
        <v>0</v>
      </c>
      <c r="T335" s="53">
        <v>0</v>
      </c>
      <c r="U335" s="53">
        <v>5719353384</v>
      </c>
      <c r="V335" s="53">
        <v>0</v>
      </c>
      <c r="W335" s="53">
        <v>0</v>
      </c>
      <c r="X335" s="23">
        <f t="shared" ref="X335" si="161">P335/J335</f>
        <v>0</v>
      </c>
    </row>
    <row r="336" spans="1:24" ht="20.100000000000001" customHeight="1" x14ac:dyDescent="0.2">
      <c r="A336" s="61" t="s">
        <v>476</v>
      </c>
      <c r="B336" s="51" t="s">
        <v>81</v>
      </c>
      <c r="C336" s="62"/>
      <c r="D336" s="53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28"/>
      <c r="R336" s="53"/>
      <c r="S336" s="53"/>
      <c r="T336" s="53"/>
      <c r="U336" s="53"/>
      <c r="V336" s="53"/>
      <c r="W336" s="53"/>
      <c r="X336" s="53"/>
    </row>
    <row r="337" spans="1:24" ht="20.100000000000001" customHeight="1" x14ac:dyDescent="0.2">
      <c r="A337" s="59" t="s">
        <v>376</v>
      </c>
      <c r="B337" s="60" t="s">
        <v>447</v>
      </c>
      <c r="C337" s="52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28"/>
      <c r="R337" s="53"/>
      <c r="S337" s="53"/>
      <c r="T337" s="53"/>
      <c r="U337" s="53"/>
      <c r="V337" s="53"/>
      <c r="W337" s="53"/>
      <c r="X337" s="53"/>
    </row>
    <row r="338" spans="1:24" ht="20.100000000000001" customHeight="1" x14ac:dyDescent="0.2">
      <c r="A338" s="61" t="s">
        <v>448</v>
      </c>
      <c r="B338" s="62" t="s">
        <v>442</v>
      </c>
      <c r="C338" s="62" t="s">
        <v>148</v>
      </c>
      <c r="D338" s="53">
        <v>581880</v>
      </c>
      <c r="E338" s="53">
        <v>0</v>
      </c>
      <c r="F338" s="53">
        <v>0</v>
      </c>
      <c r="G338" s="53">
        <v>0</v>
      </c>
      <c r="H338" s="53">
        <v>0</v>
      </c>
      <c r="I338" s="53">
        <v>0</v>
      </c>
      <c r="J338" s="53">
        <v>581880</v>
      </c>
      <c r="K338" s="53">
        <v>0</v>
      </c>
      <c r="L338" s="53">
        <v>48501</v>
      </c>
      <c r="M338" s="53">
        <v>48501</v>
      </c>
      <c r="N338" s="53">
        <v>0</v>
      </c>
      <c r="O338" s="53">
        <v>48501</v>
      </c>
      <c r="P338" s="53">
        <v>48501</v>
      </c>
      <c r="Q338" s="28">
        <f t="shared" si="160"/>
        <v>0</v>
      </c>
      <c r="R338" s="53">
        <v>0</v>
      </c>
      <c r="S338" s="53">
        <v>0</v>
      </c>
      <c r="T338" s="53">
        <v>0</v>
      </c>
      <c r="U338" s="53">
        <v>533379</v>
      </c>
      <c r="V338" s="53">
        <v>0</v>
      </c>
      <c r="W338" s="53">
        <v>48501</v>
      </c>
      <c r="X338" s="23">
        <f t="shared" ref="X338" si="162">P338/J338</f>
        <v>8.3352237574757682E-2</v>
      </c>
    </row>
    <row r="339" spans="1:24" ht="20.100000000000001" customHeight="1" x14ac:dyDescent="0.2">
      <c r="A339" s="59" t="s">
        <v>376</v>
      </c>
      <c r="B339" s="60" t="s">
        <v>477</v>
      </c>
      <c r="C339" s="52"/>
      <c r="D339" s="53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28"/>
      <c r="R339" s="53"/>
      <c r="S339" s="53"/>
      <c r="T339" s="53"/>
      <c r="U339" s="53"/>
      <c r="V339" s="53"/>
      <c r="W339" s="53"/>
      <c r="X339" s="53"/>
    </row>
    <row r="340" spans="1:24" ht="20.100000000000001" customHeight="1" x14ac:dyDescent="0.2">
      <c r="A340" s="61" t="s">
        <v>478</v>
      </c>
      <c r="B340" s="62" t="s">
        <v>442</v>
      </c>
      <c r="C340" s="62" t="s">
        <v>148</v>
      </c>
      <c r="D340" s="53">
        <v>52019905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52019905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28">
        <f t="shared" si="160"/>
        <v>0</v>
      </c>
      <c r="R340" s="53">
        <v>0</v>
      </c>
      <c r="S340" s="53">
        <v>0</v>
      </c>
      <c r="T340" s="53">
        <v>0</v>
      </c>
      <c r="U340" s="53">
        <v>52019905</v>
      </c>
      <c r="V340" s="53">
        <v>0</v>
      </c>
      <c r="W340" s="53">
        <v>0</v>
      </c>
      <c r="X340" s="23">
        <f t="shared" ref="X340" si="163">P340/J340</f>
        <v>0</v>
      </c>
    </row>
    <row r="341" spans="1:24" ht="20.100000000000001" customHeight="1" x14ac:dyDescent="0.2">
      <c r="A341" s="59" t="s">
        <v>376</v>
      </c>
      <c r="B341" s="60" t="s">
        <v>479</v>
      </c>
      <c r="C341" s="52"/>
      <c r="D341" s="53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28"/>
      <c r="R341" s="53"/>
      <c r="S341" s="53"/>
      <c r="T341" s="53"/>
      <c r="U341" s="53"/>
      <c r="V341" s="53"/>
      <c r="W341" s="53"/>
      <c r="X341" s="53"/>
    </row>
    <row r="342" spans="1:24" ht="20.100000000000001" customHeight="1" x14ac:dyDescent="0.2">
      <c r="A342" s="61" t="s">
        <v>480</v>
      </c>
      <c r="B342" s="62" t="s">
        <v>442</v>
      </c>
      <c r="C342" s="62" t="s">
        <v>148</v>
      </c>
      <c r="D342" s="53">
        <v>3262775639</v>
      </c>
      <c r="E342" s="53">
        <v>0</v>
      </c>
      <c r="F342" s="53">
        <v>0</v>
      </c>
      <c r="G342" s="53">
        <v>0</v>
      </c>
      <c r="H342" s="53">
        <v>0</v>
      </c>
      <c r="I342" s="53">
        <v>0</v>
      </c>
      <c r="J342" s="53">
        <v>3262775639</v>
      </c>
      <c r="K342" s="53">
        <v>0</v>
      </c>
      <c r="L342" s="53">
        <v>136944160</v>
      </c>
      <c r="M342" s="53">
        <v>136944160</v>
      </c>
      <c r="N342" s="53">
        <v>0</v>
      </c>
      <c r="O342" s="53">
        <v>136944160</v>
      </c>
      <c r="P342" s="53">
        <v>136944160</v>
      </c>
      <c r="Q342" s="28">
        <f t="shared" si="160"/>
        <v>0</v>
      </c>
      <c r="R342" s="53">
        <v>0</v>
      </c>
      <c r="S342" s="53">
        <v>0</v>
      </c>
      <c r="T342" s="53">
        <v>0</v>
      </c>
      <c r="U342" s="53">
        <v>3125831479</v>
      </c>
      <c r="V342" s="53">
        <v>0</v>
      </c>
      <c r="W342" s="53">
        <v>136944160</v>
      </c>
      <c r="X342" s="23">
        <f t="shared" ref="X342" si="164">P342/J342</f>
        <v>4.1971675392909233E-2</v>
      </c>
    </row>
    <row r="343" spans="1:24" ht="17.25" customHeight="1" x14ac:dyDescent="0.2">
      <c r="A343" s="61" t="s">
        <v>481</v>
      </c>
      <c r="B343" s="60" t="s">
        <v>87</v>
      </c>
      <c r="C343" s="62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28"/>
      <c r="R343" s="53"/>
      <c r="S343" s="53"/>
      <c r="T343" s="53"/>
      <c r="U343" s="53"/>
      <c r="V343" s="53"/>
      <c r="W343" s="53"/>
      <c r="X343" s="53"/>
    </row>
    <row r="344" spans="1:24" ht="20.100000000000001" customHeight="1" x14ac:dyDescent="0.2">
      <c r="A344" s="59" t="s">
        <v>376</v>
      </c>
      <c r="B344" s="60" t="s">
        <v>482</v>
      </c>
      <c r="C344" s="52"/>
      <c r="D344" s="53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28"/>
      <c r="R344" s="53"/>
      <c r="S344" s="53"/>
      <c r="T344" s="53"/>
      <c r="U344" s="53"/>
      <c r="V344" s="53"/>
      <c r="W344" s="53"/>
      <c r="X344" s="53"/>
    </row>
    <row r="345" spans="1:24" ht="20.100000000000001" customHeight="1" x14ac:dyDescent="0.2">
      <c r="A345" s="61" t="s">
        <v>449</v>
      </c>
      <c r="B345" s="62" t="s">
        <v>442</v>
      </c>
      <c r="C345" s="62" t="s">
        <v>148</v>
      </c>
      <c r="D345" s="53">
        <v>10552681710</v>
      </c>
      <c r="E345" s="53">
        <v>0</v>
      </c>
      <c r="F345" s="53">
        <v>0</v>
      </c>
      <c r="G345" s="53">
        <v>0</v>
      </c>
      <c r="H345" s="53">
        <v>0</v>
      </c>
      <c r="I345" s="53">
        <v>0</v>
      </c>
      <c r="J345" s="53">
        <v>10552681710</v>
      </c>
      <c r="K345" s="53">
        <v>0</v>
      </c>
      <c r="L345" s="53">
        <v>820920735</v>
      </c>
      <c r="M345" s="53">
        <v>820920735</v>
      </c>
      <c r="N345" s="53">
        <v>0</v>
      </c>
      <c r="O345" s="53">
        <v>820920735</v>
      </c>
      <c r="P345" s="53">
        <v>820920735</v>
      </c>
      <c r="Q345" s="28">
        <f t="shared" si="160"/>
        <v>0</v>
      </c>
      <c r="R345" s="53">
        <v>0</v>
      </c>
      <c r="S345" s="53">
        <v>0</v>
      </c>
      <c r="T345" s="53">
        <v>0</v>
      </c>
      <c r="U345" s="53">
        <v>9731760975</v>
      </c>
      <c r="V345" s="53">
        <v>0</v>
      </c>
      <c r="W345" s="53">
        <v>820920735</v>
      </c>
      <c r="X345" s="23">
        <f t="shared" ref="X345" si="165">P345/J345</f>
        <v>7.7792617797054736E-2</v>
      </c>
    </row>
    <row r="346" spans="1:24" ht="20.100000000000001" customHeight="1" x14ac:dyDescent="0.2">
      <c r="A346" s="59" t="s">
        <v>376</v>
      </c>
      <c r="B346" s="60" t="s">
        <v>483</v>
      </c>
      <c r="C346" s="52"/>
      <c r="D346" s="53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28"/>
      <c r="R346" s="53"/>
      <c r="S346" s="53"/>
      <c r="T346" s="53"/>
      <c r="U346" s="53"/>
      <c r="V346" s="53"/>
      <c r="W346" s="53"/>
      <c r="X346" s="53"/>
    </row>
    <row r="347" spans="1:24" ht="20.100000000000001" customHeight="1" x14ac:dyDescent="0.2">
      <c r="A347" s="61" t="s">
        <v>451</v>
      </c>
      <c r="B347" s="62" t="s">
        <v>442</v>
      </c>
      <c r="C347" s="62" t="s">
        <v>148</v>
      </c>
      <c r="D347" s="53">
        <v>11211952259</v>
      </c>
      <c r="E347" s="53">
        <v>0</v>
      </c>
      <c r="F347" s="53">
        <v>0</v>
      </c>
      <c r="G347" s="53">
        <v>0</v>
      </c>
      <c r="H347" s="53">
        <v>0</v>
      </c>
      <c r="I347" s="53">
        <v>0</v>
      </c>
      <c r="J347" s="53">
        <v>11211952259</v>
      </c>
      <c r="K347" s="53">
        <v>0</v>
      </c>
      <c r="L347" s="53">
        <v>872228279</v>
      </c>
      <c r="M347" s="53">
        <v>872228279</v>
      </c>
      <c r="N347" s="53">
        <v>0</v>
      </c>
      <c r="O347" s="53">
        <v>872228279</v>
      </c>
      <c r="P347" s="53">
        <v>872228279</v>
      </c>
      <c r="Q347" s="28">
        <f t="shared" si="160"/>
        <v>0</v>
      </c>
      <c r="R347" s="53">
        <v>0</v>
      </c>
      <c r="S347" s="53">
        <v>0</v>
      </c>
      <c r="T347" s="53">
        <v>0</v>
      </c>
      <c r="U347" s="53">
        <v>10339723980</v>
      </c>
      <c r="V347" s="53">
        <v>0</v>
      </c>
      <c r="W347" s="53">
        <v>872228279</v>
      </c>
      <c r="X347" s="23">
        <f t="shared" ref="X347" si="166">P347/J347</f>
        <v>7.7794505261102001E-2</v>
      </c>
    </row>
    <row r="348" spans="1:24" ht="20.100000000000001" customHeight="1" x14ac:dyDescent="0.2">
      <c r="A348" s="59" t="s">
        <v>376</v>
      </c>
      <c r="B348" s="60" t="s">
        <v>484</v>
      </c>
      <c r="C348" s="52"/>
      <c r="D348" s="53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28"/>
      <c r="R348" s="53"/>
      <c r="S348" s="53"/>
      <c r="T348" s="53"/>
      <c r="U348" s="53"/>
      <c r="V348" s="53"/>
      <c r="W348" s="53"/>
      <c r="X348" s="53"/>
    </row>
    <row r="349" spans="1:24" ht="20.100000000000001" customHeight="1" x14ac:dyDescent="0.2">
      <c r="A349" s="61" t="s">
        <v>452</v>
      </c>
      <c r="B349" s="62" t="s">
        <v>442</v>
      </c>
      <c r="C349" s="62" t="s">
        <v>148</v>
      </c>
      <c r="D349" s="53">
        <v>12908262845</v>
      </c>
      <c r="E349" s="53">
        <v>0</v>
      </c>
      <c r="F349" s="53">
        <v>0</v>
      </c>
      <c r="G349" s="53">
        <v>0</v>
      </c>
      <c r="H349" s="53">
        <v>0</v>
      </c>
      <c r="I349" s="53">
        <v>0</v>
      </c>
      <c r="J349" s="53">
        <v>12908262845</v>
      </c>
      <c r="K349" s="53">
        <v>0</v>
      </c>
      <c r="L349" s="53">
        <v>859643826</v>
      </c>
      <c r="M349" s="53">
        <v>859643826</v>
      </c>
      <c r="N349" s="53">
        <v>0</v>
      </c>
      <c r="O349" s="53">
        <v>859643826</v>
      </c>
      <c r="P349" s="53">
        <v>859643826</v>
      </c>
      <c r="Q349" s="28">
        <f t="shared" si="160"/>
        <v>0</v>
      </c>
      <c r="R349" s="53">
        <v>0</v>
      </c>
      <c r="S349" s="53">
        <v>0</v>
      </c>
      <c r="T349" s="53">
        <v>0</v>
      </c>
      <c r="U349" s="53">
        <v>12048619019</v>
      </c>
      <c r="V349" s="53">
        <v>0</v>
      </c>
      <c r="W349" s="53">
        <v>859643826</v>
      </c>
      <c r="X349" s="23">
        <f t="shared" ref="X349" si="167">P349/J349</f>
        <v>6.6596399246160537E-2</v>
      </c>
    </row>
    <row r="350" spans="1:24" ht="20.100000000000001" customHeight="1" x14ac:dyDescent="0.2">
      <c r="A350" s="59" t="s">
        <v>376</v>
      </c>
      <c r="B350" s="60" t="s">
        <v>485</v>
      </c>
      <c r="C350" s="52"/>
      <c r="D350" s="53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28"/>
      <c r="R350" s="53"/>
      <c r="S350" s="53"/>
      <c r="T350" s="53"/>
      <c r="U350" s="53"/>
      <c r="V350" s="53"/>
      <c r="W350" s="53"/>
      <c r="X350" s="53"/>
    </row>
    <row r="351" spans="1:24" ht="20.100000000000001" customHeight="1" x14ac:dyDescent="0.2">
      <c r="A351" s="61" t="s">
        <v>454</v>
      </c>
      <c r="B351" s="62" t="s">
        <v>442</v>
      </c>
      <c r="C351" s="62" t="s">
        <v>148</v>
      </c>
      <c r="D351" s="53">
        <v>5726113953</v>
      </c>
      <c r="E351" s="53">
        <v>0</v>
      </c>
      <c r="F351" s="53">
        <v>0</v>
      </c>
      <c r="G351" s="53">
        <v>0</v>
      </c>
      <c r="H351" s="53">
        <v>0</v>
      </c>
      <c r="I351" s="53">
        <v>0</v>
      </c>
      <c r="J351" s="53">
        <v>5726113953</v>
      </c>
      <c r="K351" s="53">
        <v>0</v>
      </c>
      <c r="L351" s="53">
        <v>407540100</v>
      </c>
      <c r="M351" s="53">
        <v>407540100</v>
      </c>
      <c r="N351" s="53">
        <v>0</v>
      </c>
      <c r="O351" s="53">
        <v>407540100</v>
      </c>
      <c r="P351" s="53">
        <v>407540100</v>
      </c>
      <c r="Q351" s="28">
        <f t="shared" si="160"/>
        <v>0</v>
      </c>
      <c r="R351" s="53">
        <v>0</v>
      </c>
      <c r="S351" s="53">
        <v>0</v>
      </c>
      <c r="T351" s="53">
        <v>0</v>
      </c>
      <c r="U351" s="53">
        <v>5318573853</v>
      </c>
      <c r="V351" s="53">
        <v>0</v>
      </c>
      <c r="W351" s="53">
        <v>407540100</v>
      </c>
      <c r="X351" s="23">
        <f t="shared" ref="X351" si="168">P351/J351</f>
        <v>7.1172195199937199E-2</v>
      </c>
    </row>
    <row r="352" spans="1:24" ht="20.100000000000001" customHeight="1" x14ac:dyDescent="0.2">
      <c r="A352" s="59" t="s">
        <v>376</v>
      </c>
      <c r="B352" s="60" t="s">
        <v>104</v>
      </c>
      <c r="C352" s="52"/>
      <c r="D352" s="53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28"/>
      <c r="R352" s="53"/>
      <c r="S352" s="53"/>
      <c r="T352" s="53"/>
      <c r="U352" s="53"/>
      <c r="V352" s="53"/>
      <c r="W352" s="53"/>
      <c r="X352" s="53"/>
    </row>
    <row r="353" spans="1:24" ht="20.100000000000001" customHeight="1" x14ac:dyDescent="0.2">
      <c r="A353" s="61" t="s">
        <v>456</v>
      </c>
      <c r="B353" s="62" t="s">
        <v>442</v>
      </c>
      <c r="C353" s="62" t="s">
        <v>148</v>
      </c>
      <c r="D353" s="53">
        <v>4294585465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4294585465</v>
      </c>
      <c r="K353" s="53">
        <v>0</v>
      </c>
      <c r="L353" s="53">
        <v>305766400</v>
      </c>
      <c r="M353" s="53">
        <v>305766400</v>
      </c>
      <c r="N353" s="53">
        <v>0</v>
      </c>
      <c r="O353" s="53">
        <v>305766400</v>
      </c>
      <c r="P353" s="53">
        <v>305766400</v>
      </c>
      <c r="Q353" s="28">
        <f t="shared" si="160"/>
        <v>0</v>
      </c>
      <c r="R353" s="53">
        <v>0</v>
      </c>
      <c r="S353" s="53">
        <v>0</v>
      </c>
      <c r="T353" s="53">
        <v>0</v>
      </c>
      <c r="U353" s="53">
        <v>3988819065</v>
      </c>
      <c r="V353" s="53">
        <v>0</v>
      </c>
      <c r="W353" s="53">
        <v>305766400</v>
      </c>
      <c r="X353" s="23">
        <f t="shared" ref="X353" si="169">P353/J353</f>
        <v>7.1198117371731012E-2</v>
      </c>
    </row>
    <row r="354" spans="1:24" ht="20.100000000000001" customHeight="1" x14ac:dyDescent="0.2">
      <c r="A354" s="59" t="s">
        <v>376</v>
      </c>
      <c r="B354" s="60" t="s">
        <v>107</v>
      </c>
      <c r="C354" s="52"/>
      <c r="D354" s="53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28"/>
      <c r="R354" s="53"/>
      <c r="S354" s="53"/>
      <c r="T354" s="53"/>
      <c r="U354" s="53"/>
      <c r="V354" s="53"/>
      <c r="W354" s="53"/>
      <c r="X354" s="53"/>
    </row>
    <row r="355" spans="1:24" ht="20.100000000000001" customHeight="1" x14ac:dyDescent="0.2">
      <c r="A355" s="61" t="s">
        <v>457</v>
      </c>
      <c r="B355" s="62" t="s">
        <v>442</v>
      </c>
      <c r="C355" s="62" t="s">
        <v>148</v>
      </c>
      <c r="D355" s="53">
        <v>715764244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715764244</v>
      </c>
      <c r="K355" s="53">
        <v>0</v>
      </c>
      <c r="L355" s="53">
        <v>51143000</v>
      </c>
      <c r="M355" s="53">
        <v>51143000</v>
      </c>
      <c r="N355" s="53">
        <v>0</v>
      </c>
      <c r="O355" s="53">
        <v>51143000</v>
      </c>
      <c r="P355" s="53">
        <v>51143000</v>
      </c>
      <c r="Q355" s="28">
        <f t="shared" si="160"/>
        <v>0</v>
      </c>
      <c r="R355" s="53">
        <v>0</v>
      </c>
      <c r="S355" s="53">
        <v>0</v>
      </c>
      <c r="T355" s="53">
        <v>0</v>
      </c>
      <c r="U355" s="53">
        <v>664621244</v>
      </c>
      <c r="V355" s="53">
        <v>0</v>
      </c>
      <c r="W355" s="53">
        <v>51143000</v>
      </c>
      <c r="X355" s="23">
        <f t="shared" ref="X355" si="170">P355/J355</f>
        <v>7.145229791612781E-2</v>
      </c>
    </row>
    <row r="356" spans="1:24" ht="20.100000000000001" customHeight="1" x14ac:dyDescent="0.2">
      <c r="A356" s="59" t="s">
        <v>376</v>
      </c>
      <c r="B356" s="60" t="s">
        <v>110</v>
      </c>
      <c r="C356" s="52"/>
      <c r="D356" s="53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28"/>
      <c r="R356" s="53"/>
      <c r="S356" s="53"/>
      <c r="T356" s="53"/>
      <c r="U356" s="53"/>
      <c r="V356" s="53"/>
      <c r="W356" s="53"/>
      <c r="X356" s="53"/>
    </row>
    <row r="357" spans="1:24" ht="20.100000000000001" customHeight="1" x14ac:dyDescent="0.2">
      <c r="A357" s="61" t="s">
        <v>458</v>
      </c>
      <c r="B357" s="62" t="s">
        <v>442</v>
      </c>
      <c r="C357" s="62" t="s">
        <v>148</v>
      </c>
      <c r="D357" s="53">
        <v>715764244</v>
      </c>
      <c r="E357" s="53">
        <v>0</v>
      </c>
      <c r="F357" s="53">
        <v>0</v>
      </c>
      <c r="G357" s="53">
        <v>0</v>
      </c>
      <c r="H357" s="53">
        <v>0</v>
      </c>
      <c r="I357" s="53">
        <v>0</v>
      </c>
      <c r="J357" s="53">
        <v>715764244</v>
      </c>
      <c r="K357" s="53">
        <v>0</v>
      </c>
      <c r="L357" s="53">
        <v>51143000</v>
      </c>
      <c r="M357" s="53">
        <v>51143000</v>
      </c>
      <c r="N357" s="53">
        <v>0</v>
      </c>
      <c r="O357" s="53">
        <v>51143000</v>
      </c>
      <c r="P357" s="53">
        <v>51143000</v>
      </c>
      <c r="Q357" s="28">
        <f t="shared" si="160"/>
        <v>0</v>
      </c>
      <c r="R357" s="53">
        <v>0</v>
      </c>
      <c r="S357" s="53">
        <v>0</v>
      </c>
      <c r="T357" s="53">
        <v>0</v>
      </c>
      <c r="U357" s="53">
        <v>664621244</v>
      </c>
      <c r="V357" s="53">
        <v>0</v>
      </c>
      <c r="W357" s="53">
        <v>51143000</v>
      </c>
      <c r="X357" s="23">
        <f t="shared" ref="X357" si="171">P357/J357</f>
        <v>7.145229791612781E-2</v>
      </c>
    </row>
    <row r="358" spans="1:24" ht="29.25" customHeight="1" x14ac:dyDescent="0.2">
      <c r="A358" s="59" t="s">
        <v>376</v>
      </c>
      <c r="B358" s="60" t="s">
        <v>115</v>
      </c>
      <c r="C358" s="52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28"/>
      <c r="R358" s="53"/>
      <c r="S358" s="53"/>
      <c r="T358" s="53"/>
      <c r="U358" s="53"/>
      <c r="V358" s="53"/>
      <c r="W358" s="53"/>
      <c r="X358" s="53"/>
    </row>
    <row r="359" spans="1:24" ht="20.100000000000001" customHeight="1" x14ac:dyDescent="0.2">
      <c r="A359" s="61" t="s">
        <v>459</v>
      </c>
      <c r="B359" s="62" t="s">
        <v>442</v>
      </c>
      <c r="C359" s="62" t="s">
        <v>148</v>
      </c>
      <c r="D359" s="53">
        <v>1431528488</v>
      </c>
      <c r="E359" s="53">
        <v>0</v>
      </c>
      <c r="F359" s="53">
        <v>0</v>
      </c>
      <c r="G359" s="53">
        <v>0</v>
      </c>
      <c r="H359" s="53">
        <v>0</v>
      </c>
      <c r="I359" s="53">
        <v>0</v>
      </c>
      <c r="J359" s="53">
        <v>1431528488</v>
      </c>
      <c r="K359" s="53">
        <v>0</v>
      </c>
      <c r="L359" s="53">
        <v>102058200</v>
      </c>
      <c r="M359" s="53">
        <v>102058200</v>
      </c>
      <c r="N359" s="53">
        <v>0</v>
      </c>
      <c r="O359" s="53">
        <v>102058200</v>
      </c>
      <c r="P359" s="53">
        <v>102058200</v>
      </c>
      <c r="Q359" s="28">
        <f t="shared" si="160"/>
        <v>0</v>
      </c>
      <c r="R359" s="53">
        <v>0</v>
      </c>
      <c r="S359" s="53">
        <v>0</v>
      </c>
      <c r="T359" s="53">
        <v>0</v>
      </c>
      <c r="U359" s="53">
        <v>1329470288</v>
      </c>
      <c r="V359" s="53">
        <v>0</v>
      </c>
      <c r="W359" s="53">
        <v>102058200</v>
      </c>
      <c r="X359" s="23">
        <f t="shared" ref="X359" si="172">P359/J359</f>
        <v>7.1293167307195079E-2</v>
      </c>
    </row>
    <row r="360" spans="1:24" ht="28.5" customHeight="1" x14ac:dyDescent="0.2">
      <c r="A360" s="59" t="s">
        <v>460</v>
      </c>
      <c r="B360" s="60" t="s">
        <v>117</v>
      </c>
      <c r="C360" s="62"/>
      <c r="D360" s="53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28"/>
      <c r="R360" s="53"/>
      <c r="S360" s="53"/>
      <c r="T360" s="53"/>
      <c r="U360" s="53"/>
      <c r="V360" s="53"/>
      <c r="W360" s="53"/>
      <c r="X360" s="53"/>
    </row>
    <row r="361" spans="1:24" ht="20.100000000000001" customHeight="1" x14ac:dyDescent="0.2">
      <c r="A361" s="59" t="s">
        <v>461</v>
      </c>
      <c r="B361" s="60" t="s">
        <v>68</v>
      </c>
      <c r="C361" s="62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28"/>
      <c r="R361" s="53"/>
      <c r="S361" s="53"/>
      <c r="T361" s="53"/>
      <c r="U361" s="53"/>
      <c r="V361" s="53"/>
      <c r="W361" s="53"/>
      <c r="X361" s="53"/>
    </row>
    <row r="362" spans="1:24" ht="20.100000000000001" customHeight="1" x14ac:dyDescent="0.2">
      <c r="A362" s="59" t="s">
        <v>376</v>
      </c>
      <c r="B362" s="60" t="s">
        <v>120</v>
      </c>
      <c r="C362" s="52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28"/>
      <c r="R362" s="53"/>
      <c r="S362" s="53"/>
      <c r="T362" s="53"/>
      <c r="U362" s="53"/>
      <c r="V362" s="53"/>
      <c r="W362" s="53"/>
      <c r="X362" s="53"/>
    </row>
    <row r="363" spans="1:24" ht="20.100000000000001" customHeight="1" x14ac:dyDescent="0.2">
      <c r="A363" s="61" t="s">
        <v>462</v>
      </c>
      <c r="B363" s="62" t="s">
        <v>442</v>
      </c>
      <c r="C363" s="62" t="s">
        <v>148</v>
      </c>
      <c r="D363" s="53">
        <v>17874867630</v>
      </c>
      <c r="E363" s="53">
        <v>0</v>
      </c>
      <c r="F363" s="53">
        <v>0</v>
      </c>
      <c r="G363" s="53">
        <v>0</v>
      </c>
      <c r="H363" s="53">
        <v>0</v>
      </c>
      <c r="I363" s="53">
        <v>0</v>
      </c>
      <c r="J363" s="53">
        <v>17874867630</v>
      </c>
      <c r="K363" s="53">
        <v>0</v>
      </c>
      <c r="L363" s="53">
        <v>3131995250</v>
      </c>
      <c r="M363" s="53">
        <v>3131995250</v>
      </c>
      <c r="N363" s="53">
        <v>0</v>
      </c>
      <c r="O363" s="53">
        <v>3131995250</v>
      </c>
      <c r="P363" s="53">
        <v>3131995250</v>
      </c>
      <c r="Q363" s="28">
        <f t="shared" si="160"/>
        <v>0</v>
      </c>
      <c r="R363" s="53">
        <v>0</v>
      </c>
      <c r="S363" s="53">
        <v>0</v>
      </c>
      <c r="T363" s="53">
        <v>0</v>
      </c>
      <c r="U363" s="53">
        <v>14742872380</v>
      </c>
      <c r="V363" s="53">
        <v>0</v>
      </c>
      <c r="W363" s="53">
        <v>3131995250</v>
      </c>
      <c r="X363" s="23">
        <f t="shared" ref="X363" si="173">P363/J363</f>
        <v>0.17521781502557621</v>
      </c>
    </row>
    <row r="364" spans="1:24" ht="20.100000000000001" customHeight="1" x14ac:dyDescent="0.2">
      <c r="A364" s="59" t="s">
        <v>376</v>
      </c>
      <c r="B364" s="60" t="s">
        <v>463</v>
      </c>
      <c r="C364" s="52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28"/>
      <c r="R364" s="53"/>
      <c r="S364" s="53"/>
      <c r="T364" s="53"/>
      <c r="U364" s="53"/>
      <c r="V364" s="53"/>
      <c r="W364" s="53"/>
      <c r="X364" s="53"/>
    </row>
    <row r="365" spans="1:24" ht="20.100000000000001" customHeight="1" x14ac:dyDescent="0.2">
      <c r="A365" s="61" t="s">
        <v>464</v>
      </c>
      <c r="B365" s="62" t="s">
        <v>442</v>
      </c>
      <c r="C365" s="62" t="s">
        <v>148</v>
      </c>
      <c r="D365" s="53">
        <v>10000000</v>
      </c>
      <c r="E365" s="53">
        <v>0</v>
      </c>
      <c r="F365" s="53">
        <v>0</v>
      </c>
      <c r="G365" s="53">
        <v>0</v>
      </c>
      <c r="H365" s="53">
        <v>0</v>
      </c>
      <c r="I365" s="53">
        <v>0</v>
      </c>
      <c r="J365" s="53">
        <v>10000000</v>
      </c>
      <c r="K365" s="53">
        <v>0</v>
      </c>
      <c r="L365" s="53">
        <v>0</v>
      </c>
      <c r="M365" s="53">
        <v>0</v>
      </c>
      <c r="N365" s="53">
        <v>0</v>
      </c>
      <c r="O365" s="53">
        <v>0</v>
      </c>
      <c r="P365" s="53">
        <v>0</v>
      </c>
      <c r="Q365" s="28">
        <f t="shared" si="160"/>
        <v>0</v>
      </c>
      <c r="R365" s="53">
        <v>0</v>
      </c>
      <c r="S365" s="53">
        <v>0</v>
      </c>
      <c r="T365" s="53">
        <v>0</v>
      </c>
      <c r="U365" s="53">
        <v>10000000</v>
      </c>
      <c r="V365" s="53">
        <v>0</v>
      </c>
      <c r="W365" s="53">
        <v>0</v>
      </c>
      <c r="X365" s="23">
        <f t="shared" ref="X365" si="174">P365/J365</f>
        <v>0</v>
      </c>
    </row>
    <row r="366" spans="1:24" ht="22.5" x14ac:dyDescent="0.2">
      <c r="A366" s="59" t="s">
        <v>376</v>
      </c>
      <c r="B366" s="60" t="s">
        <v>486</v>
      </c>
      <c r="C366" s="52"/>
      <c r="D366" s="53"/>
      <c r="E366" s="53"/>
      <c r="F366" s="53"/>
      <c r="G366" s="53"/>
      <c r="H366" s="53"/>
      <c r="I366" s="53"/>
      <c r="J366" s="53"/>
      <c r="K366" s="53"/>
      <c r="L366" s="53"/>
      <c r="M366" s="53"/>
      <c r="N366" s="53"/>
      <c r="O366" s="53"/>
      <c r="P366" s="53"/>
      <c r="Q366" s="28"/>
      <c r="R366" s="53"/>
      <c r="S366" s="53"/>
      <c r="T366" s="53"/>
      <c r="U366" s="53"/>
      <c r="V366" s="53"/>
      <c r="W366" s="53"/>
      <c r="X366" s="53"/>
    </row>
    <row r="367" spans="1:24" ht="21.95" customHeight="1" x14ac:dyDescent="0.2">
      <c r="A367" s="61" t="s">
        <v>487</v>
      </c>
      <c r="B367" s="62" t="s">
        <v>442</v>
      </c>
      <c r="C367" s="62" t="s">
        <v>148</v>
      </c>
      <c r="D367" s="53">
        <v>595125294</v>
      </c>
      <c r="E367" s="53">
        <v>0</v>
      </c>
      <c r="F367" s="53">
        <v>0</v>
      </c>
      <c r="G367" s="53">
        <v>0</v>
      </c>
      <c r="H367" s="53">
        <v>0</v>
      </c>
      <c r="I367" s="53">
        <v>0</v>
      </c>
      <c r="J367" s="53">
        <v>595125294</v>
      </c>
      <c r="K367" s="53">
        <v>0</v>
      </c>
      <c r="L367" s="53">
        <v>33162403</v>
      </c>
      <c r="M367" s="53">
        <v>33162403</v>
      </c>
      <c r="N367" s="53">
        <v>0</v>
      </c>
      <c r="O367" s="53">
        <v>33162403</v>
      </c>
      <c r="P367" s="53">
        <v>33162403</v>
      </c>
      <c r="Q367" s="28">
        <f t="shared" si="160"/>
        <v>0</v>
      </c>
      <c r="R367" s="53">
        <v>0</v>
      </c>
      <c r="S367" s="53">
        <v>0</v>
      </c>
      <c r="T367" s="53">
        <v>0</v>
      </c>
      <c r="U367" s="53">
        <v>561962891</v>
      </c>
      <c r="V367" s="53">
        <v>0</v>
      </c>
      <c r="W367" s="53">
        <v>33162403</v>
      </c>
      <c r="X367" s="23">
        <f t="shared" ref="X367" si="175">P367/J367</f>
        <v>5.5723396962522653E-2</v>
      </c>
    </row>
    <row r="368" spans="1:24" ht="21.95" customHeight="1" x14ac:dyDescent="0.2">
      <c r="A368" s="59" t="s">
        <v>376</v>
      </c>
      <c r="B368" s="60" t="s">
        <v>488</v>
      </c>
      <c r="C368" s="52"/>
      <c r="D368" s="53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28"/>
      <c r="R368" s="53"/>
      <c r="S368" s="53"/>
      <c r="T368" s="53"/>
      <c r="U368" s="53"/>
      <c r="V368" s="53"/>
      <c r="W368" s="53"/>
      <c r="X368" s="53"/>
    </row>
    <row r="369" spans="1:24" ht="36" customHeight="1" x14ac:dyDescent="0.2">
      <c r="A369" s="61" t="s">
        <v>489</v>
      </c>
      <c r="B369" s="62" t="s">
        <v>490</v>
      </c>
      <c r="C369" s="62" t="s">
        <v>148</v>
      </c>
      <c r="D369" s="53">
        <v>994162255</v>
      </c>
      <c r="E369" s="53">
        <v>0</v>
      </c>
      <c r="F369" s="53">
        <v>0</v>
      </c>
      <c r="G369" s="53">
        <v>0</v>
      </c>
      <c r="H369" s="53">
        <v>0</v>
      </c>
      <c r="I369" s="53">
        <v>0</v>
      </c>
      <c r="J369" s="53">
        <v>994162255</v>
      </c>
      <c r="K369" s="53">
        <v>0</v>
      </c>
      <c r="L369" s="53">
        <v>778340962</v>
      </c>
      <c r="M369" s="53">
        <v>778340962</v>
      </c>
      <c r="N369" s="53">
        <v>0</v>
      </c>
      <c r="O369" s="53">
        <v>778340962</v>
      </c>
      <c r="P369" s="53">
        <v>778340962</v>
      </c>
      <c r="Q369" s="28">
        <f t="shared" si="160"/>
        <v>0</v>
      </c>
      <c r="R369" s="53">
        <v>0</v>
      </c>
      <c r="S369" s="53">
        <v>0</v>
      </c>
      <c r="T369" s="53">
        <v>0</v>
      </c>
      <c r="U369" s="53">
        <v>215821293</v>
      </c>
      <c r="V369" s="53">
        <v>0</v>
      </c>
      <c r="W369" s="53">
        <v>778340962</v>
      </c>
      <c r="X369" s="23">
        <f t="shared" ref="X369" si="176">P369/J369</f>
        <v>0.7829113991055715</v>
      </c>
    </row>
    <row r="370" spans="1:24" ht="30" customHeight="1" x14ac:dyDescent="0.2">
      <c r="A370" s="59" t="s">
        <v>376</v>
      </c>
      <c r="B370" s="60" t="s">
        <v>491</v>
      </c>
      <c r="C370" s="52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28"/>
      <c r="R370" s="53"/>
      <c r="S370" s="53"/>
      <c r="T370" s="53"/>
      <c r="U370" s="53"/>
      <c r="V370" s="53"/>
      <c r="W370" s="53"/>
      <c r="X370" s="53"/>
    </row>
    <row r="371" spans="1:24" ht="37.5" customHeight="1" x14ac:dyDescent="0.2">
      <c r="A371" s="61" t="s">
        <v>492</v>
      </c>
      <c r="B371" s="62" t="s">
        <v>490</v>
      </c>
      <c r="C371" s="62" t="s">
        <v>148</v>
      </c>
      <c r="D371" s="53">
        <v>20000000</v>
      </c>
      <c r="E371" s="53">
        <v>0</v>
      </c>
      <c r="F371" s="53">
        <v>0</v>
      </c>
      <c r="G371" s="53">
        <v>0</v>
      </c>
      <c r="H371" s="53">
        <v>0</v>
      </c>
      <c r="I371" s="53">
        <v>0</v>
      </c>
      <c r="J371" s="53">
        <v>20000000</v>
      </c>
      <c r="K371" s="53">
        <v>0</v>
      </c>
      <c r="L371" s="53">
        <v>0</v>
      </c>
      <c r="M371" s="53">
        <v>0</v>
      </c>
      <c r="N371" s="53">
        <v>0</v>
      </c>
      <c r="O371" s="53">
        <v>0</v>
      </c>
      <c r="P371" s="53">
        <v>0</v>
      </c>
      <c r="Q371" s="28">
        <f t="shared" si="160"/>
        <v>0</v>
      </c>
      <c r="R371" s="53">
        <v>0</v>
      </c>
      <c r="S371" s="53">
        <v>0</v>
      </c>
      <c r="T371" s="53">
        <v>0</v>
      </c>
      <c r="U371" s="53">
        <v>20000000</v>
      </c>
      <c r="V371" s="53">
        <v>0</v>
      </c>
      <c r="W371" s="53">
        <v>0</v>
      </c>
      <c r="X371" s="23">
        <f t="shared" ref="X371" si="177">P371/J371</f>
        <v>0</v>
      </c>
    </row>
    <row r="372" spans="1:24" ht="15" customHeight="1" x14ac:dyDescent="0.2">
      <c r="A372" s="61"/>
      <c r="B372" s="65" t="s">
        <v>493</v>
      </c>
      <c r="C372" s="62"/>
      <c r="D372" s="53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28"/>
      <c r="R372" s="53"/>
      <c r="S372" s="53"/>
      <c r="T372" s="53"/>
      <c r="U372" s="53"/>
      <c r="V372" s="53"/>
      <c r="W372" s="53"/>
      <c r="X372" s="53"/>
    </row>
    <row r="373" spans="1:24" ht="15" customHeight="1" x14ac:dyDescent="0.2">
      <c r="A373" s="50">
        <v>2.2999999999999998</v>
      </c>
      <c r="B373" s="51" t="s">
        <v>431</v>
      </c>
      <c r="C373" s="62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28"/>
      <c r="R373" s="53"/>
      <c r="S373" s="53"/>
      <c r="T373" s="53"/>
      <c r="U373" s="53"/>
      <c r="V373" s="53"/>
      <c r="W373" s="53"/>
      <c r="X373" s="53"/>
    </row>
    <row r="374" spans="1:24" ht="15" customHeight="1" x14ac:dyDescent="0.2">
      <c r="A374" s="50" t="s">
        <v>432</v>
      </c>
      <c r="B374" s="51" t="s">
        <v>42</v>
      </c>
      <c r="C374" s="62"/>
      <c r="D374" s="53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28"/>
      <c r="R374" s="53"/>
      <c r="S374" s="53"/>
      <c r="T374" s="53"/>
      <c r="U374" s="53"/>
      <c r="V374" s="53"/>
      <c r="W374" s="53"/>
      <c r="X374" s="53"/>
    </row>
    <row r="375" spans="1:24" ht="15" customHeight="1" x14ac:dyDescent="0.2">
      <c r="A375" s="50" t="s">
        <v>433</v>
      </c>
      <c r="B375" s="51" t="s">
        <v>44</v>
      </c>
      <c r="C375" s="62"/>
      <c r="D375" s="53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28"/>
      <c r="R375" s="53"/>
      <c r="S375" s="53"/>
      <c r="T375" s="53"/>
      <c r="U375" s="53"/>
      <c r="V375" s="53"/>
      <c r="W375" s="53"/>
      <c r="X375" s="53"/>
    </row>
    <row r="376" spans="1:24" ht="15" customHeight="1" x14ac:dyDescent="0.2">
      <c r="A376" s="50" t="s">
        <v>434</v>
      </c>
      <c r="B376" s="51" t="s">
        <v>46</v>
      </c>
      <c r="C376" s="62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28"/>
      <c r="R376" s="53"/>
      <c r="S376" s="53"/>
      <c r="T376" s="53"/>
      <c r="U376" s="53"/>
      <c r="V376" s="53"/>
      <c r="W376" s="53"/>
      <c r="X376" s="53"/>
    </row>
    <row r="377" spans="1:24" ht="15" customHeight="1" x14ac:dyDescent="0.2">
      <c r="A377" s="50" t="s">
        <v>435</v>
      </c>
      <c r="B377" s="51" t="s">
        <v>48</v>
      </c>
      <c r="C377" s="62"/>
      <c r="D377" s="53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28"/>
      <c r="R377" s="53"/>
      <c r="S377" s="53"/>
      <c r="T377" s="53"/>
      <c r="U377" s="53"/>
      <c r="V377" s="53"/>
      <c r="W377" s="53"/>
      <c r="X377" s="53"/>
    </row>
    <row r="378" spans="1:24" ht="21.95" customHeight="1" x14ac:dyDescent="0.2">
      <c r="A378" s="59" t="s">
        <v>376</v>
      </c>
      <c r="B378" s="60" t="s">
        <v>50</v>
      </c>
      <c r="C378" s="52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28"/>
      <c r="R378" s="53"/>
      <c r="S378" s="53"/>
      <c r="T378" s="53"/>
      <c r="U378" s="53"/>
      <c r="V378" s="53"/>
      <c r="W378" s="53"/>
      <c r="X378" s="53"/>
    </row>
    <row r="379" spans="1:24" ht="21.95" customHeight="1" x14ac:dyDescent="0.2">
      <c r="A379" s="61" t="s">
        <v>437</v>
      </c>
      <c r="B379" s="62" t="s">
        <v>438</v>
      </c>
      <c r="C379" s="62" t="s">
        <v>148</v>
      </c>
      <c r="D379" s="53">
        <v>7549459497</v>
      </c>
      <c r="E379" s="53">
        <v>0</v>
      </c>
      <c r="F379" s="53">
        <v>0</v>
      </c>
      <c r="G379" s="53">
        <v>0</v>
      </c>
      <c r="H379" s="53">
        <v>0</v>
      </c>
      <c r="I379" s="53">
        <v>0</v>
      </c>
      <c r="J379" s="53">
        <v>7549459497</v>
      </c>
      <c r="K379" s="53">
        <v>0</v>
      </c>
      <c r="L379" s="53">
        <v>643628511</v>
      </c>
      <c r="M379" s="53">
        <v>643628511</v>
      </c>
      <c r="N379" s="53">
        <v>0</v>
      </c>
      <c r="O379" s="53">
        <v>643628511</v>
      </c>
      <c r="P379" s="53">
        <v>643628511</v>
      </c>
      <c r="Q379" s="28">
        <f t="shared" si="160"/>
        <v>0</v>
      </c>
      <c r="R379" s="53">
        <v>0</v>
      </c>
      <c r="S379" s="53">
        <v>0</v>
      </c>
      <c r="T379" s="53">
        <v>0</v>
      </c>
      <c r="U379" s="53">
        <v>6905830986</v>
      </c>
      <c r="V379" s="53">
        <v>0</v>
      </c>
      <c r="W379" s="53">
        <v>643628511</v>
      </c>
      <c r="X379" s="23">
        <f t="shared" ref="X379" si="178">P379/J379</f>
        <v>8.525491278624181E-2</v>
      </c>
    </row>
    <row r="380" spans="1:24" ht="21.95" customHeight="1" x14ac:dyDescent="0.2">
      <c r="A380" s="59" t="s">
        <v>376</v>
      </c>
      <c r="B380" s="60" t="s">
        <v>472</v>
      </c>
      <c r="C380" s="52"/>
      <c r="D380" s="53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28"/>
      <c r="R380" s="53"/>
      <c r="S380" s="53"/>
      <c r="T380" s="53"/>
      <c r="U380" s="53"/>
      <c r="V380" s="53"/>
      <c r="W380" s="53"/>
      <c r="X380" s="53"/>
    </row>
    <row r="381" spans="1:24" ht="21.95" customHeight="1" x14ac:dyDescent="0.2">
      <c r="A381" s="61" t="s">
        <v>473</v>
      </c>
      <c r="B381" s="62" t="s">
        <v>442</v>
      </c>
      <c r="C381" s="62" t="s">
        <v>148</v>
      </c>
      <c r="D381" s="53">
        <v>134985600</v>
      </c>
      <c r="E381" s="53">
        <v>0</v>
      </c>
      <c r="F381" s="53">
        <v>0</v>
      </c>
      <c r="G381" s="53">
        <v>0</v>
      </c>
      <c r="H381" s="53">
        <v>0</v>
      </c>
      <c r="I381" s="53">
        <v>0</v>
      </c>
      <c r="J381" s="53">
        <v>134985600</v>
      </c>
      <c r="K381" s="53">
        <v>0</v>
      </c>
      <c r="L381" s="53">
        <v>0</v>
      </c>
      <c r="M381" s="53">
        <v>0</v>
      </c>
      <c r="N381" s="53">
        <v>0</v>
      </c>
      <c r="O381" s="53">
        <v>0</v>
      </c>
      <c r="P381" s="53">
        <v>0</v>
      </c>
      <c r="Q381" s="28">
        <f t="shared" si="160"/>
        <v>0</v>
      </c>
      <c r="R381" s="53">
        <v>0</v>
      </c>
      <c r="S381" s="53">
        <v>0</v>
      </c>
      <c r="T381" s="53">
        <v>0</v>
      </c>
      <c r="U381" s="53">
        <v>134985600</v>
      </c>
      <c r="V381" s="53">
        <v>0</v>
      </c>
      <c r="W381" s="53">
        <v>0</v>
      </c>
      <c r="X381" s="23">
        <f t="shared" ref="X381" si="179">P381/J381</f>
        <v>0</v>
      </c>
    </row>
    <row r="382" spans="1:24" ht="21.95" customHeight="1" x14ac:dyDescent="0.2">
      <c r="A382" s="59" t="s">
        <v>376</v>
      </c>
      <c r="B382" s="60" t="s">
        <v>62</v>
      </c>
      <c r="C382" s="52"/>
      <c r="D382" s="53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28"/>
      <c r="R382" s="53"/>
      <c r="S382" s="53"/>
      <c r="T382" s="53"/>
      <c r="U382" s="53"/>
      <c r="V382" s="53"/>
      <c r="W382" s="53"/>
      <c r="X382" s="53"/>
    </row>
    <row r="383" spans="1:24" ht="21.95" customHeight="1" x14ac:dyDescent="0.2">
      <c r="A383" s="61" t="s">
        <v>441</v>
      </c>
      <c r="B383" s="62" t="s">
        <v>442</v>
      </c>
      <c r="C383" s="62" t="s">
        <v>148</v>
      </c>
      <c r="D383" s="53">
        <v>448420967</v>
      </c>
      <c r="E383" s="53">
        <v>0</v>
      </c>
      <c r="F383" s="53">
        <v>0</v>
      </c>
      <c r="G383" s="53">
        <v>0</v>
      </c>
      <c r="H383" s="53">
        <v>0</v>
      </c>
      <c r="I383" s="53">
        <v>0</v>
      </c>
      <c r="J383" s="53">
        <v>448420967</v>
      </c>
      <c r="K383" s="53">
        <v>0</v>
      </c>
      <c r="L383" s="53">
        <v>4846703</v>
      </c>
      <c r="M383" s="53">
        <v>4846703</v>
      </c>
      <c r="N383" s="53">
        <v>0</v>
      </c>
      <c r="O383" s="53">
        <v>4846703</v>
      </c>
      <c r="P383" s="53">
        <v>4846703</v>
      </c>
      <c r="Q383" s="28">
        <f t="shared" si="160"/>
        <v>0</v>
      </c>
      <c r="R383" s="53">
        <v>0</v>
      </c>
      <c r="S383" s="53">
        <v>0</v>
      </c>
      <c r="T383" s="53">
        <v>0</v>
      </c>
      <c r="U383" s="53">
        <v>443574264</v>
      </c>
      <c r="V383" s="53">
        <v>0</v>
      </c>
      <c r="W383" s="53">
        <v>4846703</v>
      </c>
      <c r="X383" s="23">
        <f t="shared" ref="X383" si="180">P383/J383</f>
        <v>1.08083772987359E-2</v>
      </c>
    </row>
    <row r="384" spans="1:24" ht="15" customHeight="1" x14ac:dyDescent="0.2">
      <c r="A384" s="59" t="s">
        <v>444</v>
      </c>
      <c r="B384" s="60" t="s">
        <v>68</v>
      </c>
      <c r="C384" s="62"/>
      <c r="D384" s="53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28"/>
      <c r="R384" s="53"/>
      <c r="S384" s="53"/>
      <c r="T384" s="53"/>
      <c r="U384" s="53"/>
      <c r="V384" s="53"/>
      <c r="W384" s="53"/>
      <c r="X384" s="53"/>
    </row>
    <row r="385" spans="1:24" ht="21.95" customHeight="1" x14ac:dyDescent="0.2">
      <c r="A385" s="59" t="s">
        <v>376</v>
      </c>
      <c r="B385" s="60" t="s">
        <v>70</v>
      </c>
      <c r="C385" s="52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28"/>
      <c r="R385" s="53"/>
      <c r="S385" s="53"/>
      <c r="T385" s="53"/>
      <c r="U385" s="53"/>
      <c r="V385" s="53"/>
      <c r="W385" s="53"/>
      <c r="X385" s="53"/>
    </row>
    <row r="386" spans="1:24" ht="21.95" customHeight="1" x14ac:dyDescent="0.2">
      <c r="A386" s="61" t="s">
        <v>445</v>
      </c>
      <c r="B386" s="62" t="s">
        <v>442</v>
      </c>
      <c r="C386" s="62" t="s">
        <v>148</v>
      </c>
      <c r="D386" s="53">
        <v>973135778</v>
      </c>
      <c r="E386" s="53">
        <v>0</v>
      </c>
      <c r="F386" s="53">
        <v>0</v>
      </c>
      <c r="G386" s="53">
        <v>0</v>
      </c>
      <c r="H386" s="53">
        <v>0</v>
      </c>
      <c r="I386" s="53">
        <v>0</v>
      </c>
      <c r="J386" s="53">
        <v>973135778</v>
      </c>
      <c r="K386" s="53">
        <v>0</v>
      </c>
      <c r="L386" s="53">
        <v>810094</v>
      </c>
      <c r="M386" s="53">
        <v>810094</v>
      </c>
      <c r="N386" s="53">
        <v>0</v>
      </c>
      <c r="O386" s="53">
        <v>810094</v>
      </c>
      <c r="P386" s="53">
        <v>810094</v>
      </c>
      <c r="Q386" s="28">
        <f t="shared" si="160"/>
        <v>0</v>
      </c>
      <c r="R386" s="53">
        <v>0</v>
      </c>
      <c r="S386" s="53">
        <v>0</v>
      </c>
      <c r="T386" s="53">
        <v>0</v>
      </c>
      <c r="U386" s="53">
        <v>972325684</v>
      </c>
      <c r="V386" s="53">
        <v>0</v>
      </c>
      <c r="W386" s="53">
        <v>810094</v>
      </c>
      <c r="X386" s="23">
        <f t="shared" ref="X386" si="181">P386/J386</f>
        <v>8.3245731820169502E-4</v>
      </c>
    </row>
    <row r="387" spans="1:24" ht="21.95" customHeight="1" x14ac:dyDescent="0.2">
      <c r="A387" s="59" t="s">
        <v>376</v>
      </c>
      <c r="B387" s="60" t="s">
        <v>73</v>
      </c>
      <c r="C387" s="52"/>
      <c r="D387" s="53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28"/>
      <c r="R387" s="53"/>
      <c r="S387" s="53"/>
      <c r="T387" s="53"/>
      <c r="U387" s="53"/>
      <c r="V387" s="53"/>
      <c r="W387" s="53"/>
      <c r="X387" s="53"/>
    </row>
    <row r="388" spans="1:24" ht="21.95" customHeight="1" x14ac:dyDescent="0.2">
      <c r="A388" s="61" t="s">
        <v>446</v>
      </c>
      <c r="B388" s="62" t="s">
        <v>442</v>
      </c>
      <c r="C388" s="62" t="s">
        <v>148</v>
      </c>
      <c r="D388" s="53">
        <v>467105174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467105174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28">
        <f t="shared" si="160"/>
        <v>0</v>
      </c>
      <c r="R388" s="53">
        <v>0</v>
      </c>
      <c r="S388" s="53">
        <v>0</v>
      </c>
      <c r="T388" s="53">
        <v>0</v>
      </c>
      <c r="U388" s="53">
        <v>467105174</v>
      </c>
      <c r="V388" s="53">
        <v>0</v>
      </c>
      <c r="W388" s="53">
        <v>0</v>
      </c>
      <c r="X388" s="23">
        <f t="shared" ref="X388" si="182">P388/J388</f>
        <v>0</v>
      </c>
    </row>
    <row r="389" spans="1:24" ht="15" customHeight="1" x14ac:dyDescent="0.2">
      <c r="A389" s="59" t="s">
        <v>476</v>
      </c>
      <c r="B389" s="60" t="s">
        <v>81</v>
      </c>
      <c r="C389" s="52"/>
      <c r="D389" s="53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28"/>
      <c r="R389" s="53"/>
      <c r="S389" s="53"/>
      <c r="T389" s="53"/>
      <c r="U389" s="53"/>
      <c r="V389" s="53"/>
      <c r="W389" s="53"/>
      <c r="X389" s="53"/>
    </row>
    <row r="390" spans="1:24" ht="21.95" customHeight="1" x14ac:dyDescent="0.2">
      <c r="A390" s="59" t="s">
        <v>376</v>
      </c>
      <c r="B390" s="60" t="s">
        <v>477</v>
      </c>
      <c r="C390" s="52"/>
      <c r="D390" s="53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28"/>
      <c r="R390" s="53"/>
      <c r="S390" s="53"/>
      <c r="T390" s="53"/>
      <c r="U390" s="53"/>
      <c r="V390" s="53"/>
      <c r="W390" s="53"/>
      <c r="X390" s="53"/>
    </row>
    <row r="391" spans="1:24" ht="21.95" customHeight="1" x14ac:dyDescent="0.2">
      <c r="A391" s="61" t="s">
        <v>478</v>
      </c>
      <c r="B391" s="62" t="s">
        <v>442</v>
      </c>
      <c r="C391" s="62" t="s">
        <v>148</v>
      </c>
      <c r="D391" s="53">
        <v>2347055754</v>
      </c>
      <c r="E391" s="53">
        <v>0</v>
      </c>
      <c r="F391" s="53">
        <v>0</v>
      </c>
      <c r="G391" s="53">
        <v>0</v>
      </c>
      <c r="H391" s="53">
        <v>0</v>
      </c>
      <c r="I391" s="53">
        <v>0</v>
      </c>
      <c r="J391" s="53">
        <v>2347055754</v>
      </c>
      <c r="K391" s="53">
        <v>0</v>
      </c>
      <c r="L391" s="53">
        <v>0</v>
      </c>
      <c r="M391" s="53">
        <v>0</v>
      </c>
      <c r="N391" s="53">
        <v>0</v>
      </c>
      <c r="O391" s="53">
        <v>0</v>
      </c>
      <c r="P391" s="53">
        <v>0</v>
      </c>
      <c r="Q391" s="28">
        <f t="shared" si="160"/>
        <v>0</v>
      </c>
      <c r="R391" s="53">
        <v>0</v>
      </c>
      <c r="S391" s="53">
        <v>0</v>
      </c>
      <c r="T391" s="53">
        <v>0</v>
      </c>
      <c r="U391" s="53">
        <v>2347055754</v>
      </c>
      <c r="V391" s="53">
        <v>0</v>
      </c>
      <c r="W391" s="53">
        <v>0</v>
      </c>
      <c r="X391" s="23">
        <f t="shared" ref="X391" si="183">P391/J391</f>
        <v>0</v>
      </c>
    </row>
    <row r="392" spans="1:24" ht="21.95" customHeight="1" x14ac:dyDescent="0.2">
      <c r="A392" s="59" t="s">
        <v>376</v>
      </c>
      <c r="B392" s="60" t="s">
        <v>494</v>
      </c>
      <c r="C392" s="52"/>
      <c r="D392" s="53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28"/>
      <c r="R392" s="53"/>
      <c r="S392" s="53"/>
      <c r="T392" s="53"/>
      <c r="U392" s="53"/>
      <c r="V392" s="53"/>
      <c r="W392" s="53"/>
      <c r="X392" s="53"/>
    </row>
    <row r="393" spans="1:24" ht="21.95" customHeight="1" x14ac:dyDescent="0.2">
      <c r="A393" s="61" t="s">
        <v>480</v>
      </c>
      <c r="B393" s="62" t="s">
        <v>442</v>
      </c>
      <c r="C393" s="62" t="s">
        <v>148</v>
      </c>
      <c r="D393" s="53">
        <v>205153485</v>
      </c>
      <c r="E393" s="53">
        <v>0</v>
      </c>
      <c r="F393" s="53">
        <v>0</v>
      </c>
      <c r="G393" s="53">
        <v>0</v>
      </c>
      <c r="H393" s="53">
        <v>0</v>
      </c>
      <c r="I393" s="53">
        <v>0</v>
      </c>
      <c r="J393" s="53">
        <v>205153485</v>
      </c>
      <c r="K393" s="53">
        <v>0</v>
      </c>
      <c r="L393" s="53">
        <v>5014452</v>
      </c>
      <c r="M393" s="53">
        <v>5014452</v>
      </c>
      <c r="N393" s="53">
        <v>0</v>
      </c>
      <c r="O393" s="53">
        <v>5014452</v>
      </c>
      <c r="P393" s="53">
        <v>5014452</v>
      </c>
      <c r="Q393" s="28">
        <f t="shared" si="160"/>
        <v>0</v>
      </c>
      <c r="R393" s="53">
        <v>0</v>
      </c>
      <c r="S393" s="53">
        <v>0</v>
      </c>
      <c r="T393" s="53">
        <v>0</v>
      </c>
      <c r="U393" s="53">
        <v>200139033</v>
      </c>
      <c r="V393" s="53">
        <v>0</v>
      </c>
      <c r="W393" s="53">
        <v>5014452</v>
      </c>
      <c r="X393" s="23">
        <f t="shared" ref="X393" si="184">P393/J393</f>
        <v>2.4442441228819486E-2</v>
      </c>
    </row>
    <row r="394" spans="1:24" ht="15" customHeight="1" x14ac:dyDescent="0.2">
      <c r="A394" s="59" t="s">
        <v>481</v>
      </c>
      <c r="B394" s="60" t="s">
        <v>87</v>
      </c>
      <c r="C394" s="62"/>
      <c r="D394" s="53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28"/>
      <c r="R394" s="53"/>
      <c r="S394" s="53"/>
      <c r="T394" s="53"/>
      <c r="U394" s="53"/>
      <c r="V394" s="53"/>
      <c r="W394" s="53"/>
      <c r="X394" s="53"/>
    </row>
    <row r="395" spans="1:24" ht="21.95" customHeight="1" x14ac:dyDescent="0.2">
      <c r="A395" s="59" t="s">
        <v>376</v>
      </c>
      <c r="B395" s="60" t="s">
        <v>482</v>
      </c>
      <c r="C395" s="52"/>
      <c r="D395" s="53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28"/>
      <c r="R395" s="53"/>
      <c r="S395" s="53"/>
      <c r="T395" s="53"/>
      <c r="U395" s="53"/>
      <c r="V395" s="53"/>
      <c r="W395" s="53"/>
      <c r="X395" s="53"/>
    </row>
    <row r="396" spans="1:24" ht="21.95" customHeight="1" x14ac:dyDescent="0.2">
      <c r="A396" s="61" t="s">
        <v>449</v>
      </c>
      <c r="B396" s="62" t="s">
        <v>442</v>
      </c>
      <c r="C396" s="62" t="s">
        <v>148</v>
      </c>
      <c r="D396" s="53">
        <v>853307305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853307305</v>
      </c>
      <c r="K396" s="53">
        <v>0</v>
      </c>
      <c r="L396" s="53">
        <v>76637688</v>
      </c>
      <c r="M396" s="53">
        <v>76637688</v>
      </c>
      <c r="N396" s="53">
        <v>0</v>
      </c>
      <c r="O396" s="53">
        <v>76637688</v>
      </c>
      <c r="P396" s="53">
        <v>76637688</v>
      </c>
      <c r="Q396" s="28">
        <f t="shared" si="160"/>
        <v>0</v>
      </c>
      <c r="R396" s="53">
        <v>0</v>
      </c>
      <c r="S396" s="53">
        <v>0</v>
      </c>
      <c r="T396" s="53">
        <v>0</v>
      </c>
      <c r="U396" s="53">
        <v>776669617</v>
      </c>
      <c r="V396" s="53">
        <v>0</v>
      </c>
      <c r="W396" s="53">
        <v>76637688</v>
      </c>
      <c r="X396" s="23">
        <f t="shared" ref="X396" si="185">P396/J396</f>
        <v>8.9812530082582623E-2</v>
      </c>
    </row>
    <row r="397" spans="1:24" ht="21.95" customHeight="1" x14ac:dyDescent="0.2">
      <c r="A397" s="59" t="s">
        <v>376</v>
      </c>
      <c r="B397" s="60" t="s">
        <v>483</v>
      </c>
      <c r="C397" s="52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28"/>
      <c r="R397" s="53"/>
      <c r="S397" s="53"/>
      <c r="T397" s="53"/>
      <c r="U397" s="53"/>
      <c r="V397" s="53"/>
      <c r="W397" s="53"/>
      <c r="X397" s="53"/>
    </row>
    <row r="398" spans="1:24" ht="21.95" customHeight="1" x14ac:dyDescent="0.2">
      <c r="A398" s="61" t="s">
        <v>451</v>
      </c>
      <c r="B398" s="62" t="s">
        <v>442</v>
      </c>
      <c r="C398" s="62" t="s">
        <v>148</v>
      </c>
      <c r="D398" s="53">
        <v>906617013</v>
      </c>
      <c r="E398" s="53">
        <v>0</v>
      </c>
      <c r="F398" s="53">
        <v>0</v>
      </c>
      <c r="G398" s="53">
        <v>0</v>
      </c>
      <c r="H398" s="53">
        <v>0</v>
      </c>
      <c r="I398" s="53">
        <v>0</v>
      </c>
      <c r="J398" s="53">
        <v>906617013</v>
      </c>
      <c r="K398" s="53">
        <v>0</v>
      </c>
      <c r="L398" s="53">
        <v>81427543</v>
      </c>
      <c r="M398" s="53">
        <v>81427543</v>
      </c>
      <c r="N398" s="53">
        <v>0</v>
      </c>
      <c r="O398" s="53">
        <v>81427543</v>
      </c>
      <c r="P398" s="53">
        <v>81427543</v>
      </c>
      <c r="Q398" s="28">
        <f t="shared" si="160"/>
        <v>0</v>
      </c>
      <c r="R398" s="53">
        <v>0</v>
      </c>
      <c r="S398" s="53">
        <v>0</v>
      </c>
      <c r="T398" s="53">
        <v>0</v>
      </c>
      <c r="U398" s="53">
        <v>825189470</v>
      </c>
      <c r="V398" s="53">
        <v>0</v>
      </c>
      <c r="W398" s="53">
        <v>81427543</v>
      </c>
      <c r="X398" s="23">
        <f t="shared" ref="X398" si="186">P398/J398</f>
        <v>8.9814708782659916E-2</v>
      </c>
    </row>
    <row r="399" spans="1:24" ht="21.95" customHeight="1" x14ac:dyDescent="0.2">
      <c r="A399" s="59" t="s">
        <v>376</v>
      </c>
      <c r="B399" s="60" t="s">
        <v>495</v>
      </c>
      <c r="C399" s="52"/>
      <c r="D399" s="53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28"/>
      <c r="R399" s="53"/>
      <c r="S399" s="53"/>
      <c r="T399" s="53"/>
      <c r="U399" s="53"/>
      <c r="V399" s="53"/>
      <c r="W399" s="53"/>
      <c r="X399" s="53"/>
    </row>
    <row r="400" spans="1:24" ht="21.95" customHeight="1" x14ac:dyDescent="0.2">
      <c r="A400" s="61" t="s">
        <v>452</v>
      </c>
      <c r="B400" s="62" t="s">
        <v>442</v>
      </c>
      <c r="C400" s="62" t="s">
        <v>148</v>
      </c>
      <c r="D400" s="53">
        <v>1054230427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1054230427</v>
      </c>
      <c r="K400" s="53">
        <v>0</v>
      </c>
      <c r="L400" s="53">
        <v>80302361</v>
      </c>
      <c r="M400" s="53">
        <v>80302361</v>
      </c>
      <c r="N400" s="53">
        <v>0</v>
      </c>
      <c r="O400" s="53">
        <v>80302361</v>
      </c>
      <c r="P400" s="53">
        <v>80302361</v>
      </c>
      <c r="Q400" s="28">
        <f t="shared" ref="Q400:Q422" si="187">R400+T400</f>
        <v>0</v>
      </c>
      <c r="R400" s="53">
        <v>0</v>
      </c>
      <c r="S400" s="53">
        <v>0</v>
      </c>
      <c r="T400" s="53">
        <v>0</v>
      </c>
      <c r="U400" s="53">
        <v>973928066</v>
      </c>
      <c r="V400" s="53">
        <v>0</v>
      </c>
      <c r="W400" s="53">
        <v>80302361</v>
      </c>
      <c r="X400" s="23">
        <f t="shared" ref="X400" si="188">P400/J400</f>
        <v>7.617154555908108E-2</v>
      </c>
    </row>
    <row r="401" spans="1:24" ht="21.95" customHeight="1" x14ac:dyDescent="0.2">
      <c r="A401" s="59" t="s">
        <v>376</v>
      </c>
      <c r="B401" s="60" t="s">
        <v>453</v>
      </c>
      <c r="C401" s="52"/>
      <c r="D401" s="53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28"/>
      <c r="R401" s="53"/>
      <c r="S401" s="53"/>
      <c r="T401" s="53"/>
      <c r="U401" s="53"/>
      <c r="V401" s="53"/>
      <c r="W401" s="53"/>
      <c r="X401" s="53"/>
    </row>
    <row r="402" spans="1:24" ht="21.95" customHeight="1" x14ac:dyDescent="0.2">
      <c r="A402" s="61" t="s">
        <v>454</v>
      </c>
      <c r="B402" s="62" t="s">
        <v>442</v>
      </c>
      <c r="C402" s="62" t="s">
        <v>148</v>
      </c>
      <c r="D402" s="53">
        <v>463077123</v>
      </c>
      <c r="E402" s="53">
        <v>0</v>
      </c>
      <c r="F402" s="53">
        <v>0</v>
      </c>
      <c r="G402" s="53">
        <v>0</v>
      </c>
      <c r="H402" s="53">
        <v>0</v>
      </c>
      <c r="I402" s="53">
        <v>0</v>
      </c>
      <c r="J402" s="53">
        <v>463077123</v>
      </c>
      <c r="K402" s="53">
        <v>0</v>
      </c>
      <c r="L402" s="53">
        <v>38238300</v>
      </c>
      <c r="M402" s="53">
        <v>38238300</v>
      </c>
      <c r="N402" s="53">
        <v>0</v>
      </c>
      <c r="O402" s="53">
        <v>38238300</v>
      </c>
      <c r="P402" s="53">
        <v>38238300</v>
      </c>
      <c r="Q402" s="28">
        <f t="shared" si="187"/>
        <v>0</v>
      </c>
      <c r="R402" s="53">
        <v>0</v>
      </c>
      <c r="S402" s="53">
        <v>0</v>
      </c>
      <c r="T402" s="53">
        <v>0</v>
      </c>
      <c r="U402" s="53">
        <v>424838823</v>
      </c>
      <c r="V402" s="53">
        <v>0</v>
      </c>
      <c r="W402" s="53">
        <v>38238300</v>
      </c>
      <c r="X402" s="23">
        <f t="shared" ref="X402" si="189">P402/J402</f>
        <v>8.2574366343724559E-2</v>
      </c>
    </row>
    <row r="403" spans="1:24" ht="21.95" customHeight="1" x14ac:dyDescent="0.2">
      <c r="A403" s="59" t="s">
        <v>376</v>
      </c>
      <c r="B403" s="60" t="s">
        <v>104</v>
      </c>
      <c r="C403" s="52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28"/>
      <c r="R403" s="53"/>
      <c r="S403" s="53"/>
      <c r="T403" s="53"/>
      <c r="U403" s="53"/>
      <c r="V403" s="53"/>
      <c r="W403" s="53"/>
      <c r="X403" s="53"/>
    </row>
    <row r="404" spans="1:24" ht="21.95" customHeight="1" x14ac:dyDescent="0.2">
      <c r="A404" s="61" t="s">
        <v>456</v>
      </c>
      <c r="B404" s="62" t="s">
        <v>442</v>
      </c>
      <c r="C404" s="62" t="s">
        <v>148</v>
      </c>
      <c r="D404" s="53">
        <v>347452024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347452024</v>
      </c>
      <c r="K404" s="53">
        <v>0</v>
      </c>
      <c r="L404" s="53">
        <v>28684800</v>
      </c>
      <c r="M404" s="53">
        <v>28684800</v>
      </c>
      <c r="N404" s="53">
        <v>0</v>
      </c>
      <c r="O404" s="53">
        <v>28684800</v>
      </c>
      <c r="P404" s="53">
        <v>28684800</v>
      </c>
      <c r="Q404" s="28">
        <f t="shared" si="187"/>
        <v>0</v>
      </c>
      <c r="R404" s="53">
        <v>0</v>
      </c>
      <c r="S404" s="53">
        <v>0</v>
      </c>
      <c r="T404" s="53">
        <v>0</v>
      </c>
      <c r="U404" s="53">
        <v>318767224</v>
      </c>
      <c r="V404" s="53">
        <v>0</v>
      </c>
      <c r="W404" s="53">
        <v>28684800</v>
      </c>
      <c r="X404" s="23">
        <f t="shared" ref="X404" si="190">P404/J404</f>
        <v>8.2557584986179267E-2</v>
      </c>
    </row>
    <row r="405" spans="1:24" ht="21.95" customHeight="1" x14ac:dyDescent="0.2">
      <c r="A405" s="59" t="s">
        <v>376</v>
      </c>
      <c r="B405" s="60" t="s">
        <v>107</v>
      </c>
      <c r="C405" s="52"/>
      <c r="D405" s="53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28"/>
      <c r="R405" s="53"/>
      <c r="S405" s="53"/>
      <c r="T405" s="53"/>
      <c r="U405" s="53"/>
      <c r="V405" s="53"/>
      <c r="W405" s="53"/>
      <c r="X405" s="53"/>
    </row>
    <row r="406" spans="1:24" ht="21.95" customHeight="1" x14ac:dyDescent="0.2">
      <c r="A406" s="61" t="s">
        <v>457</v>
      </c>
      <c r="B406" s="62" t="s">
        <v>442</v>
      </c>
      <c r="C406" s="62" t="s">
        <v>148</v>
      </c>
      <c r="D406" s="53">
        <v>57908671</v>
      </c>
      <c r="E406" s="53">
        <v>0</v>
      </c>
      <c r="F406" s="53">
        <v>0</v>
      </c>
      <c r="G406" s="53">
        <v>0</v>
      </c>
      <c r="H406" s="53">
        <v>0</v>
      </c>
      <c r="I406" s="53">
        <v>0</v>
      </c>
      <c r="J406" s="53">
        <v>57908671</v>
      </c>
      <c r="K406" s="53">
        <v>0</v>
      </c>
      <c r="L406" s="53">
        <v>4790800</v>
      </c>
      <c r="M406" s="53">
        <v>4790800</v>
      </c>
      <c r="N406" s="53">
        <v>0</v>
      </c>
      <c r="O406" s="53">
        <v>4790800</v>
      </c>
      <c r="P406" s="53">
        <v>4790800</v>
      </c>
      <c r="Q406" s="28">
        <f t="shared" si="187"/>
        <v>0</v>
      </c>
      <c r="R406" s="53">
        <v>0</v>
      </c>
      <c r="S406" s="53">
        <v>0</v>
      </c>
      <c r="T406" s="53">
        <v>0</v>
      </c>
      <c r="U406" s="53">
        <v>53117871</v>
      </c>
      <c r="V406" s="53">
        <v>0</v>
      </c>
      <c r="W406" s="53">
        <v>4790800</v>
      </c>
      <c r="X406" s="23">
        <f t="shared" ref="X406" si="191">P406/J406</f>
        <v>8.2730270221535562E-2</v>
      </c>
    </row>
    <row r="407" spans="1:24" ht="21.95" customHeight="1" x14ac:dyDescent="0.2">
      <c r="A407" s="59" t="s">
        <v>376</v>
      </c>
      <c r="B407" s="60" t="s">
        <v>110</v>
      </c>
      <c r="C407" s="52"/>
      <c r="D407" s="53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28"/>
      <c r="R407" s="53"/>
      <c r="S407" s="53"/>
      <c r="T407" s="53"/>
      <c r="U407" s="53"/>
      <c r="V407" s="53"/>
      <c r="W407" s="53"/>
      <c r="X407" s="53"/>
    </row>
    <row r="408" spans="1:24" ht="21.95" customHeight="1" x14ac:dyDescent="0.2">
      <c r="A408" s="61" t="s">
        <v>458</v>
      </c>
      <c r="B408" s="62" t="s">
        <v>442</v>
      </c>
      <c r="C408" s="62" t="s">
        <v>148</v>
      </c>
      <c r="D408" s="53">
        <v>57908671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57908671</v>
      </c>
      <c r="K408" s="53">
        <v>0</v>
      </c>
      <c r="L408" s="53">
        <v>4790800</v>
      </c>
      <c r="M408" s="53">
        <v>4790800</v>
      </c>
      <c r="N408" s="53">
        <v>0</v>
      </c>
      <c r="O408" s="53">
        <v>4790800</v>
      </c>
      <c r="P408" s="53">
        <v>4790800</v>
      </c>
      <c r="Q408" s="28">
        <f t="shared" si="187"/>
        <v>0</v>
      </c>
      <c r="R408" s="53">
        <v>0</v>
      </c>
      <c r="S408" s="53">
        <v>0</v>
      </c>
      <c r="T408" s="53">
        <v>0</v>
      </c>
      <c r="U408" s="53">
        <v>53117871</v>
      </c>
      <c r="V408" s="53">
        <v>0</v>
      </c>
      <c r="W408" s="53">
        <v>4790800</v>
      </c>
      <c r="X408" s="23">
        <f t="shared" ref="X408:X422" si="192">P408/J408</f>
        <v>8.2730270221535562E-2</v>
      </c>
    </row>
    <row r="409" spans="1:24" ht="21.95" customHeight="1" x14ac:dyDescent="0.2">
      <c r="A409" s="59" t="s">
        <v>376</v>
      </c>
      <c r="B409" s="60" t="s">
        <v>115</v>
      </c>
      <c r="C409" s="52"/>
      <c r="D409" s="53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28"/>
      <c r="R409" s="53"/>
      <c r="S409" s="53"/>
      <c r="T409" s="53"/>
      <c r="U409" s="53"/>
      <c r="V409" s="53"/>
      <c r="W409" s="53"/>
      <c r="X409" s="23"/>
    </row>
    <row r="410" spans="1:24" ht="21.95" customHeight="1" x14ac:dyDescent="0.2">
      <c r="A410" s="61" t="s">
        <v>459</v>
      </c>
      <c r="B410" s="62" t="s">
        <v>442</v>
      </c>
      <c r="C410" s="62" t="s">
        <v>148</v>
      </c>
      <c r="D410" s="53">
        <v>115812188</v>
      </c>
      <c r="E410" s="53">
        <v>0</v>
      </c>
      <c r="F410" s="53">
        <v>0</v>
      </c>
      <c r="G410" s="53">
        <v>0</v>
      </c>
      <c r="H410" s="53">
        <v>0</v>
      </c>
      <c r="I410" s="53">
        <v>0</v>
      </c>
      <c r="J410" s="53">
        <v>115812188</v>
      </c>
      <c r="K410" s="53">
        <v>0</v>
      </c>
      <c r="L410" s="53">
        <v>9567900</v>
      </c>
      <c r="M410" s="53">
        <v>9567900</v>
      </c>
      <c r="N410" s="53">
        <v>0</v>
      </c>
      <c r="O410" s="53">
        <v>9567900</v>
      </c>
      <c r="P410" s="53">
        <v>9567900</v>
      </c>
      <c r="Q410" s="28">
        <f t="shared" si="187"/>
        <v>0</v>
      </c>
      <c r="R410" s="53">
        <v>0</v>
      </c>
      <c r="S410" s="53">
        <v>0</v>
      </c>
      <c r="T410" s="53">
        <v>0</v>
      </c>
      <c r="U410" s="53">
        <v>106244288</v>
      </c>
      <c r="V410" s="53">
        <v>0</v>
      </c>
      <c r="W410" s="53">
        <v>9567900</v>
      </c>
      <c r="X410" s="23">
        <f t="shared" si="192"/>
        <v>8.2615656998035469E-2</v>
      </c>
    </row>
    <row r="411" spans="1:24" s="63" customFormat="1" ht="27" customHeight="1" x14ac:dyDescent="0.2">
      <c r="A411" s="59" t="s">
        <v>460</v>
      </c>
      <c r="B411" s="60" t="s">
        <v>117</v>
      </c>
      <c r="C411" s="62"/>
      <c r="D411" s="53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28"/>
      <c r="R411" s="53"/>
      <c r="S411" s="53"/>
      <c r="T411" s="53"/>
      <c r="U411" s="53"/>
      <c r="V411" s="53"/>
      <c r="W411" s="53"/>
      <c r="X411" s="23"/>
    </row>
    <row r="412" spans="1:24" s="63" customFormat="1" ht="15" customHeight="1" x14ac:dyDescent="0.2">
      <c r="A412" s="59" t="s">
        <v>461</v>
      </c>
      <c r="B412" s="60" t="s">
        <v>68</v>
      </c>
      <c r="C412" s="62"/>
      <c r="D412" s="53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28"/>
      <c r="R412" s="53"/>
      <c r="S412" s="53"/>
      <c r="T412" s="53"/>
      <c r="U412" s="53"/>
      <c r="V412" s="53"/>
      <c r="W412" s="53"/>
      <c r="X412" s="23"/>
    </row>
    <row r="413" spans="1:24" ht="15.75" customHeight="1" x14ac:dyDescent="0.2">
      <c r="A413" s="59" t="s">
        <v>376</v>
      </c>
      <c r="B413" s="60" t="s">
        <v>120</v>
      </c>
      <c r="C413" s="52"/>
      <c r="D413" s="53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28"/>
      <c r="R413" s="53"/>
      <c r="S413" s="53"/>
      <c r="T413" s="53"/>
      <c r="U413" s="53"/>
      <c r="V413" s="53"/>
      <c r="W413" s="53"/>
      <c r="X413" s="23"/>
    </row>
    <row r="414" spans="1:24" ht="21.95" customHeight="1" x14ac:dyDescent="0.2">
      <c r="A414" s="61" t="s">
        <v>462</v>
      </c>
      <c r="B414" s="62" t="s">
        <v>442</v>
      </c>
      <c r="C414" s="62" t="s">
        <v>148</v>
      </c>
      <c r="D414" s="53">
        <v>1214437954</v>
      </c>
      <c r="E414" s="53">
        <v>0</v>
      </c>
      <c r="F414" s="53">
        <v>0</v>
      </c>
      <c r="G414" s="53">
        <v>0</v>
      </c>
      <c r="H414" s="53">
        <v>0</v>
      </c>
      <c r="I414" s="53">
        <v>0</v>
      </c>
      <c r="J414" s="53">
        <v>1214437954</v>
      </c>
      <c r="K414" s="53">
        <v>0</v>
      </c>
      <c r="L414" s="53">
        <v>232690540</v>
      </c>
      <c r="M414" s="53">
        <v>232690540</v>
      </c>
      <c r="N414" s="53">
        <v>0</v>
      </c>
      <c r="O414" s="53">
        <v>232690540</v>
      </c>
      <c r="P414" s="53">
        <v>232690540</v>
      </c>
      <c r="Q414" s="28">
        <f t="shared" si="187"/>
        <v>0</v>
      </c>
      <c r="R414" s="53">
        <v>0</v>
      </c>
      <c r="S414" s="53">
        <v>0</v>
      </c>
      <c r="T414" s="53">
        <v>0</v>
      </c>
      <c r="U414" s="53">
        <v>981747414</v>
      </c>
      <c r="V414" s="53">
        <v>0</v>
      </c>
      <c r="W414" s="53">
        <v>232690540</v>
      </c>
      <c r="X414" s="23">
        <f t="shared" si="192"/>
        <v>0.19160348145706915</v>
      </c>
    </row>
    <row r="415" spans="1:24" ht="21.95" customHeight="1" x14ac:dyDescent="0.2">
      <c r="A415" s="59" t="s">
        <v>376</v>
      </c>
      <c r="B415" s="60" t="s">
        <v>463</v>
      </c>
      <c r="C415" s="52"/>
      <c r="D415" s="53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28"/>
      <c r="R415" s="53"/>
      <c r="S415" s="53"/>
      <c r="T415" s="53"/>
      <c r="U415" s="53"/>
      <c r="V415" s="53"/>
      <c r="W415" s="53"/>
      <c r="X415" s="23"/>
    </row>
    <row r="416" spans="1:24" ht="21.95" customHeight="1" x14ac:dyDescent="0.2">
      <c r="A416" s="61" t="s">
        <v>464</v>
      </c>
      <c r="B416" s="62" t="s">
        <v>442</v>
      </c>
      <c r="C416" s="62" t="s">
        <v>148</v>
      </c>
      <c r="D416" s="53">
        <v>10000000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10000000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28">
        <f t="shared" si="187"/>
        <v>0</v>
      </c>
      <c r="R416" s="53">
        <v>0</v>
      </c>
      <c r="S416" s="53">
        <v>0</v>
      </c>
      <c r="T416" s="53">
        <v>0</v>
      </c>
      <c r="U416" s="53">
        <v>10000000</v>
      </c>
      <c r="V416" s="53">
        <v>0</v>
      </c>
      <c r="W416" s="53">
        <v>0</v>
      </c>
      <c r="X416" s="23">
        <f t="shared" si="192"/>
        <v>0</v>
      </c>
    </row>
    <row r="417" spans="1:24" ht="21.95" customHeight="1" x14ac:dyDescent="0.2">
      <c r="A417" s="59" t="s">
        <v>376</v>
      </c>
      <c r="B417" s="60" t="s">
        <v>496</v>
      </c>
      <c r="C417" s="52"/>
      <c r="D417" s="53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28"/>
      <c r="R417" s="53"/>
      <c r="S417" s="53"/>
      <c r="T417" s="53"/>
      <c r="U417" s="53"/>
      <c r="V417" s="53"/>
      <c r="W417" s="53"/>
      <c r="X417" s="23"/>
    </row>
    <row r="418" spans="1:24" ht="21.95" customHeight="1" x14ac:dyDescent="0.2">
      <c r="A418" s="61" t="s">
        <v>487</v>
      </c>
      <c r="B418" s="62" t="s">
        <v>442</v>
      </c>
      <c r="C418" s="62" t="s">
        <v>148</v>
      </c>
      <c r="D418" s="53">
        <v>62702377</v>
      </c>
      <c r="E418" s="53">
        <v>0</v>
      </c>
      <c r="F418" s="53">
        <v>0</v>
      </c>
      <c r="G418" s="53">
        <v>0</v>
      </c>
      <c r="H418" s="53">
        <v>0</v>
      </c>
      <c r="I418" s="53">
        <v>0</v>
      </c>
      <c r="J418" s="53">
        <v>62702377</v>
      </c>
      <c r="K418" s="53">
        <v>0</v>
      </c>
      <c r="L418" s="53">
        <v>3954984</v>
      </c>
      <c r="M418" s="53">
        <v>3954984</v>
      </c>
      <c r="N418" s="53">
        <v>0</v>
      </c>
      <c r="O418" s="53">
        <v>3954984</v>
      </c>
      <c r="P418" s="53">
        <v>3954984</v>
      </c>
      <c r="Q418" s="28">
        <f t="shared" si="187"/>
        <v>0</v>
      </c>
      <c r="R418" s="53">
        <v>0</v>
      </c>
      <c r="S418" s="53">
        <v>0</v>
      </c>
      <c r="T418" s="53">
        <v>0</v>
      </c>
      <c r="U418" s="53">
        <v>58747393</v>
      </c>
      <c r="V418" s="53">
        <v>0</v>
      </c>
      <c r="W418" s="53">
        <v>3954984</v>
      </c>
      <c r="X418" s="23">
        <f t="shared" si="192"/>
        <v>6.3075503501246855E-2</v>
      </c>
    </row>
    <row r="419" spans="1:24" ht="21.95" customHeight="1" x14ac:dyDescent="0.2">
      <c r="A419" s="59" t="s">
        <v>376</v>
      </c>
      <c r="B419" s="60" t="s">
        <v>488</v>
      </c>
      <c r="C419" s="52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28"/>
      <c r="R419" s="53"/>
      <c r="S419" s="53"/>
      <c r="T419" s="53"/>
      <c r="U419" s="53"/>
      <c r="V419" s="53"/>
      <c r="W419" s="53"/>
      <c r="X419" s="23"/>
    </row>
    <row r="420" spans="1:24" ht="21.95" customHeight="1" x14ac:dyDescent="0.2">
      <c r="A420" s="61" t="s">
        <v>489</v>
      </c>
      <c r="B420" s="62" t="s">
        <v>490</v>
      </c>
      <c r="C420" s="62" t="s">
        <v>148</v>
      </c>
      <c r="D420" s="53">
        <v>46979175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46979175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28">
        <f t="shared" si="187"/>
        <v>0</v>
      </c>
      <c r="R420" s="53">
        <v>0</v>
      </c>
      <c r="S420" s="53">
        <v>0</v>
      </c>
      <c r="T420" s="53">
        <v>0</v>
      </c>
      <c r="U420" s="53">
        <v>46979175</v>
      </c>
      <c r="V420" s="53">
        <v>0</v>
      </c>
      <c r="W420" s="53">
        <v>0</v>
      </c>
      <c r="X420" s="23">
        <f t="shared" si="192"/>
        <v>0</v>
      </c>
    </row>
    <row r="421" spans="1:24" ht="21.95" customHeight="1" x14ac:dyDescent="0.2">
      <c r="A421" s="59" t="s">
        <v>376</v>
      </c>
      <c r="B421" s="60" t="s">
        <v>497</v>
      </c>
      <c r="C421" s="52"/>
      <c r="D421" s="53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28"/>
      <c r="R421" s="53"/>
      <c r="S421" s="53"/>
      <c r="T421" s="53"/>
      <c r="U421" s="53"/>
      <c r="V421" s="53"/>
      <c r="W421" s="53"/>
      <c r="X421" s="23"/>
    </row>
    <row r="422" spans="1:24" ht="21.95" customHeight="1" x14ac:dyDescent="0.2">
      <c r="A422" s="61" t="s">
        <v>492</v>
      </c>
      <c r="B422" s="62" t="s">
        <v>490</v>
      </c>
      <c r="C422" s="62" t="s">
        <v>148</v>
      </c>
      <c r="D422" s="53">
        <v>20000000</v>
      </c>
      <c r="E422" s="53">
        <v>0</v>
      </c>
      <c r="F422" s="53">
        <v>0</v>
      </c>
      <c r="G422" s="53">
        <v>0</v>
      </c>
      <c r="H422" s="53">
        <v>0</v>
      </c>
      <c r="I422" s="53">
        <v>0</v>
      </c>
      <c r="J422" s="53">
        <v>20000000</v>
      </c>
      <c r="K422" s="53">
        <v>0</v>
      </c>
      <c r="L422" s="53">
        <v>0</v>
      </c>
      <c r="M422" s="53">
        <v>0</v>
      </c>
      <c r="N422" s="53">
        <v>0</v>
      </c>
      <c r="O422" s="53">
        <v>0</v>
      </c>
      <c r="P422" s="53">
        <v>0</v>
      </c>
      <c r="Q422" s="28">
        <f t="shared" si="187"/>
        <v>0</v>
      </c>
      <c r="R422" s="53">
        <v>0</v>
      </c>
      <c r="S422" s="53">
        <v>0</v>
      </c>
      <c r="T422" s="53">
        <v>0</v>
      </c>
      <c r="U422" s="53">
        <v>20000000</v>
      </c>
      <c r="V422" s="53">
        <v>0</v>
      </c>
      <c r="W422" s="53">
        <v>0</v>
      </c>
      <c r="X422" s="23">
        <f t="shared" si="192"/>
        <v>0</v>
      </c>
    </row>
    <row r="423" spans="1:24" ht="15" customHeight="1" x14ac:dyDescent="0.2">
      <c r="A423" s="61"/>
      <c r="B423" s="51"/>
      <c r="C423" s="62"/>
      <c r="D423" s="53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</row>
    <row r="424" spans="1:24" ht="15" customHeight="1" x14ac:dyDescent="0.2">
      <c r="A424" s="50">
        <v>2.2999999999999998</v>
      </c>
      <c r="B424" s="60" t="s">
        <v>431</v>
      </c>
      <c r="C424" s="62"/>
      <c r="D424" s="53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</row>
    <row r="425" spans="1:24" ht="15" customHeight="1" x14ac:dyDescent="0.2">
      <c r="A425" s="59" t="s">
        <v>498</v>
      </c>
      <c r="B425" s="60" t="s">
        <v>180</v>
      </c>
      <c r="C425" s="62"/>
      <c r="D425" s="53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</row>
    <row r="426" spans="1:24" ht="15" customHeight="1" x14ac:dyDescent="0.2">
      <c r="A426" s="59" t="s">
        <v>499</v>
      </c>
      <c r="B426" s="60" t="s">
        <v>182</v>
      </c>
      <c r="C426" s="62"/>
      <c r="D426" s="53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</row>
    <row r="427" spans="1:24" ht="15" customHeight="1" x14ac:dyDescent="0.2">
      <c r="A427" s="59" t="s">
        <v>389</v>
      </c>
      <c r="B427" s="60" t="s">
        <v>184</v>
      </c>
      <c r="C427" s="62"/>
      <c r="D427" s="53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</row>
    <row r="428" spans="1:24" ht="24" customHeight="1" x14ac:dyDescent="0.2">
      <c r="A428" s="59" t="s">
        <v>500</v>
      </c>
      <c r="B428" s="51" t="s">
        <v>501</v>
      </c>
      <c r="C428" s="62"/>
      <c r="D428" s="53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</row>
    <row r="429" spans="1:24" ht="21.95" customHeight="1" x14ac:dyDescent="0.2">
      <c r="A429" s="59" t="s">
        <v>376</v>
      </c>
      <c r="B429" s="65" t="s">
        <v>502</v>
      </c>
      <c r="C429" s="72" t="s">
        <v>503</v>
      </c>
      <c r="D429" s="53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</row>
    <row r="430" spans="1:24" ht="21.95" customHeight="1" x14ac:dyDescent="0.2">
      <c r="A430" s="61" t="s">
        <v>504</v>
      </c>
      <c r="B430" s="62" t="s">
        <v>505</v>
      </c>
      <c r="C430" s="62" t="s">
        <v>148</v>
      </c>
      <c r="D430" s="53">
        <v>7660652</v>
      </c>
      <c r="E430" s="53">
        <v>0</v>
      </c>
      <c r="F430" s="53">
        <v>0</v>
      </c>
      <c r="G430" s="53">
        <v>0</v>
      </c>
      <c r="H430" s="53">
        <v>0</v>
      </c>
      <c r="I430" s="53">
        <v>0</v>
      </c>
      <c r="J430" s="53">
        <v>7660652</v>
      </c>
      <c r="K430" s="53">
        <v>0</v>
      </c>
      <c r="L430" s="53">
        <v>0</v>
      </c>
      <c r="M430" s="53">
        <v>0</v>
      </c>
      <c r="N430" s="53">
        <v>0</v>
      </c>
      <c r="O430" s="53">
        <v>0</v>
      </c>
      <c r="P430" s="53">
        <v>0</v>
      </c>
      <c r="Q430" s="28">
        <f t="shared" ref="Q430:Q438" si="193">R430+T430</f>
        <v>0</v>
      </c>
      <c r="R430" s="53">
        <v>0</v>
      </c>
      <c r="S430" s="53">
        <v>0</v>
      </c>
      <c r="T430" s="53">
        <v>0</v>
      </c>
      <c r="U430" s="53">
        <v>7660652</v>
      </c>
      <c r="V430" s="53">
        <v>0</v>
      </c>
      <c r="W430" s="53">
        <v>0</v>
      </c>
      <c r="X430" s="23">
        <f t="shared" ref="X430:X432" si="194">P430/J430</f>
        <v>0</v>
      </c>
    </row>
    <row r="431" spans="1:24" ht="21.95" customHeight="1" x14ac:dyDescent="0.2">
      <c r="A431" s="59" t="s">
        <v>376</v>
      </c>
      <c r="B431" s="65" t="s">
        <v>506</v>
      </c>
      <c r="C431" s="72" t="s">
        <v>503</v>
      </c>
      <c r="D431" s="53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28"/>
      <c r="R431" s="53"/>
      <c r="S431" s="53"/>
      <c r="T431" s="53"/>
      <c r="U431" s="53"/>
      <c r="V431" s="53"/>
      <c r="W431" s="53"/>
      <c r="X431" s="23"/>
    </row>
    <row r="432" spans="1:24" ht="21.95" customHeight="1" x14ac:dyDescent="0.2">
      <c r="A432" s="61" t="s">
        <v>507</v>
      </c>
      <c r="B432" s="70" t="s">
        <v>505</v>
      </c>
      <c r="C432" s="62" t="s">
        <v>148</v>
      </c>
      <c r="D432" s="53">
        <v>8544501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8544501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28">
        <f t="shared" si="193"/>
        <v>0</v>
      </c>
      <c r="R432" s="53">
        <v>0</v>
      </c>
      <c r="S432" s="53">
        <v>0</v>
      </c>
      <c r="T432" s="53">
        <v>0</v>
      </c>
      <c r="U432" s="53">
        <v>8544501</v>
      </c>
      <c r="V432" s="53">
        <v>0</v>
      </c>
      <c r="W432" s="53">
        <v>0</v>
      </c>
      <c r="X432" s="23">
        <f t="shared" si="194"/>
        <v>0</v>
      </c>
    </row>
    <row r="433" spans="1:24" ht="46.5" customHeight="1" x14ac:dyDescent="0.2">
      <c r="A433" s="59" t="s">
        <v>376</v>
      </c>
      <c r="B433" s="65" t="s">
        <v>508</v>
      </c>
      <c r="C433" s="72" t="s">
        <v>503</v>
      </c>
      <c r="D433" s="53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28">
        <f t="shared" si="193"/>
        <v>0</v>
      </c>
      <c r="R433" s="53"/>
      <c r="S433" s="53"/>
      <c r="T433" s="53"/>
      <c r="U433" s="53"/>
      <c r="V433" s="53"/>
      <c r="W433" s="53"/>
      <c r="X433" s="53"/>
    </row>
    <row r="434" spans="1:24" ht="46.5" customHeight="1" x14ac:dyDescent="0.2">
      <c r="A434" s="61" t="s">
        <v>509</v>
      </c>
      <c r="B434" s="70" t="s">
        <v>505</v>
      </c>
      <c r="C434" s="62" t="s">
        <v>148</v>
      </c>
      <c r="D434" s="53">
        <v>9843671</v>
      </c>
      <c r="E434" s="53">
        <v>0</v>
      </c>
      <c r="F434" s="53">
        <v>0</v>
      </c>
      <c r="G434" s="53">
        <v>0</v>
      </c>
      <c r="H434" s="53">
        <v>0</v>
      </c>
      <c r="I434" s="53">
        <v>0</v>
      </c>
      <c r="J434" s="53">
        <v>9843671</v>
      </c>
      <c r="K434" s="53">
        <v>0</v>
      </c>
      <c r="L434" s="53">
        <v>0</v>
      </c>
      <c r="M434" s="53">
        <v>0</v>
      </c>
      <c r="N434" s="53">
        <v>0</v>
      </c>
      <c r="O434" s="53">
        <v>0</v>
      </c>
      <c r="P434" s="53">
        <v>0</v>
      </c>
      <c r="Q434" s="28">
        <f t="shared" si="193"/>
        <v>0</v>
      </c>
      <c r="R434" s="53">
        <v>0</v>
      </c>
      <c r="S434" s="53">
        <v>0</v>
      </c>
      <c r="T434" s="53">
        <v>0</v>
      </c>
      <c r="U434" s="53">
        <v>9843671</v>
      </c>
      <c r="V434" s="53">
        <v>0</v>
      </c>
      <c r="W434" s="53">
        <v>0</v>
      </c>
      <c r="X434" s="23">
        <f t="shared" ref="X434" si="195">P434/J434</f>
        <v>0</v>
      </c>
    </row>
    <row r="435" spans="1:24" ht="49.5" customHeight="1" x14ac:dyDescent="0.2">
      <c r="A435" s="59" t="s">
        <v>376</v>
      </c>
      <c r="B435" s="51" t="s">
        <v>510</v>
      </c>
      <c r="C435" s="62"/>
      <c r="D435" s="53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28">
        <f t="shared" si="193"/>
        <v>0</v>
      </c>
      <c r="R435" s="53"/>
      <c r="S435" s="53"/>
      <c r="T435" s="53"/>
      <c r="U435" s="53"/>
      <c r="V435" s="53"/>
      <c r="W435" s="53"/>
      <c r="X435" s="53"/>
    </row>
    <row r="436" spans="1:24" ht="47.25" customHeight="1" x14ac:dyDescent="0.2">
      <c r="A436" s="61" t="s">
        <v>511</v>
      </c>
      <c r="B436" s="70" t="s">
        <v>512</v>
      </c>
      <c r="C436" s="62" t="s">
        <v>148</v>
      </c>
      <c r="D436" s="53">
        <v>3494746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3494746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28">
        <f t="shared" si="193"/>
        <v>0</v>
      </c>
      <c r="R436" s="53">
        <v>0</v>
      </c>
      <c r="S436" s="53">
        <v>0</v>
      </c>
      <c r="T436" s="53">
        <v>0</v>
      </c>
      <c r="U436" s="53">
        <v>3494746</v>
      </c>
      <c r="V436" s="53">
        <v>0</v>
      </c>
      <c r="W436" s="53">
        <v>0</v>
      </c>
      <c r="X436" s="23">
        <f t="shared" ref="X436" si="196">P436/J436</f>
        <v>0</v>
      </c>
    </row>
    <row r="437" spans="1:24" ht="57" customHeight="1" x14ac:dyDescent="0.2">
      <c r="A437" s="59" t="s">
        <v>376</v>
      </c>
      <c r="B437" s="51" t="s">
        <v>513</v>
      </c>
      <c r="C437" s="62"/>
      <c r="D437" s="53"/>
      <c r="E437" s="53"/>
      <c r="F437" s="53"/>
      <c r="G437" s="53"/>
      <c r="H437" s="53"/>
      <c r="I437" s="53"/>
      <c r="J437" s="53"/>
      <c r="K437" s="53"/>
      <c r="L437" s="53"/>
      <c r="M437" s="53"/>
      <c r="N437" s="53"/>
      <c r="O437" s="53"/>
      <c r="P437" s="53"/>
      <c r="Q437" s="28">
        <f t="shared" si="193"/>
        <v>0</v>
      </c>
      <c r="R437" s="53"/>
      <c r="S437" s="53"/>
      <c r="T437" s="53"/>
      <c r="U437" s="53"/>
      <c r="V437" s="53"/>
      <c r="W437" s="53"/>
      <c r="X437" s="53"/>
    </row>
    <row r="438" spans="1:24" ht="30" customHeight="1" x14ac:dyDescent="0.2">
      <c r="A438" s="61" t="s">
        <v>514</v>
      </c>
      <c r="B438" s="70" t="s">
        <v>512</v>
      </c>
      <c r="C438" s="62" t="s">
        <v>148</v>
      </c>
      <c r="D438" s="53">
        <v>3496480</v>
      </c>
      <c r="E438" s="53">
        <v>0</v>
      </c>
      <c r="F438" s="53">
        <v>0</v>
      </c>
      <c r="G438" s="53">
        <v>0</v>
      </c>
      <c r="H438" s="53">
        <v>0</v>
      </c>
      <c r="I438" s="53">
        <v>0</v>
      </c>
      <c r="J438" s="53">
        <v>3496480</v>
      </c>
      <c r="K438" s="53">
        <v>0</v>
      </c>
      <c r="L438" s="53">
        <v>0</v>
      </c>
      <c r="M438" s="53">
        <v>0</v>
      </c>
      <c r="N438" s="53">
        <v>0</v>
      </c>
      <c r="O438" s="53">
        <v>0</v>
      </c>
      <c r="P438" s="53">
        <v>0</v>
      </c>
      <c r="Q438" s="28">
        <f t="shared" si="193"/>
        <v>0</v>
      </c>
      <c r="R438" s="53">
        <v>0</v>
      </c>
      <c r="S438" s="53">
        <v>0</v>
      </c>
      <c r="T438" s="53">
        <v>0</v>
      </c>
      <c r="U438" s="53">
        <v>3496480</v>
      </c>
      <c r="V438" s="53">
        <v>0</v>
      </c>
      <c r="W438" s="53">
        <v>0</v>
      </c>
      <c r="X438" s="23">
        <f t="shared" ref="X438" si="197">P438/J438</f>
        <v>0</v>
      </c>
    </row>
    <row r="439" spans="1:24" ht="29.25" customHeight="1" x14ac:dyDescent="0.2">
      <c r="A439" s="73" t="s">
        <v>515</v>
      </c>
      <c r="B439" s="51" t="s">
        <v>188</v>
      </c>
      <c r="C439" s="52"/>
      <c r="D439" s="53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</row>
    <row r="440" spans="1:24" ht="21.95" customHeight="1" x14ac:dyDescent="0.2">
      <c r="A440" s="74"/>
      <c r="B440" s="51" t="s">
        <v>516</v>
      </c>
      <c r="C440" s="52"/>
      <c r="D440" s="53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</row>
    <row r="441" spans="1:24" ht="21.95" customHeight="1" x14ac:dyDescent="0.2">
      <c r="A441" s="59" t="s">
        <v>376</v>
      </c>
      <c r="B441" s="51" t="s">
        <v>517</v>
      </c>
      <c r="C441" s="52"/>
      <c r="D441" s="53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</row>
    <row r="442" spans="1:24" ht="21.95" customHeight="1" x14ac:dyDescent="0.2">
      <c r="A442" s="61" t="s">
        <v>518</v>
      </c>
      <c r="B442" s="62" t="s">
        <v>519</v>
      </c>
      <c r="C442" s="62" t="s">
        <v>520</v>
      </c>
      <c r="D442" s="53">
        <v>64280301</v>
      </c>
      <c r="E442" s="53">
        <v>0</v>
      </c>
      <c r="F442" s="53">
        <v>0</v>
      </c>
      <c r="G442" s="53">
        <v>0</v>
      </c>
      <c r="H442" s="53">
        <v>0</v>
      </c>
      <c r="I442" s="53">
        <v>0</v>
      </c>
      <c r="J442" s="53">
        <v>64280301</v>
      </c>
      <c r="K442" s="53">
        <v>0</v>
      </c>
      <c r="L442" s="53">
        <v>0</v>
      </c>
      <c r="M442" s="53">
        <v>0</v>
      </c>
      <c r="N442" s="53">
        <v>0</v>
      </c>
      <c r="O442" s="53">
        <v>0</v>
      </c>
      <c r="P442" s="53">
        <v>0</v>
      </c>
      <c r="Q442" s="28">
        <f t="shared" ref="Q442:Q443" si="198">R442+T442</f>
        <v>0</v>
      </c>
      <c r="R442" s="53">
        <v>0</v>
      </c>
      <c r="S442" s="53">
        <v>0</v>
      </c>
      <c r="T442" s="53">
        <v>0</v>
      </c>
      <c r="U442" s="53">
        <v>64280301</v>
      </c>
      <c r="V442" s="53">
        <v>0</v>
      </c>
      <c r="W442" s="53">
        <v>0</v>
      </c>
      <c r="X442" s="23">
        <f t="shared" ref="X442:X443" si="199">P442/J442</f>
        <v>0</v>
      </c>
    </row>
    <row r="443" spans="1:24" ht="21.95" customHeight="1" x14ac:dyDescent="0.2">
      <c r="A443" s="61" t="s">
        <v>521</v>
      </c>
      <c r="B443" s="62" t="s">
        <v>522</v>
      </c>
      <c r="C443" s="62" t="s">
        <v>52</v>
      </c>
      <c r="D443" s="53">
        <v>954209367</v>
      </c>
      <c r="E443" s="53">
        <v>0</v>
      </c>
      <c r="F443" s="53">
        <v>0</v>
      </c>
      <c r="G443" s="53">
        <v>0</v>
      </c>
      <c r="H443" s="53">
        <v>0</v>
      </c>
      <c r="I443" s="53">
        <v>0</v>
      </c>
      <c r="J443" s="53">
        <v>954209367</v>
      </c>
      <c r="K443" s="53">
        <v>0</v>
      </c>
      <c r="L443" s="53">
        <v>0</v>
      </c>
      <c r="M443" s="53">
        <v>0</v>
      </c>
      <c r="N443" s="53">
        <v>0</v>
      </c>
      <c r="O443" s="53">
        <v>0</v>
      </c>
      <c r="P443" s="53">
        <v>0</v>
      </c>
      <c r="Q443" s="28">
        <f t="shared" si="198"/>
        <v>0</v>
      </c>
      <c r="R443" s="53">
        <v>0</v>
      </c>
      <c r="S443" s="53">
        <v>0</v>
      </c>
      <c r="T443" s="53">
        <v>0</v>
      </c>
      <c r="U443" s="53">
        <v>954209367</v>
      </c>
      <c r="V443" s="53">
        <v>0</v>
      </c>
      <c r="W443" s="53">
        <v>0</v>
      </c>
      <c r="X443" s="23">
        <f t="shared" si="199"/>
        <v>0</v>
      </c>
    </row>
    <row r="444" spans="1:24" ht="21.95" customHeight="1" x14ac:dyDescent="0.2">
      <c r="A444" s="59" t="s">
        <v>390</v>
      </c>
      <c r="B444" s="60" t="s">
        <v>190</v>
      </c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</row>
    <row r="445" spans="1:24" ht="45" customHeight="1" x14ac:dyDescent="0.2">
      <c r="A445" s="59" t="s">
        <v>376</v>
      </c>
      <c r="B445" s="51" t="s">
        <v>523</v>
      </c>
      <c r="C445" s="72"/>
      <c r="D445" s="53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</row>
    <row r="446" spans="1:24" ht="21.95" customHeight="1" x14ac:dyDescent="0.2">
      <c r="A446" s="61" t="s">
        <v>524</v>
      </c>
      <c r="B446" s="62" t="s">
        <v>525</v>
      </c>
      <c r="C446" s="62" t="s">
        <v>52</v>
      </c>
      <c r="D446" s="53">
        <v>370850571</v>
      </c>
      <c r="E446" s="53">
        <v>0</v>
      </c>
      <c r="F446" s="53">
        <v>0</v>
      </c>
      <c r="G446" s="53">
        <v>0</v>
      </c>
      <c r="H446" s="53">
        <v>0</v>
      </c>
      <c r="I446" s="53">
        <v>0</v>
      </c>
      <c r="J446" s="53">
        <v>370850571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  <c r="P446" s="53">
        <v>0</v>
      </c>
      <c r="Q446" s="28">
        <f t="shared" ref="Q446:Q447" si="200">R446+T446</f>
        <v>0</v>
      </c>
      <c r="R446" s="53">
        <v>0</v>
      </c>
      <c r="S446" s="53">
        <v>0</v>
      </c>
      <c r="T446" s="53">
        <v>0</v>
      </c>
      <c r="U446" s="53">
        <v>370850571</v>
      </c>
      <c r="V446" s="53">
        <v>0</v>
      </c>
      <c r="W446" s="53">
        <v>0</v>
      </c>
      <c r="X446" s="23">
        <f t="shared" ref="X446:X447" si="201">P446/J446</f>
        <v>0</v>
      </c>
    </row>
    <row r="447" spans="1:24" ht="21.95" customHeight="1" x14ac:dyDescent="0.2">
      <c r="A447" s="61" t="s">
        <v>526</v>
      </c>
      <c r="B447" s="62" t="s">
        <v>527</v>
      </c>
      <c r="C447" s="62" t="s">
        <v>52</v>
      </c>
      <c r="D447" s="53">
        <v>562418301</v>
      </c>
      <c r="E447" s="53">
        <v>0</v>
      </c>
      <c r="F447" s="53">
        <v>0</v>
      </c>
      <c r="G447" s="53">
        <v>0</v>
      </c>
      <c r="H447" s="53">
        <v>0</v>
      </c>
      <c r="I447" s="53">
        <v>0</v>
      </c>
      <c r="J447" s="53">
        <v>562418301</v>
      </c>
      <c r="K447" s="53">
        <v>0</v>
      </c>
      <c r="L447" s="53">
        <v>0</v>
      </c>
      <c r="M447" s="53">
        <v>0</v>
      </c>
      <c r="N447" s="53">
        <v>0</v>
      </c>
      <c r="O447" s="53">
        <v>0</v>
      </c>
      <c r="P447" s="53">
        <v>0</v>
      </c>
      <c r="Q447" s="28">
        <f t="shared" si="200"/>
        <v>0</v>
      </c>
      <c r="R447" s="53">
        <v>0</v>
      </c>
      <c r="S447" s="53">
        <v>0</v>
      </c>
      <c r="T447" s="53">
        <v>0</v>
      </c>
      <c r="U447" s="53">
        <v>562418301</v>
      </c>
      <c r="V447" s="53">
        <v>0</v>
      </c>
      <c r="W447" s="53">
        <v>0</v>
      </c>
      <c r="X447" s="23">
        <f t="shared" si="201"/>
        <v>0</v>
      </c>
    </row>
    <row r="448" spans="1:24" ht="54.75" customHeight="1" x14ac:dyDescent="0.2">
      <c r="A448" s="59" t="s">
        <v>376</v>
      </c>
      <c r="B448" s="51" t="s">
        <v>528</v>
      </c>
      <c r="C448" s="62"/>
      <c r="D448" s="53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</row>
    <row r="449" spans="1:24" ht="21.95" customHeight="1" x14ac:dyDescent="0.2">
      <c r="A449" s="61" t="s">
        <v>529</v>
      </c>
      <c r="B449" s="62" t="s">
        <v>530</v>
      </c>
      <c r="C449" s="62" t="s">
        <v>52</v>
      </c>
      <c r="D449" s="53">
        <v>89003340</v>
      </c>
      <c r="E449" s="53">
        <v>0</v>
      </c>
      <c r="F449" s="53">
        <v>0</v>
      </c>
      <c r="G449" s="53">
        <v>0</v>
      </c>
      <c r="H449" s="53">
        <v>0</v>
      </c>
      <c r="I449" s="53">
        <v>0</v>
      </c>
      <c r="J449" s="53">
        <v>89003340</v>
      </c>
      <c r="K449" s="53">
        <v>0</v>
      </c>
      <c r="L449" s="53">
        <v>0</v>
      </c>
      <c r="M449" s="53">
        <v>0</v>
      </c>
      <c r="N449" s="53">
        <v>0</v>
      </c>
      <c r="O449" s="53">
        <v>0</v>
      </c>
      <c r="P449" s="53">
        <v>0</v>
      </c>
      <c r="Q449" s="28">
        <f t="shared" ref="Q449:Q463" si="202">R449+T449</f>
        <v>0</v>
      </c>
      <c r="R449" s="53">
        <v>0</v>
      </c>
      <c r="S449" s="53">
        <v>0</v>
      </c>
      <c r="T449" s="53">
        <v>0</v>
      </c>
      <c r="U449" s="53">
        <v>89003340</v>
      </c>
      <c r="V449" s="53">
        <v>0</v>
      </c>
      <c r="W449" s="53">
        <v>0</v>
      </c>
      <c r="X449" s="23">
        <f t="shared" ref="X449" si="203">P449/J449</f>
        <v>0</v>
      </c>
    </row>
    <row r="450" spans="1:24" ht="21.95" customHeight="1" x14ac:dyDescent="0.2">
      <c r="A450" s="60" t="s">
        <v>376</v>
      </c>
      <c r="B450" s="51" t="s">
        <v>531</v>
      </c>
      <c r="C450" s="62"/>
      <c r="D450" s="53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28">
        <f t="shared" si="202"/>
        <v>0</v>
      </c>
      <c r="R450" s="53"/>
      <c r="S450" s="53"/>
      <c r="T450" s="53"/>
      <c r="U450" s="53"/>
      <c r="V450" s="53"/>
      <c r="W450" s="53"/>
      <c r="X450" s="53"/>
    </row>
    <row r="451" spans="1:24" ht="21.95" customHeight="1" x14ac:dyDescent="0.2">
      <c r="A451" s="61" t="s">
        <v>532</v>
      </c>
      <c r="B451" s="62" t="s">
        <v>525</v>
      </c>
      <c r="C451" s="62" t="s">
        <v>52</v>
      </c>
      <c r="D451" s="53">
        <v>919050</v>
      </c>
      <c r="E451" s="53">
        <v>0</v>
      </c>
      <c r="F451" s="53">
        <v>0</v>
      </c>
      <c r="G451" s="53">
        <v>0</v>
      </c>
      <c r="H451" s="53">
        <v>0</v>
      </c>
      <c r="I451" s="53">
        <v>0</v>
      </c>
      <c r="J451" s="53">
        <v>919050</v>
      </c>
      <c r="K451" s="53">
        <v>0</v>
      </c>
      <c r="L451" s="53">
        <v>0</v>
      </c>
      <c r="M451" s="53">
        <v>0</v>
      </c>
      <c r="N451" s="53">
        <v>0</v>
      </c>
      <c r="O451" s="53">
        <v>0</v>
      </c>
      <c r="P451" s="53">
        <v>0</v>
      </c>
      <c r="Q451" s="28">
        <f t="shared" si="202"/>
        <v>0</v>
      </c>
      <c r="R451" s="53">
        <v>0</v>
      </c>
      <c r="S451" s="53">
        <v>0</v>
      </c>
      <c r="T451" s="53">
        <v>0</v>
      </c>
      <c r="U451" s="53">
        <v>919050</v>
      </c>
      <c r="V451" s="53">
        <v>0</v>
      </c>
      <c r="W451" s="53">
        <v>0</v>
      </c>
      <c r="X451" s="23">
        <f t="shared" ref="X451" si="204">P451/J451</f>
        <v>0</v>
      </c>
    </row>
    <row r="452" spans="1:24" ht="36" customHeight="1" x14ac:dyDescent="0.2">
      <c r="A452" s="59" t="s">
        <v>376</v>
      </c>
      <c r="B452" s="51" t="s">
        <v>533</v>
      </c>
      <c r="C452" s="62"/>
      <c r="D452" s="53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28">
        <f t="shared" si="202"/>
        <v>0</v>
      </c>
      <c r="R452" s="53"/>
      <c r="S452" s="53"/>
      <c r="T452" s="53"/>
      <c r="U452" s="53"/>
      <c r="V452" s="53"/>
      <c r="W452" s="53"/>
      <c r="X452" s="53"/>
    </row>
    <row r="453" spans="1:24" ht="35.25" customHeight="1" x14ac:dyDescent="0.2">
      <c r="A453" s="61" t="s">
        <v>534</v>
      </c>
      <c r="B453" s="62" t="s">
        <v>525</v>
      </c>
      <c r="C453" s="62" t="s">
        <v>52</v>
      </c>
      <c r="D453" s="53">
        <v>801600</v>
      </c>
      <c r="E453" s="53">
        <v>0</v>
      </c>
      <c r="F453" s="53">
        <v>0</v>
      </c>
      <c r="G453" s="53">
        <v>0</v>
      </c>
      <c r="H453" s="53">
        <v>0</v>
      </c>
      <c r="I453" s="53">
        <v>0</v>
      </c>
      <c r="J453" s="53">
        <v>801600</v>
      </c>
      <c r="K453" s="53">
        <v>0</v>
      </c>
      <c r="L453" s="53">
        <v>0</v>
      </c>
      <c r="M453" s="53">
        <v>0</v>
      </c>
      <c r="N453" s="53">
        <v>0</v>
      </c>
      <c r="O453" s="53">
        <v>0</v>
      </c>
      <c r="P453" s="53">
        <v>0</v>
      </c>
      <c r="Q453" s="28">
        <f t="shared" si="202"/>
        <v>0</v>
      </c>
      <c r="R453" s="53">
        <v>0</v>
      </c>
      <c r="S453" s="53">
        <v>0</v>
      </c>
      <c r="T453" s="53">
        <v>0</v>
      </c>
      <c r="U453" s="53">
        <v>801600</v>
      </c>
      <c r="V453" s="53">
        <v>0</v>
      </c>
      <c r="W453" s="53">
        <v>0</v>
      </c>
      <c r="X453" s="23">
        <f t="shared" ref="X453:X463" si="205">P453/J453</f>
        <v>0</v>
      </c>
    </row>
    <row r="454" spans="1:24" ht="21.75" customHeight="1" x14ac:dyDescent="0.2">
      <c r="A454" s="59" t="s">
        <v>376</v>
      </c>
      <c r="B454" s="51" t="s">
        <v>535</v>
      </c>
      <c r="C454" s="62"/>
      <c r="D454" s="53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28">
        <f t="shared" si="202"/>
        <v>0</v>
      </c>
      <c r="R454" s="53"/>
      <c r="S454" s="53"/>
      <c r="T454" s="53"/>
      <c r="U454" s="53"/>
      <c r="V454" s="53"/>
      <c r="W454" s="53"/>
      <c r="X454" s="23"/>
    </row>
    <row r="455" spans="1:24" ht="21.95" customHeight="1" x14ac:dyDescent="0.2">
      <c r="A455" s="61" t="s">
        <v>536</v>
      </c>
      <c r="B455" s="62" t="s">
        <v>525</v>
      </c>
      <c r="C455" s="62" t="s">
        <v>52</v>
      </c>
      <c r="D455" s="53">
        <v>2848128</v>
      </c>
      <c r="E455" s="53">
        <v>0</v>
      </c>
      <c r="F455" s="53">
        <v>0</v>
      </c>
      <c r="G455" s="53">
        <v>0</v>
      </c>
      <c r="H455" s="53">
        <v>0</v>
      </c>
      <c r="I455" s="53">
        <v>0</v>
      </c>
      <c r="J455" s="53">
        <v>2848128</v>
      </c>
      <c r="K455" s="53">
        <v>0</v>
      </c>
      <c r="L455" s="53">
        <v>0</v>
      </c>
      <c r="M455" s="53">
        <v>0</v>
      </c>
      <c r="N455" s="53">
        <v>0</v>
      </c>
      <c r="O455" s="53">
        <v>0</v>
      </c>
      <c r="P455" s="53">
        <v>0</v>
      </c>
      <c r="Q455" s="28">
        <f t="shared" si="202"/>
        <v>0</v>
      </c>
      <c r="R455" s="53">
        <v>0</v>
      </c>
      <c r="S455" s="53">
        <v>0</v>
      </c>
      <c r="T455" s="53">
        <v>0</v>
      </c>
      <c r="U455" s="53">
        <v>2848128</v>
      </c>
      <c r="V455" s="53">
        <v>0</v>
      </c>
      <c r="W455" s="53">
        <v>0</v>
      </c>
      <c r="X455" s="23">
        <f t="shared" si="205"/>
        <v>0</v>
      </c>
    </row>
    <row r="456" spans="1:24" ht="21.95" customHeight="1" x14ac:dyDescent="0.2">
      <c r="A456" s="59" t="s">
        <v>376</v>
      </c>
      <c r="B456" s="51" t="s">
        <v>537</v>
      </c>
      <c r="C456" s="62"/>
      <c r="D456" s="53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28">
        <f t="shared" si="202"/>
        <v>0</v>
      </c>
      <c r="R456" s="53"/>
      <c r="S456" s="53"/>
      <c r="T456" s="53"/>
      <c r="U456" s="53"/>
      <c r="V456" s="53"/>
      <c r="W456" s="53"/>
      <c r="X456" s="23"/>
    </row>
    <row r="457" spans="1:24" ht="46.5" customHeight="1" x14ac:dyDescent="0.2">
      <c r="A457" s="61" t="s">
        <v>538</v>
      </c>
      <c r="B457" s="62" t="s">
        <v>539</v>
      </c>
      <c r="C457" s="62" t="s">
        <v>52</v>
      </c>
      <c r="D457" s="53">
        <v>13897640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13897640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28">
        <f t="shared" si="202"/>
        <v>0</v>
      </c>
      <c r="R457" s="53">
        <v>0</v>
      </c>
      <c r="S457" s="53">
        <v>0</v>
      </c>
      <c r="T457" s="53">
        <v>0</v>
      </c>
      <c r="U457" s="53">
        <v>13897640</v>
      </c>
      <c r="V457" s="53">
        <v>0</v>
      </c>
      <c r="W457" s="53">
        <v>0</v>
      </c>
      <c r="X457" s="23">
        <f t="shared" si="205"/>
        <v>0</v>
      </c>
    </row>
    <row r="458" spans="1:24" ht="21.95" customHeight="1" x14ac:dyDescent="0.2">
      <c r="A458" s="59" t="s">
        <v>376</v>
      </c>
      <c r="B458" s="51" t="s">
        <v>540</v>
      </c>
      <c r="C458" s="62"/>
      <c r="D458" s="53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28">
        <f t="shared" si="202"/>
        <v>0</v>
      </c>
      <c r="R458" s="53"/>
      <c r="S458" s="53"/>
      <c r="T458" s="53"/>
      <c r="U458" s="53"/>
      <c r="V458" s="53"/>
      <c r="W458" s="53"/>
      <c r="X458" s="23"/>
    </row>
    <row r="459" spans="1:24" ht="21.95" customHeight="1" x14ac:dyDescent="0.2">
      <c r="A459" s="61" t="s">
        <v>541</v>
      </c>
      <c r="B459" s="62" t="s">
        <v>539</v>
      </c>
      <c r="C459" s="62" t="s">
        <v>52</v>
      </c>
      <c r="D459" s="53">
        <v>22302000</v>
      </c>
      <c r="E459" s="53">
        <v>0</v>
      </c>
      <c r="F459" s="53">
        <v>0</v>
      </c>
      <c r="G459" s="53">
        <v>0</v>
      </c>
      <c r="H459" s="53">
        <v>0</v>
      </c>
      <c r="I459" s="53">
        <v>0</v>
      </c>
      <c r="J459" s="53">
        <v>22302000</v>
      </c>
      <c r="K459" s="53">
        <v>0</v>
      </c>
      <c r="L459" s="53">
        <v>0</v>
      </c>
      <c r="M459" s="53">
        <v>0</v>
      </c>
      <c r="N459" s="53">
        <v>0</v>
      </c>
      <c r="O459" s="53">
        <v>0</v>
      </c>
      <c r="P459" s="53">
        <v>0</v>
      </c>
      <c r="Q459" s="28">
        <f t="shared" si="202"/>
        <v>0</v>
      </c>
      <c r="R459" s="53">
        <v>0</v>
      </c>
      <c r="S459" s="53">
        <v>0</v>
      </c>
      <c r="T459" s="53">
        <v>0</v>
      </c>
      <c r="U459" s="53">
        <v>22302000</v>
      </c>
      <c r="V459" s="53">
        <v>0</v>
      </c>
      <c r="W459" s="53">
        <v>0</v>
      </c>
      <c r="X459" s="23">
        <f t="shared" si="205"/>
        <v>0</v>
      </c>
    </row>
    <row r="460" spans="1:24" ht="39" customHeight="1" x14ac:dyDescent="0.2">
      <c r="A460" s="59" t="s">
        <v>376</v>
      </c>
      <c r="B460" s="51" t="s">
        <v>542</v>
      </c>
      <c r="C460" s="62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28">
        <f t="shared" si="202"/>
        <v>0</v>
      </c>
      <c r="R460" s="53"/>
      <c r="S460" s="53"/>
      <c r="T460" s="53"/>
      <c r="U460" s="53"/>
      <c r="V460" s="53"/>
      <c r="W460" s="53"/>
      <c r="X460" s="23"/>
    </row>
    <row r="461" spans="1:24" ht="21.95" customHeight="1" x14ac:dyDescent="0.2">
      <c r="A461" s="61" t="s">
        <v>543</v>
      </c>
      <c r="B461" s="62" t="s">
        <v>544</v>
      </c>
      <c r="C461" s="62" t="s">
        <v>52</v>
      </c>
      <c r="D461" s="53">
        <v>225000000</v>
      </c>
      <c r="E461" s="53">
        <v>0</v>
      </c>
      <c r="F461" s="53">
        <v>0</v>
      </c>
      <c r="G461" s="53">
        <v>0</v>
      </c>
      <c r="H461" s="53">
        <v>0</v>
      </c>
      <c r="I461" s="53">
        <v>0</v>
      </c>
      <c r="J461" s="53">
        <v>225000000</v>
      </c>
      <c r="K461" s="53">
        <v>0</v>
      </c>
      <c r="L461" s="53">
        <v>0</v>
      </c>
      <c r="M461" s="53">
        <v>0</v>
      </c>
      <c r="N461" s="53">
        <v>0</v>
      </c>
      <c r="O461" s="53">
        <v>0</v>
      </c>
      <c r="P461" s="53">
        <v>0</v>
      </c>
      <c r="Q461" s="28">
        <f t="shared" si="202"/>
        <v>0</v>
      </c>
      <c r="R461" s="53">
        <v>0</v>
      </c>
      <c r="S461" s="53">
        <v>0</v>
      </c>
      <c r="T461" s="53">
        <v>0</v>
      </c>
      <c r="U461" s="53">
        <v>225000000</v>
      </c>
      <c r="V461" s="53">
        <v>0</v>
      </c>
      <c r="W461" s="53">
        <v>0</v>
      </c>
      <c r="X461" s="23">
        <f t="shared" si="205"/>
        <v>0</v>
      </c>
    </row>
    <row r="462" spans="1:24" ht="21.95" customHeight="1" x14ac:dyDescent="0.2">
      <c r="A462" s="76" t="s">
        <v>376</v>
      </c>
      <c r="B462" s="51" t="s">
        <v>545</v>
      </c>
      <c r="C462" s="62"/>
      <c r="D462" s="53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28">
        <f t="shared" si="202"/>
        <v>0</v>
      </c>
      <c r="R462" s="53"/>
      <c r="S462" s="53"/>
      <c r="T462" s="53"/>
      <c r="U462" s="53"/>
      <c r="V462" s="53"/>
      <c r="W462" s="53"/>
      <c r="X462" s="23"/>
    </row>
    <row r="463" spans="1:24" ht="21.95" customHeight="1" x14ac:dyDescent="0.2">
      <c r="A463" s="61" t="s">
        <v>546</v>
      </c>
      <c r="B463" s="62" t="s">
        <v>544</v>
      </c>
      <c r="C463" s="62" t="s">
        <v>52</v>
      </c>
      <c r="D463" s="53">
        <v>225000000</v>
      </c>
      <c r="E463" s="53">
        <v>0</v>
      </c>
      <c r="F463" s="53">
        <v>0</v>
      </c>
      <c r="G463" s="53">
        <v>0</v>
      </c>
      <c r="H463" s="53">
        <v>0</v>
      </c>
      <c r="I463" s="53">
        <v>0</v>
      </c>
      <c r="J463" s="53">
        <v>225000000</v>
      </c>
      <c r="K463" s="53">
        <v>0</v>
      </c>
      <c r="L463" s="53">
        <v>0</v>
      </c>
      <c r="M463" s="53">
        <v>0</v>
      </c>
      <c r="N463" s="53">
        <v>0</v>
      </c>
      <c r="O463" s="53">
        <v>0</v>
      </c>
      <c r="P463" s="53">
        <v>0</v>
      </c>
      <c r="Q463" s="28">
        <f t="shared" si="202"/>
        <v>0</v>
      </c>
      <c r="R463" s="53">
        <v>0</v>
      </c>
      <c r="S463" s="53">
        <v>0</v>
      </c>
      <c r="T463" s="53">
        <v>0</v>
      </c>
      <c r="U463" s="53">
        <v>225000000</v>
      </c>
      <c r="V463" s="53">
        <v>0</v>
      </c>
      <c r="W463" s="53">
        <v>0</v>
      </c>
      <c r="X463" s="23">
        <f t="shared" si="205"/>
        <v>0</v>
      </c>
    </row>
    <row r="464" spans="1:24" ht="15" customHeight="1" x14ac:dyDescent="0.2">
      <c r="A464" s="56" t="s">
        <v>547</v>
      </c>
      <c r="B464" s="59" t="s">
        <v>192</v>
      </c>
      <c r="C464" s="52"/>
      <c r="D464" s="53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</row>
    <row r="465" spans="1:24" ht="14.25" customHeight="1" x14ac:dyDescent="0.2">
      <c r="A465" s="57" t="s">
        <v>548</v>
      </c>
      <c r="B465" s="60" t="s">
        <v>194</v>
      </c>
      <c r="C465" s="52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</row>
    <row r="466" spans="1:24" ht="36.75" customHeight="1" x14ac:dyDescent="0.2">
      <c r="A466" s="57"/>
      <c r="B466" s="51" t="s">
        <v>549</v>
      </c>
      <c r="C466" s="52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3"/>
      <c r="P466" s="53"/>
      <c r="Q466" s="53"/>
      <c r="R466" s="53"/>
      <c r="S466" s="53"/>
      <c r="T466" s="53"/>
      <c r="U466" s="53"/>
      <c r="V466" s="53"/>
      <c r="W466" s="53"/>
      <c r="X466" s="53"/>
    </row>
    <row r="467" spans="1:24" ht="21.95" customHeight="1" x14ac:dyDescent="0.2">
      <c r="A467" s="40" t="s">
        <v>376</v>
      </c>
      <c r="B467" s="65" t="s">
        <v>550</v>
      </c>
      <c r="C467" s="52"/>
      <c r="D467" s="53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</row>
    <row r="468" spans="1:24" ht="37.5" customHeight="1" x14ac:dyDescent="0.2">
      <c r="A468" s="61" t="s">
        <v>551</v>
      </c>
      <c r="B468" s="70" t="s">
        <v>552</v>
      </c>
      <c r="C468" s="62" t="s">
        <v>52</v>
      </c>
      <c r="D468" s="53">
        <v>8600000000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8600000000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28">
        <f t="shared" ref="Q468:Q470" si="206">R468+T468</f>
        <v>0</v>
      </c>
      <c r="R468" s="53">
        <v>0</v>
      </c>
      <c r="S468" s="53">
        <v>0</v>
      </c>
      <c r="T468" s="53">
        <v>0</v>
      </c>
      <c r="U468" s="53">
        <v>8600000000</v>
      </c>
      <c r="V468" s="53">
        <v>0</v>
      </c>
      <c r="W468" s="53">
        <v>0</v>
      </c>
      <c r="X468" s="23">
        <f t="shared" ref="X468:X470" si="207">P468/J468</f>
        <v>0</v>
      </c>
    </row>
    <row r="469" spans="1:24" ht="36.75" customHeight="1" x14ac:dyDescent="0.2">
      <c r="A469" s="61" t="s">
        <v>553</v>
      </c>
      <c r="B469" s="70" t="s">
        <v>554</v>
      </c>
      <c r="C469" s="62" t="s">
        <v>520</v>
      </c>
      <c r="D469" s="53">
        <v>64280301</v>
      </c>
      <c r="E469" s="53">
        <v>0</v>
      </c>
      <c r="F469" s="53">
        <v>0</v>
      </c>
      <c r="G469" s="53">
        <v>0</v>
      </c>
      <c r="H469" s="53">
        <v>0</v>
      </c>
      <c r="I469" s="53">
        <v>0</v>
      </c>
      <c r="J469" s="53">
        <v>64280301</v>
      </c>
      <c r="K469" s="53">
        <v>0</v>
      </c>
      <c r="L469" s="53">
        <v>0</v>
      </c>
      <c r="M469" s="53">
        <v>0</v>
      </c>
      <c r="N469" s="53">
        <v>0</v>
      </c>
      <c r="O469" s="53">
        <v>0</v>
      </c>
      <c r="P469" s="53">
        <v>0</v>
      </c>
      <c r="Q469" s="28">
        <f t="shared" si="206"/>
        <v>0</v>
      </c>
      <c r="R469" s="53">
        <v>0</v>
      </c>
      <c r="S469" s="53">
        <v>0</v>
      </c>
      <c r="T469" s="53">
        <v>0</v>
      </c>
      <c r="U469" s="53">
        <v>64280301</v>
      </c>
      <c r="V469" s="53">
        <v>0</v>
      </c>
      <c r="W469" s="53">
        <v>0</v>
      </c>
      <c r="X469" s="23">
        <f t="shared" si="207"/>
        <v>0</v>
      </c>
    </row>
    <row r="470" spans="1:24" ht="39" customHeight="1" x14ac:dyDescent="0.2">
      <c r="A470" s="61" t="s">
        <v>555</v>
      </c>
      <c r="B470" s="70" t="s">
        <v>556</v>
      </c>
      <c r="C470" s="62" t="s">
        <v>52</v>
      </c>
      <c r="D470" s="53">
        <v>1840495999</v>
      </c>
      <c r="E470" s="53">
        <v>0</v>
      </c>
      <c r="F470" s="53">
        <v>0</v>
      </c>
      <c r="G470" s="53">
        <v>0</v>
      </c>
      <c r="H470" s="53">
        <v>0</v>
      </c>
      <c r="I470" s="53">
        <v>0</v>
      </c>
      <c r="J470" s="53">
        <v>1840495999</v>
      </c>
      <c r="K470" s="53">
        <v>0</v>
      </c>
      <c r="L470" s="53">
        <v>0</v>
      </c>
      <c r="M470" s="53">
        <v>0</v>
      </c>
      <c r="N470" s="53">
        <v>0</v>
      </c>
      <c r="O470" s="53">
        <v>0</v>
      </c>
      <c r="P470" s="53">
        <v>0</v>
      </c>
      <c r="Q470" s="28">
        <f t="shared" si="206"/>
        <v>0</v>
      </c>
      <c r="R470" s="53">
        <v>0</v>
      </c>
      <c r="S470" s="53">
        <v>0</v>
      </c>
      <c r="T470" s="53">
        <v>0</v>
      </c>
      <c r="U470" s="53">
        <v>1840495999</v>
      </c>
      <c r="V470" s="53">
        <v>0</v>
      </c>
      <c r="W470" s="53">
        <v>0</v>
      </c>
      <c r="X470" s="23">
        <f t="shared" si="207"/>
        <v>0</v>
      </c>
    </row>
    <row r="471" spans="1:24" ht="36" customHeight="1" x14ac:dyDescent="0.2">
      <c r="A471" s="57" t="s">
        <v>557</v>
      </c>
      <c r="B471" s="51" t="s">
        <v>558</v>
      </c>
      <c r="C471" s="62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</row>
    <row r="472" spans="1:24" ht="33.75" customHeight="1" x14ac:dyDescent="0.2">
      <c r="A472" s="59" t="s">
        <v>376</v>
      </c>
      <c r="B472" s="65" t="s">
        <v>559</v>
      </c>
      <c r="C472" s="52"/>
      <c r="D472" s="53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</row>
    <row r="473" spans="1:24" ht="21.95" customHeight="1" x14ac:dyDescent="0.2">
      <c r="A473" s="61" t="s">
        <v>560</v>
      </c>
      <c r="B473" s="70" t="s">
        <v>561</v>
      </c>
      <c r="C473" s="62" t="s">
        <v>52</v>
      </c>
      <c r="D473" s="53">
        <v>5677311514</v>
      </c>
      <c r="E473" s="53">
        <v>0</v>
      </c>
      <c r="F473" s="53">
        <v>0</v>
      </c>
      <c r="G473" s="53">
        <v>0</v>
      </c>
      <c r="H473" s="53">
        <v>0</v>
      </c>
      <c r="I473" s="53">
        <v>0</v>
      </c>
      <c r="J473" s="53">
        <v>5677311514</v>
      </c>
      <c r="K473" s="53">
        <v>0</v>
      </c>
      <c r="L473" s="53">
        <v>5636408466</v>
      </c>
      <c r="M473" s="53">
        <v>5636408466</v>
      </c>
      <c r="N473" s="53">
        <v>0</v>
      </c>
      <c r="O473" s="53">
        <v>5636408465</v>
      </c>
      <c r="P473" s="53">
        <v>5636408465</v>
      </c>
      <c r="Q473" s="28">
        <f t="shared" ref="Q473:Q477" si="208">R473+T473</f>
        <v>0</v>
      </c>
      <c r="R473" s="53">
        <v>0</v>
      </c>
      <c r="S473" s="53">
        <v>0</v>
      </c>
      <c r="T473" s="53">
        <v>0</v>
      </c>
      <c r="U473" s="53">
        <v>40903048</v>
      </c>
      <c r="V473" s="53">
        <v>1</v>
      </c>
      <c r="W473" s="53">
        <v>5636408465</v>
      </c>
      <c r="X473" s="23">
        <f t="shared" ref="X473" si="209">P473/J473</f>
        <v>0.99279534883736165</v>
      </c>
    </row>
    <row r="474" spans="1:24" ht="21.95" customHeight="1" x14ac:dyDescent="0.2">
      <c r="A474" s="76" t="s">
        <v>376</v>
      </c>
      <c r="B474" s="51" t="s">
        <v>562</v>
      </c>
      <c r="C474" s="62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28">
        <f t="shared" si="208"/>
        <v>0</v>
      </c>
      <c r="R474" s="53"/>
      <c r="S474" s="53"/>
      <c r="T474" s="53"/>
      <c r="U474" s="53"/>
      <c r="V474" s="53"/>
      <c r="W474" s="53"/>
      <c r="X474" s="53"/>
    </row>
    <row r="475" spans="1:24" ht="45.75" customHeight="1" x14ac:dyDescent="0.2">
      <c r="A475" s="61" t="s">
        <v>563</v>
      </c>
      <c r="B475" s="70" t="s">
        <v>505</v>
      </c>
      <c r="C475" s="62" t="s">
        <v>148</v>
      </c>
      <c r="D475" s="53">
        <v>5000000</v>
      </c>
      <c r="E475" s="53">
        <v>0</v>
      </c>
      <c r="F475" s="53">
        <v>0</v>
      </c>
      <c r="G475" s="53">
        <v>0</v>
      </c>
      <c r="H475" s="53">
        <v>0</v>
      </c>
      <c r="I475" s="53">
        <v>0</v>
      </c>
      <c r="J475" s="53">
        <v>5000000</v>
      </c>
      <c r="K475" s="53">
        <v>0</v>
      </c>
      <c r="L475" s="53">
        <v>0</v>
      </c>
      <c r="M475" s="53">
        <v>0</v>
      </c>
      <c r="N475" s="53">
        <v>0</v>
      </c>
      <c r="O475" s="53">
        <v>0</v>
      </c>
      <c r="P475" s="53">
        <v>0</v>
      </c>
      <c r="Q475" s="28">
        <f t="shared" si="208"/>
        <v>0</v>
      </c>
      <c r="R475" s="53">
        <v>0</v>
      </c>
      <c r="S475" s="53">
        <v>0</v>
      </c>
      <c r="T475" s="53">
        <v>0</v>
      </c>
      <c r="U475" s="53">
        <v>5000000</v>
      </c>
      <c r="V475" s="53">
        <v>0</v>
      </c>
      <c r="W475" s="53">
        <v>0</v>
      </c>
      <c r="X475" s="23">
        <f t="shared" ref="X475" si="210">P475/J475</f>
        <v>0</v>
      </c>
    </row>
    <row r="476" spans="1:24" ht="21.95" customHeight="1" x14ac:dyDescent="0.2">
      <c r="A476" s="76" t="s">
        <v>376</v>
      </c>
      <c r="B476" s="51" t="s">
        <v>564</v>
      </c>
      <c r="C476" s="62"/>
      <c r="D476" s="53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28">
        <f t="shared" si="208"/>
        <v>0</v>
      </c>
      <c r="R476" s="53"/>
      <c r="S476" s="53"/>
      <c r="T476" s="53"/>
      <c r="U476" s="53"/>
      <c r="V476" s="53"/>
      <c r="W476" s="53"/>
      <c r="X476" s="53"/>
    </row>
    <row r="477" spans="1:24" ht="45" customHeight="1" x14ac:dyDescent="0.2">
      <c r="A477" s="61" t="s">
        <v>565</v>
      </c>
      <c r="B477" s="70" t="s">
        <v>505</v>
      </c>
      <c r="C477" s="62" t="s">
        <v>148</v>
      </c>
      <c r="D477" s="53">
        <v>5000000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5000000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28">
        <f t="shared" si="208"/>
        <v>0</v>
      </c>
      <c r="R477" s="53">
        <v>0</v>
      </c>
      <c r="S477" s="53">
        <v>0</v>
      </c>
      <c r="T477" s="53">
        <v>0</v>
      </c>
      <c r="U477" s="53">
        <v>5000000</v>
      </c>
      <c r="V477" s="53">
        <v>0</v>
      </c>
      <c r="W477" s="53">
        <v>0</v>
      </c>
      <c r="X477" s="23">
        <f t="shared" ref="X477" si="211">P477/J477</f>
        <v>0</v>
      </c>
    </row>
    <row r="478" spans="1:24" ht="58.5" customHeight="1" x14ac:dyDescent="0.2">
      <c r="A478" s="59" t="s">
        <v>376</v>
      </c>
      <c r="B478" s="51" t="s">
        <v>566</v>
      </c>
      <c r="C478" s="62"/>
      <c r="D478" s="53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</row>
    <row r="479" spans="1:24" ht="21.95" customHeight="1" x14ac:dyDescent="0.2">
      <c r="A479" s="61" t="s">
        <v>567</v>
      </c>
      <c r="B479" s="70" t="s">
        <v>568</v>
      </c>
      <c r="C479" s="62" t="s">
        <v>52</v>
      </c>
      <c r="D479" s="53">
        <v>16148309392</v>
      </c>
      <c r="E479" s="53">
        <v>0</v>
      </c>
      <c r="F479" s="53">
        <v>0</v>
      </c>
      <c r="G479" s="53">
        <v>0</v>
      </c>
      <c r="H479" s="53">
        <v>0</v>
      </c>
      <c r="I479" s="53">
        <v>0</v>
      </c>
      <c r="J479" s="53">
        <v>16148309392</v>
      </c>
      <c r="K479" s="53">
        <v>0</v>
      </c>
      <c r="L479" s="53">
        <v>15026520027.5</v>
      </c>
      <c r="M479" s="53">
        <v>15026520027.5</v>
      </c>
      <c r="N479" s="53">
        <v>0</v>
      </c>
      <c r="O479" s="53">
        <v>15026520027.5</v>
      </c>
      <c r="P479" s="53">
        <v>15026520027.5</v>
      </c>
      <c r="Q479" s="28">
        <f t="shared" ref="Q479:Q483" si="212">R479+T479</f>
        <v>0</v>
      </c>
      <c r="R479" s="53">
        <v>0</v>
      </c>
      <c r="S479" s="53">
        <v>0</v>
      </c>
      <c r="T479" s="53">
        <v>0</v>
      </c>
      <c r="U479" s="53">
        <v>1121789364.5</v>
      </c>
      <c r="V479" s="53">
        <v>0</v>
      </c>
      <c r="W479" s="53">
        <v>15026520027.5</v>
      </c>
      <c r="X479" s="23">
        <f t="shared" ref="X479:X483" si="213">P479/J479</f>
        <v>0.93053208622224293</v>
      </c>
    </row>
    <row r="480" spans="1:24" ht="21.95" customHeight="1" x14ac:dyDescent="0.2">
      <c r="A480" s="61" t="s">
        <v>569</v>
      </c>
      <c r="B480" s="70" t="s">
        <v>570</v>
      </c>
      <c r="C480" s="62" t="s">
        <v>571</v>
      </c>
      <c r="D480" s="53">
        <v>8000000000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8000000000</v>
      </c>
      <c r="K480" s="53">
        <v>0</v>
      </c>
      <c r="L480" s="53">
        <v>8000000000</v>
      </c>
      <c r="M480" s="53">
        <v>8000000000</v>
      </c>
      <c r="N480" s="53">
        <v>0</v>
      </c>
      <c r="O480" s="53">
        <v>8000000000</v>
      </c>
      <c r="P480" s="53">
        <v>8000000000</v>
      </c>
      <c r="Q480" s="28">
        <f t="shared" si="212"/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8000000000</v>
      </c>
      <c r="X480" s="23">
        <f t="shared" si="213"/>
        <v>1</v>
      </c>
    </row>
    <row r="481" spans="1:24" ht="21.95" customHeight="1" x14ac:dyDescent="0.2">
      <c r="A481" s="61" t="s">
        <v>572</v>
      </c>
      <c r="B481" s="70" t="s">
        <v>573</v>
      </c>
      <c r="C481" s="62" t="s">
        <v>574</v>
      </c>
      <c r="D481" s="53">
        <v>1045447751</v>
      </c>
      <c r="E481" s="53">
        <v>0</v>
      </c>
      <c r="F481" s="53">
        <v>0</v>
      </c>
      <c r="G481" s="53">
        <v>0</v>
      </c>
      <c r="H481" s="53">
        <v>0</v>
      </c>
      <c r="I481" s="53">
        <v>0</v>
      </c>
      <c r="J481" s="53">
        <v>1045447751</v>
      </c>
      <c r="K481" s="53">
        <v>0</v>
      </c>
      <c r="L481" s="53">
        <v>1045447751</v>
      </c>
      <c r="M481" s="53">
        <v>1045447751</v>
      </c>
      <c r="N481" s="53">
        <v>0</v>
      </c>
      <c r="O481" s="53">
        <v>1045447751</v>
      </c>
      <c r="P481" s="53">
        <v>1045447751</v>
      </c>
      <c r="Q481" s="28">
        <f t="shared" si="212"/>
        <v>0</v>
      </c>
      <c r="R481" s="53">
        <v>0</v>
      </c>
      <c r="S481" s="53">
        <v>0</v>
      </c>
      <c r="T481" s="53">
        <v>0</v>
      </c>
      <c r="U481" s="53">
        <v>0</v>
      </c>
      <c r="V481" s="53">
        <v>0</v>
      </c>
      <c r="W481" s="53">
        <v>1045447751</v>
      </c>
      <c r="X481" s="23">
        <f t="shared" si="213"/>
        <v>1</v>
      </c>
    </row>
    <row r="482" spans="1:24" ht="21.95" customHeight="1" x14ac:dyDescent="0.2">
      <c r="A482" s="61" t="s">
        <v>575</v>
      </c>
      <c r="B482" s="70" t="s">
        <v>576</v>
      </c>
      <c r="C482" s="62" t="s">
        <v>577</v>
      </c>
      <c r="D482" s="53">
        <v>1945742510</v>
      </c>
      <c r="E482" s="53">
        <v>0</v>
      </c>
      <c r="F482" s="53">
        <v>0</v>
      </c>
      <c r="G482" s="53">
        <v>0</v>
      </c>
      <c r="H482" s="53">
        <v>0</v>
      </c>
      <c r="I482" s="53">
        <v>0</v>
      </c>
      <c r="J482" s="53">
        <v>1945742510</v>
      </c>
      <c r="K482" s="53">
        <v>0</v>
      </c>
      <c r="L482" s="53">
        <v>1945742510</v>
      </c>
      <c r="M482" s="53">
        <v>1945742510</v>
      </c>
      <c r="N482" s="53">
        <v>0</v>
      </c>
      <c r="O482" s="53">
        <v>1945742510</v>
      </c>
      <c r="P482" s="53">
        <v>1945742510</v>
      </c>
      <c r="Q482" s="28">
        <f t="shared" si="212"/>
        <v>0</v>
      </c>
      <c r="R482" s="53">
        <v>0</v>
      </c>
      <c r="S482" s="53">
        <v>0</v>
      </c>
      <c r="T482" s="53">
        <v>0</v>
      </c>
      <c r="U482" s="53">
        <v>0</v>
      </c>
      <c r="V482" s="53">
        <v>0</v>
      </c>
      <c r="W482" s="53">
        <v>1945742510</v>
      </c>
      <c r="X482" s="23">
        <f t="shared" si="213"/>
        <v>1</v>
      </c>
    </row>
    <row r="483" spans="1:24" ht="21.95" customHeight="1" x14ac:dyDescent="0.2">
      <c r="A483" s="61" t="s">
        <v>578</v>
      </c>
      <c r="B483" s="70" t="s">
        <v>579</v>
      </c>
      <c r="C483" s="62" t="s">
        <v>580</v>
      </c>
      <c r="D483" s="53">
        <v>64817305</v>
      </c>
      <c r="E483" s="53">
        <v>0</v>
      </c>
      <c r="F483" s="53">
        <v>0</v>
      </c>
      <c r="G483" s="53">
        <v>0</v>
      </c>
      <c r="H483" s="53">
        <v>0</v>
      </c>
      <c r="I483" s="53">
        <v>0</v>
      </c>
      <c r="J483" s="53">
        <v>64817305</v>
      </c>
      <c r="K483" s="53">
        <v>0</v>
      </c>
      <c r="L483" s="53">
        <v>0</v>
      </c>
      <c r="M483" s="53">
        <v>0</v>
      </c>
      <c r="N483" s="53">
        <v>0</v>
      </c>
      <c r="O483" s="53">
        <v>0</v>
      </c>
      <c r="P483" s="53">
        <v>0</v>
      </c>
      <c r="Q483" s="28">
        <f t="shared" si="212"/>
        <v>0</v>
      </c>
      <c r="R483" s="53">
        <v>0</v>
      </c>
      <c r="S483" s="53">
        <v>0</v>
      </c>
      <c r="T483" s="53">
        <v>0</v>
      </c>
      <c r="U483" s="53">
        <v>64817305</v>
      </c>
      <c r="V483" s="53">
        <v>0</v>
      </c>
      <c r="W483" s="53">
        <v>0</v>
      </c>
      <c r="X483" s="23">
        <f t="shared" si="213"/>
        <v>0</v>
      </c>
    </row>
    <row r="484" spans="1:24" ht="36.75" customHeight="1" x14ac:dyDescent="0.2">
      <c r="A484" s="77" t="s">
        <v>581</v>
      </c>
      <c r="B484" s="51" t="s">
        <v>582</v>
      </c>
      <c r="C484" s="62"/>
      <c r="D484" s="53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</row>
    <row r="485" spans="1:24" ht="36.75" customHeight="1" x14ac:dyDescent="0.2">
      <c r="A485" s="59" t="s">
        <v>376</v>
      </c>
      <c r="B485" s="51" t="s">
        <v>583</v>
      </c>
      <c r="C485" s="52"/>
      <c r="D485" s="53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</row>
    <row r="486" spans="1:24" ht="43.5" customHeight="1" x14ac:dyDescent="0.2">
      <c r="A486" s="61" t="s">
        <v>584</v>
      </c>
      <c r="B486" s="62" t="s">
        <v>585</v>
      </c>
      <c r="C486" s="62" t="s">
        <v>52</v>
      </c>
      <c r="D486" s="53">
        <v>341906662</v>
      </c>
      <c r="E486" s="53">
        <v>0</v>
      </c>
      <c r="F486" s="53">
        <v>0</v>
      </c>
      <c r="G486" s="53">
        <v>0</v>
      </c>
      <c r="H486" s="53">
        <v>0</v>
      </c>
      <c r="I486" s="53">
        <v>0</v>
      </c>
      <c r="J486" s="53">
        <v>341906662</v>
      </c>
      <c r="K486" s="53">
        <v>0</v>
      </c>
      <c r="L486" s="53">
        <v>269776304</v>
      </c>
      <c r="M486" s="53">
        <v>269776304</v>
      </c>
      <c r="N486" s="53">
        <v>0</v>
      </c>
      <c r="O486" s="53">
        <v>78863292</v>
      </c>
      <c r="P486" s="53">
        <v>78863292</v>
      </c>
      <c r="Q486" s="28">
        <f t="shared" ref="Q486" si="214">R486+T486</f>
        <v>0</v>
      </c>
      <c r="R486" s="53">
        <v>0</v>
      </c>
      <c r="S486" s="53">
        <v>0</v>
      </c>
      <c r="T486" s="53">
        <v>0</v>
      </c>
      <c r="U486" s="53">
        <v>72130358</v>
      </c>
      <c r="V486" s="53">
        <v>190913012</v>
      </c>
      <c r="W486" s="53">
        <v>78863292</v>
      </c>
      <c r="X486" s="23">
        <f t="shared" ref="X486" si="215">P486/J486</f>
        <v>0.23065737163085756</v>
      </c>
    </row>
    <row r="487" spans="1:24" ht="22.5" customHeight="1" x14ac:dyDescent="0.2">
      <c r="A487" s="78" t="s">
        <v>586</v>
      </c>
      <c r="B487" s="51" t="s">
        <v>200</v>
      </c>
      <c r="C487" s="62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</row>
    <row r="488" spans="1:24" ht="49.5" customHeight="1" x14ac:dyDescent="0.2">
      <c r="A488" s="59" t="s">
        <v>376</v>
      </c>
      <c r="B488" s="51" t="s">
        <v>587</v>
      </c>
      <c r="C488" s="52"/>
      <c r="D488" s="53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</row>
    <row r="489" spans="1:24" ht="21.95" customHeight="1" x14ac:dyDescent="0.2">
      <c r="A489" s="61" t="s">
        <v>588</v>
      </c>
      <c r="B489" s="62" t="s">
        <v>589</v>
      </c>
      <c r="C489" s="62" t="s">
        <v>52</v>
      </c>
      <c r="D489" s="53">
        <v>568300000</v>
      </c>
      <c r="E489" s="53">
        <v>0</v>
      </c>
      <c r="F489" s="53">
        <v>0</v>
      </c>
      <c r="G489" s="53">
        <v>0</v>
      </c>
      <c r="H489" s="53">
        <v>0</v>
      </c>
      <c r="I489" s="53">
        <v>0</v>
      </c>
      <c r="J489" s="53">
        <v>568300000</v>
      </c>
      <c r="K489" s="53">
        <v>0</v>
      </c>
      <c r="L489" s="53">
        <v>347800000</v>
      </c>
      <c r="M489" s="53">
        <v>347800000</v>
      </c>
      <c r="N489" s="53">
        <v>0</v>
      </c>
      <c r="O489" s="53">
        <v>347800000</v>
      </c>
      <c r="P489" s="53">
        <v>347800000</v>
      </c>
      <c r="Q489" s="28">
        <f t="shared" ref="Q489" si="216">R489+T489</f>
        <v>0</v>
      </c>
      <c r="R489" s="53">
        <v>0</v>
      </c>
      <c r="S489" s="53">
        <v>0</v>
      </c>
      <c r="T489" s="53">
        <v>0</v>
      </c>
      <c r="U489" s="53">
        <v>220500000</v>
      </c>
      <c r="V489" s="53">
        <v>0</v>
      </c>
      <c r="W489" s="53">
        <v>347800000</v>
      </c>
      <c r="X489" s="23">
        <f t="shared" ref="X489" si="217">P489/J489</f>
        <v>0.6120007038535985</v>
      </c>
    </row>
    <row r="490" spans="1:24" ht="34.5" customHeight="1" x14ac:dyDescent="0.2">
      <c r="A490" s="59" t="s">
        <v>376</v>
      </c>
      <c r="B490" s="51" t="s">
        <v>590</v>
      </c>
      <c r="C490" s="62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</row>
    <row r="491" spans="1:24" ht="21.95" customHeight="1" x14ac:dyDescent="0.2">
      <c r="A491" s="61" t="s">
        <v>591</v>
      </c>
      <c r="B491" s="62" t="s">
        <v>592</v>
      </c>
      <c r="C491" s="62" t="s">
        <v>52</v>
      </c>
      <c r="D491" s="53">
        <v>12800000</v>
      </c>
      <c r="E491" s="53">
        <v>0</v>
      </c>
      <c r="F491" s="53">
        <v>0</v>
      </c>
      <c r="G491" s="53">
        <v>0</v>
      </c>
      <c r="H491" s="53">
        <v>0</v>
      </c>
      <c r="I491" s="53">
        <v>0</v>
      </c>
      <c r="J491" s="53">
        <v>12800000</v>
      </c>
      <c r="K491" s="53">
        <v>0</v>
      </c>
      <c r="L491" s="53">
        <v>0</v>
      </c>
      <c r="M491" s="53">
        <v>0</v>
      </c>
      <c r="N491" s="53">
        <v>0</v>
      </c>
      <c r="O491" s="53">
        <v>0</v>
      </c>
      <c r="P491" s="53">
        <v>0</v>
      </c>
      <c r="Q491" s="28">
        <f t="shared" ref="Q491" si="218">R491+T491</f>
        <v>0</v>
      </c>
      <c r="R491" s="53">
        <v>0</v>
      </c>
      <c r="S491" s="53">
        <v>0</v>
      </c>
      <c r="T491" s="53">
        <v>0</v>
      </c>
      <c r="U491" s="53">
        <v>12800000</v>
      </c>
      <c r="V491" s="53">
        <v>0</v>
      </c>
      <c r="W491" s="53">
        <v>0</v>
      </c>
      <c r="X491" s="23">
        <f t="shared" ref="X491" si="219">P491/J491</f>
        <v>0</v>
      </c>
    </row>
    <row r="492" spans="1:24" ht="34.5" customHeight="1" x14ac:dyDescent="0.2">
      <c r="A492" s="59" t="s">
        <v>376</v>
      </c>
      <c r="B492" s="51" t="s">
        <v>593</v>
      </c>
      <c r="C492" s="62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</row>
    <row r="493" spans="1:24" ht="21.95" customHeight="1" x14ac:dyDescent="0.2">
      <c r="A493" s="61" t="s">
        <v>594</v>
      </c>
      <c r="B493" s="62" t="s">
        <v>595</v>
      </c>
      <c r="C493" s="62" t="s">
        <v>52</v>
      </c>
      <c r="D493" s="53">
        <v>636803687</v>
      </c>
      <c r="E493" s="53">
        <v>0</v>
      </c>
      <c r="F493" s="53">
        <v>0</v>
      </c>
      <c r="G493" s="53">
        <v>0</v>
      </c>
      <c r="H493" s="53">
        <v>0</v>
      </c>
      <c r="I493" s="53">
        <v>0</v>
      </c>
      <c r="J493" s="53">
        <v>636803687</v>
      </c>
      <c r="K493" s="53">
        <v>0</v>
      </c>
      <c r="L493" s="53">
        <v>364500000</v>
      </c>
      <c r="M493" s="53">
        <v>364500000</v>
      </c>
      <c r="N493" s="53">
        <v>0</v>
      </c>
      <c r="O493" s="53">
        <v>334500000</v>
      </c>
      <c r="P493" s="53">
        <v>334500000</v>
      </c>
      <c r="Q493" s="28">
        <f t="shared" ref="Q493" si="220">R493+T493</f>
        <v>0</v>
      </c>
      <c r="R493" s="53">
        <v>0</v>
      </c>
      <c r="S493" s="53">
        <v>0</v>
      </c>
      <c r="T493" s="53">
        <v>0</v>
      </c>
      <c r="U493" s="53">
        <v>272303687</v>
      </c>
      <c r="V493" s="53">
        <v>30000000</v>
      </c>
      <c r="W493" s="53">
        <v>334500000</v>
      </c>
      <c r="X493" s="23">
        <f t="shared" ref="X493" si="221">P493/J493</f>
        <v>0.52527962200696243</v>
      </c>
    </row>
    <row r="494" spans="1:24" ht="33" customHeight="1" x14ac:dyDescent="0.2">
      <c r="A494" s="59" t="s">
        <v>376</v>
      </c>
      <c r="B494" s="51" t="s">
        <v>596</v>
      </c>
      <c r="C494" s="62"/>
      <c r="D494" s="53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</row>
    <row r="495" spans="1:24" ht="21.95" customHeight="1" x14ac:dyDescent="0.2">
      <c r="A495" s="61" t="s">
        <v>597</v>
      </c>
      <c r="B495" s="62" t="s">
        <v>592</v>
      </c>
      <c r="C495" s="62" t="s">
        <v>52</v>
      </c>
      <c r="D495" s="53">
        <v>2411919211</v>
      </c>
      <c r="E495" s="53">
        <v>0</v>
      </c>
      <c r="F495" s="53">
        <v>0</v>
      </c>
      <c r="G495" s="53">
        <v>0</v>
      </c>
      <c r="H495" s="53">
        <v>0</v>
      </c>
      <c r="I495" s="53">
        <v>0</v>
      </c>
      <c r="J495" s="53">
        <v>2411919211</v>
      </c>
      <c r="K495" s="53">
        <v>0</v>
      </c>
      <c r="L495" s="53">
        <v>1486800000</v>
      </c>
      <c r="M495" s="53">
        <v>1486800000</v>
      </c>
      <c r="N495" s="53">
        <v>0</v>
      </c>
      <c r="O495" s="53">
        <v>1477200000</v>
      </c>
      <c r="P495" s="53">
        <v>1477200000</v>
      </c>
      <c r="Q495" s="28">
        <f t="shared" ref="Q495:Q496" si="222">R495+T495</f>
        <v>0</v>
      </c>
      <c r="R495" s="53">
        <v>0</v>
      </c>
      <c r="S495" s="53">
        <v>0</v>
      </c>
      <c r="T495" s="53">
        <v>0</v>
      </c>
      <c r="U495" s="53">
        <v>925119211</v>
      </c>
      <c r="V495" s="53">
        <v>9600000</v>
      </c>
      <c r="W495" s="53">
        <v>1477200000</v>
      </c>
      <c r="X495" s="23">
        <f t="shared" ref="X495:X496" si="223">P495/J495</f>
        <v>0.61245832499818331</v>
      </c>
    </row>
    <row r="496" spans="1:24" ht="21.95" customHeight="1" x14ac:dyDescent="0.2">
      <c r="A496" s="61" t="s">
        <v>598</v>
      </c>
      <c r="B496" s="62" t="s">
        <v>599</v>
      </c>
      <c r="C496" s="62" t="s">
        <v>148</v>
      </c>
      <c r="D496" s="53">
        <v>849676605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849676605</v>
      </c>
      <c r="K496" s="53">
        <v>0</v>
      </c>
      <c r="L496" s="53">
        <v>522600000</v>
      </c>
      <c r="M496" s="53">
        <v>522600000</v>
      </c>
      <c r="N496" s="53">
        <v>0</v>
      </c>
      <c r="O496" s="53">
        <v>505200000</v>
      </c>
      <c r="P496" s="53">
        <v>505200000</v>
      </c>
      <c r="Q496" s="28">
        <f t="shared" si="222"/>
        <v>0</v>
      </c>
      <c r="R496" s="53">
        <v>0</v>
      </c>
      <c r="S496" s="53">
        <v>0</v>
      </c>
      <c r="T496" s="53">
        <v>0</v>
      </c>
      <c r="U496" s="53">
        <v>327076605</v>
      </c>
      <c r="V496" s="53">
        <v>17400000</v>
      </c>
      <c r="W496" s="53">
        <v>505200000</v>
      </c>
      <c r="X496" s="23">
        <f t="shared" si="223"/>
        <v>0.59457915756077573</v>
      </c>
    </row>
    <row r="497" spans="1:24" ht="21.95" customHeight="1" x14ac:dyDescent="0.2">
      <c r="A497" s="59" t="s">
        <v>376</v>
      </c>
      <c r="B497" s="51" t="s">
        <v>600</v>
      </c>
      <c r="C497" s="62"/>
      <c r="D497" s="53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</row>
    <row r="498" spans="1:24" ht="35.25" customHeight="1" x14ac:dyDescent="0.2">
      <c r="A498" s="61" t="s">
        <v>601</v>
      </c>
      <c r="B498" s="62" t="s">
        <v>602</v>
      </c>
      <c r="C498" s="62" t="s">
        <v>52</v>
      </c>
      <c r="D498" s="53">
        <v>300000000</v>
      </c>
      <c r="E498" s="53">
        <v>0</v>
      </c>
      <c r="F498" s="53">
        <v>0</v>
      </c>
      <c r="G498" s="53">
        <v>0</v>
      </c>
      <c r="H498" s="53">
        <v>0</v>
      </c>
      <c r="I498" s="53">
        <v>0</v>
      </c>
      <c r="J498" s="53">
        <v>300000000</v>
      </c>
      <c r="K498" s="53">
        <v>0</v>
      </c>
      <c r="L498" s="53">
        <v>0</v>
      </c>
      <c r="M498" s="53">
        <v>0</v>
      </c>
      <c r="N498" s="53">
        <v>0</v>
      </c>
      <c r="O498" s="53">
        <v>0</v>
      </c>
      <c r="P498" s="53">
        <v>0</v>
      </c>
      <c r="Q498" s="28">
        <f t="shared" ref="Q498:Q563" si="224">R498+T498</f>
        <v>0</v>
      </c>
      <c r="R498" s="53">
        <v>0</v>
      </c>
      <c r="S498" s="53">
        <v>0</v>
      </c>
      <c r="T498" s="53">
        <v>0</v>
      </c>
      <c r="U498" s="53">
        <v>300000000</v>
      </c>
      <c r="V498" s="53">
        <v>0</v>
      </c>
      <c r="W498" s="53">
        <v>0</v>
      </c>
      <c r="X498" s="23">
        <f t="shared" ref="X498:X537" si="225">P498/J498</f>
        <v>0</v>
      </c>
    </row>
    <row r="499" spans="1:24" ht="35.25" customHeight="1" x14ac:dyDescent="0.2">
      <c r="A499" s="61" t="s">
        <v>603</v>
      </c>
      <c r="B499" s="62" t="s">
        <v>604</v>
      </c>
      <c r="C499" s="62" t="s">
        <v>148</v>
      </c>
      <c r="D499" s="53">
        <v>865629616</v>
      </c>
      <c r="E499" s="53">
        <v>0</v>
      </c>
      <c r="F499" s="53">
        <v>0</v>
      </c>
      <c r="G499" s="53">
        <v>0</v>
      </c>
      <c r="H499" s="53">
        <v>0</v>
      </c>
      <c r="I499" s="53">
        <v>0</v>
      </c>
      <c r="J499" s="53">
        <v>865629616</v>
      </c>
      <c r="K499" s="53">
        <v>0</v>
      </c>
      <c r="L499" s="53">
        <v>0</v>
      </c>
      <c r="M499" s="53">
        <v>0</v>
      </c>
      <c r="N499" s="53">
        <v>0</v>
      </c>
      <c r="O499" s="53">
        <v>0</v>
      </c>
      <c r="P499" s="53">
        <v>0</v>
      </c>
      <c r="Q499" s="28">
        <f t="shared" si="224"/>
        <v>0</v>
      </c>
      <c r="R499" s="53">
        <v>0</v>
      </c>
      <c r="S499" s="53">
        <v>0</v>
      </c>
      <c r="T499" s="53">
        <v>0</v>
      </c>
      <c r="U499" s="53">
        <v>865629616</v>
      </c>
      <c r="V499" s="53">
        <v>0</v>
      </c>
      <c r="W499" s="53">
        <v>0</v>
      </c>
      <c r="X499" s="23">
        <f t="shared" si="225"/>
        <v>0</v>
      </c>
    </row>
    <row r="500" spans="1:24" ht="35.25" customHeight="1" x14ac:dyDescent="0.2">
      <c r="A500" s="40" t="s">
        <v>376</v>
      </c>
      <c r="B500" s="60" t="s">
        <v>605</v>
      </c>
      <c r="C500" s="52"/>
      <c r="D500" s="53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28">
        <f t="shared" si="224"/>
        <v>0</v>
      </c>
      <c r="R500" s="53"/>
      <c r="S500" s="53"/>
      <c r="T500" s="53"/>
      <c r="U500" s="53"/>
      <c r="V500" s="53"/>
      <c r="W500" s="53"/>
      <c r="X500" s="23"/>
    </row>
    <row r="501" spans="1:24" ht="35.25" customHeight="1" x14ac:dyDescent="0.2">
      <c r="A501" s="41" t="s">
        <v>606</v>
      </c>
      <c r="B501" s="62" t="s">
        <v>607</v>
      </c>
      <c r="C501" s="62" t="s">
        <v>52</v>
      </c>
      <c r="D501" s="53">
        <v>9447268642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9447268642</v>
      </c>
      <c r="K501" s="53">
        <v>0</v>
      </c>
      <c r="L501" s="53">
        <v>8996748496</v>
      </c>
      <c r="M501" s="53">
        <v>8996748496</v>
      </c>
      <c r="N501" s="53">
        <v>0</v>
      </c>
      <c r="O501" s="53">
        <v>8996748496</v>
      </c>
      <c r="P501" s="53">
        <v>8996748496</v>
      </c>
      <c r="Q501" s="28">
        <f t="shared" si="224"/>
        <v>0</v>
      </c>
      <c r="R501" s="53">
        <v>0</v>
      </c>
      <c r="S501" s="53">
        <v>0</v>
      </c>
      <c r="T501" s="53">
        <v>0</v>
      </c>
      <c r="U501" s="53">
        <v>450520146</v>
      </c>
      <c r="V501" s="53">
        <v>0</v>
      </c>
      <c r="W501" s="53">
        <v>8996748496</v>
      </c>
      <c r="X501" s="23">
        <f t="shared" si="225"/>
        <v>0.95231212712665869</v>
      </c>
    </row>
    <row r="502" spans="1:24" ht="35.25" customHeight="1" x14ac:dyDescent="0.2">
      <c r="A502" s="40" t="s">
        <v>376</v>
      </c>
      <c r="B502" s="60" t="s">
        <v>608</v>
      </c>
      <c r="C502" s="52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28">
        <f t="shared" si="224"/>
        <v>0</v>
      </c>
      <c r="R502" s="53"/>
      <c r="S502" s="53"/>
      <c r="T502" s="53"/>
      <c r="U502" s="53"/>
      <c r="V502" s="53"/>
      <c r="W502" s="53"/>
      <c r="X502" s="23"/>
    </row>
    <row r="503" spans="1:24" ht="35.25" customHeight="1" x14ac:dyDescent="0.2">
      <c r="A503" s="41" t="s">
        <v>609</v>
      </c>
      <c r="B503" s="62" t="s">
        <v>610</v>
      </c>
      <c r="C503" s="62" t="s">
        <v>52</v>
      </c>
      <c r="D503" s="53">
        <v>6674383216</v>
      </c>
      <c r="E503" s="53">
        <v>0</v>
      </c>
      <c r="F503" s="53">
        <v>0</v>
      </c>
      <c r="G503" s="53">
        <v>0</v>
      </c>
      <c r="H503" s="53">
        <v>0</v>
      </c>
      <c r="I503" s="53">
        <v>0</v>
      </c>
      <c r="J503" s="53">
        <v>6674383216</v>
      </c>
      <c r="K503" s="53">
        <v>0</v>
      </c>
      <c r="L503" s="53">
        <v>2382349812.0799999</v>
      </c>
      <c r="M503" s="53">
        <v>2382349812.0799999</v>
      </c>
      <c r="N503" s="53">
        <v>0</v>
      </c>
      <c r="O503" s="53">
        <v>2382349812.0799999</v>
      </c>
      <c r="P503" s="53">
        <v>2382349812.0799999</v>
      </c>
      <c r="Q503" s="28">
        <f t="shared" si="224"/>
        <v>0</v>
      </c>
      <c r="R503" s="53">
        <v>0</v>
      </c>
      <c r="S503" s="53">
        <v>0</v>
      </c>
      <c r="T503" s="53">
        <v>0</v>
      </c>
      <c r="U503" s="53">
        <v>4292033403.9200001</v>
      </c>
      <c r="V503" s="53">
        <v>0</v>
      </c>
      <c r="W503" s="53">
        <v>2382349812.0799999</v>
      </c>
      <c r="X503" s="23">
        <f t="shared" si="225"/>
        <v>0.35693932083027102</v>
      </c>
    </row>
    <row r="504" spans="1:24" ht="35.25" customHeight="1" x14ac:dyDescent="0.2">
      <c r="A504" s="40" t="s">
        <v>376</v>
      </c>
      <c r="B504" s="60" t="s">
        <v>611</v>
      </c>
      <c r="C504" s="52"/>
      <c r="D504" s="53"/>
      <c r="E504" s="53"/>
      <c r="F504" s="53"/>
      <c r="G504" s="53"/>
      <c r="H504" s="53"/>
      <c r="I504" s="53"/>
      <c r="J504" s="53"/>
      <c r="K504" s="53"/>
      <c r="L504" s="53"/>
      <c r="M504" s="53"/>
      <c r="N504" s="53"/>
      <c r="O504" s="53"/>
      <c r="P504" s="53"/>
      <c r="Q504" s="28">
        <f t="shared" si="224"/>
        <v>0</v>
      </c>
      <c r="R504" s="53"/>
      <c r="S504" s="53"/>
      <c r="T504" s="53"/>
      <c r="U504" s="53"/>
      <c r="V504" s="53"/>
      <c r="W504" s="53"/>
      <c r="X504" s="23"/>
    </row>
    <row r="505" spans="1:24" ht="35.25" customHeight="1" x14ac:dyDescent="0.2">
      <c r="A505" s="41" t="s">
        <v>612</v>
      </c>
      <c r="B505" s="62" t="s">
        <v>613</v>
      </c>
      <c r="C505" s="62" t="s">
        <v>614</v>
      </c>
      <c r="D505" s="53">
        <v>2576601485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2576601485</v>
      </c>
      <c r="K505" s="53">
        <v>0</v>
      </c>
      <c r="L505" s="53">
        <v>132356640</v>
      </c>
      <c r="M505" s="53">
        <v>132356640</v>
      </c>
      <c r="N505" s="53">
        <v>0</v>
      </c>
      <c r="O505" s="53">
        <v>132356640</v>
      </c>
      <c r="P505" s="53">
        <v>132356640</v>
      </c>
      <c r="Q505" s="79">
        <f t="shared" si="224"/>
        <v>132356640</v>
      </c>
      <c r="R505" s="53">
        <v>132356640</v>
      </c>
      <c r="S505" s="53">
        <v>0</v>
      </c>
      <c r="T505" s="53">
        <v>0</v>
      </c>
      <c r="U505" s="53">
        <v>2444244845</v>
      </c>
      <c r="V505" s="53">
        <v>0</v>
      </c>
      <c r="W505" s="53">
        <v>0</v>
      </c>
      <c r="X505" s="23">
        <f t="shared" si="225"/>
        <v>5.1368688860318652E-2</v>
      </c>
    </row>
    <row r="506" spans="1:24" ht="35.25" customHeight="1" x14ac:dyDescent="0.2">
      <c r="A506" s="40" t="s">
        <v>376</v>
      </c>
      <c r="B506" s="60" t="s">
        <v>615</v>
      </c>
      <c r="C506" s="52"/>
      <c r="D506" s="53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28">
        <f t="shared" si="224"/>
        <v>0</v>
      </c>
      <c r="R506" s="53"/>
      <c r="S506" s="53"/>
      <c r="T506" s="53"/>
      <c r="U506" s="53"/>
      <c r="V506" s="53"/>
      <c r="W506" s="53"/>
      <c r="X506" s="23"/>
    </row>
    <row r="507" spans="1:24" ht="35.25" customHeight="1" x14ac:dyDescent="0.2">
      <c r="A507" s="61" t="s">
        <v>616</v>
      </c>
      <c r="B507" s="62" t="s">
        <v>613</v>
      </c>
      <c r="C507" s="62" t="s">
        <v>614</v>
      </c>
      <c r="D507" s="53">
        <v>1240724312</v>
      </c>
      <c r="E507" s="53">
        <v>0</v>
      </c>
      <c r="F507" s="53">
        <v>0</v>
      </c>
      <c r="G507" s="53">
        <v>0</v>
      </c>
      <c r="H507" s="53">
        <v>0</v>
      </c>
      <c r="I507" s="53">
        <v>0</v>
      </c>
      <c r="J507" s="53">
        <v>1240724312</v>
      </c>
      <c r="K507" s="53">
        <v>0</v>
      </c>
      <c r="L507" s="53">
        <v>70472770</v>
      </c>
      <c r="M507" s="53">
        <v>70472770</v>
      </c>
      <c r="N507" s="53">
        <v>0</v>
      </c>
      <c r="O507" s="53">
        <v>70472770</v>
      </c>
      <c r="P507" s="53">
        <v>70472770</v>
      </c>
      <c r="Q507" s="79">
        <f t="shared" si="224"/>
        <v>70472770</v>
      </c>
      <c r="R507" s="53">
        <v>70472770</v>
      </c>
      <c r="S507" s="53">
        <v>0</v>
      </c>
      <c r="T507" s="53">
        <v>0</v>
      </c>
      <c r="U507" s="53">
        <v>1170251542</v>
      </c>
      <c r="V507" s="53">
        <v>0</v>
      </c>
      <c r="W507" s="53">
        <v>0</v>
      </c>
      <c r="X507" s="23">
        <f t="shared" si="225"/>
        <v>5.6799701044304193E-2</v>
      </c>
    </row>
    <row r="508" spans="1:24" ht="35.25" customHeight="1" x14ac:dyDescent="0.2">
      <c r="A508" s="77" t="s">
        <v>617</v>
      </c>
      <c r="B508" s="60" t="s">
        <v>202</v>
      </c>
      <c r="C508" s="62"/>
      <c r="D508" s="53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28">
        <f t="shared" si="224"/>
        <v>0</v>
      </c>
      <c r="R508" s="53"/>
      <c r="S508" s="53"/>
      <c r="T508" s="53"/>
      <c r="U508" s="53"/>
      <c r="V508" s="53"/>
      <c r="W508" s="53"/>
      <c r="X508" s="23"/>
    </row>
    <row r="509" spans="1:24" ht="42.75" customHeight="1" x14ac:dyDescent="0.2">
      <c r="A509" s="59" t="s">
        <v>376</v>
      </c>
      <c r="B509" s="60" t="s">
        <v>618</v>
      </c>
      <c r="C509" s="52"/>
      <c r="D509" s="53"/>
      <c r="E509" s="53"/>
      <c r="F509" s="53"/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28">
        <f t="shared" si="224"/>
        <v>0</v>
      </c>
      <c r="R509" s="53"/>
      <c r="S509" s="53"/>
      <c r="T509" s="53"/>
      <c r="U509" s="53"/>
      <c r="V509" s="53"/>
      <c r="W509" s="53"/>
      <c r="X509" s="23"/>
    </row>
    <row r="510" spans="1:24" ht="35.25" customHeight="1" x14ac:dyDescent="0.2">
      <c r="A510" s="61" t="s">
        <v>619</v>
      </c>
      <c r="B510" s="62" t="s">
        <v>620</v>
      </c>
      <c r="C510" s="62" t="s">
        <v>52</v>
      </c>
      <c r="D510" s="53">
        <v>461500000</v>
      </c>
      <c r="E510" s="53">
        <v>0</v>
      </c>
      <c r="F510" s="53">
        <v>0</v>
      </c>
      <c r="G510" s="53">
        <v>0</v>
      </c>
      <c r="H510" s="53">
        <v>0</v>
      </c>
      <c r="I510" s="53">
        <v>0</v>
      </c>
      <c r="J510" s="53">
        <v>461500000</v>
      </c>
      <c r="K510" s="53">
        <v>0</v>
      </c>
      <c r="L510" s="53">
        <v>0</v>
      </c>
      <c r="M510" s="53">
        <v>0</v>
      </c>
      <c r="N510" s="53">
        <v>0</v>
      </c>
      <c r="O510" s="53">
        <v>0</v>
      </c>
      <c r="P510" s="53">
        <v>0</v>
      </c>
      <c r="Q510" s="28">
        <f t="shared" si="224"/>
        <v>0</v>
      </c>
      <c r="R510" s="53">
        <v>0</v>
      </c>
      <c r="S510" s="53">
        <v>0</v>
      </c>
      <c r="T510" s="53">
        <v>0</v>
      </c>
      <c r="U510" s="53">
        <v>461500000</v>
      </c>
      <c r="V510" s="53">
        <v>0</v>
      </c>
      <c r="W510" s="53">
        <v>0</v>
      </c>
      <c r="X510" s="23">
        <f t="shared" si="225"/>
        <v>0</v>
      </c>
    </row>
    <row r="511" spans="1:24" ht="21.95" customHeight="1" x14ac:dyDescent="0.2">
      <c r="A511" s="59" t="s">
        <v>376</v>
      </c>
      <c r="B511" s="60" t="s">
        <v>621</v>
      </c>
      <c r="C511" s="52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28">
        <f t="shared" si="224"/>
        <v>0</v>
      </c>
      <c r="R511" s="53"/>
      <c r="S511" s="53"/>
      <c r="T511" s="53"/>
      <c r="U511" s="53"/>
      <c r="V511" s="53"/>
      <c r="W511" s="53"/>
      <c r="X511" s="23"/>
    </row>
    <row r="512" spans="1:24" ht="21.95" customHeight="1" x14ac:dyDescent="0.2">
      <c r="A512" s="61" t="s">
        <v>622</v>
      </c>
      <c r="B512" s="62" t="s">
        <v>623</v>
      </c>
      <c r="C512" s="62" t="s">
        <v>614</v>
      </c>
      <c r="D512" s="53">
        <v>155990000</v>
      </c>
      <c r="E512" s="53">
        <v>0</v>
      </c>
      <c r="F512" s="53">
        <v>0</v>
      </c>
      <c r="G512" s="53">
        <v>0</v>
      </c>
      <c r="H512" s="53">
        <v>0</v>
      </c>
      <c r="I512" s="53">
        <v>0</v>
      </c>
      <c r="J512" s="53">
        <v>155990000</v>
      </c>
      <c r="K512" s="53">
        <v>0</v>
      </c>
      <c r="L512" s="53">
        <v>100963074</v>
      </c>
      <c r="M512" s="53">
        <v>100963074</v>
      </c>
      <c r="N512" s="53">
        <v>0</v>
      </c>
      <c r="O512" s="53">
        <v>100963074</v>
      </c>
      <c r="P512" s="53">
        <v>100963074</v>
      </c>
      <c r="Q512" s="28">
        <f t="shared" si="224"/>
        <v>0</v>
      </c>
      <c r="R512" s="53">
        <v>0</v>
      </c>
      <c r="S512" s="53">
        <v>0</v>
      </c>
      <c r="T512" s="53">
        <v>0</v>
      </c>
      <c r="U512" s="53">
        <v>55026926</v>
      </c>
      <c r="V512" s="53">
        <v>0</v>
      </c>
      <c r="W512" s="53">
        <v>100963074</v>
      </c>
      <c r="X512" s="23">
        <f t="shared" si="225"/>
        <v>0.64724068209500607</v>
      </c>
    </row>
    <row r="513" spans="1:24" ht="39" customHeight="1" x14ac:dyDescent="0.2">
      <c r="A513" s="59" t="s">
        <v>376</v>
      </c>
      <c r="B513" s="60" t="s">
        <v>624</v>
      </c>
      <c r="C513" s="52"/>
      <c r="D513" s="53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28">
        <f t="shared" si="224"/>
        <v>0</v>
      </c>
      <c r="R513" s="53"/>
      <c r="S513" s="53"/>
      <c r="T513" s="53"/>
      <c r="U513" s="53"/>
      <c r="V513" s="53"/>
      <c r="W513" s="53"/>
      <c r="X513" s="23"/>
    </row>
    <row r="514" spans="1:24" ht="21.95" customHeight="1" x14ac:dyDescent="0.2">
      <c r="A514" s="61" t="s">
        <v>625</v>
      </c>
      <c r="B514" s="62" t="s">
        <v>626</v>
      </c>
      <c r="C514" s="62" t="s">
        <v>52</v>
      </c>
      <c r="D514" s="53">
        <v>213180000</v>
      </c>
      <c r="E514" s="53">
        <v>0</v>
      </c>
      <c r="F514" s="53">
        <v>0</v>
      </c>
      <c r="G514" s="53">
        <v>0</v>
      </c>
      <c r="H514" s="53">
        <v>0</v>
      </c>
      <c r="I514" s="53">
        <v>0</v>
      </c>
      <c r="J514" s="53">
        <v>213180000</v>
      </c>
      <c r="K514" s="53">
        <v>0</v>
      </c>
      <c r="L514" s="53">
        <v>996400</v>
      </c>
      <c r="M514" s="53">
        <v>996400</v>
      </c>
      <c r="N514" s="53">
        <v>0</v>
      </c>
      <c r="O514" s="53">
        <v>996400</v>
      </c>
      <c r="P514" s="53">
        <v>996400</v>
      </c>
      <c r="Q514" s="28">
        <f t="shared" si="224"/>
        <v>0</v>
      </c>
      <c r="R514" s="53">
        <v>0</v>
      </c>
      <c r="S514" s="53">
        <v>0</v>
      </c>
      <c r="T514" s="53">
        <v>0</v>
      </c>
      <c r="U514" s="53">
        <v>212183600</v>
      </c>
      <c r="V514" s="53">
        <v>0</v>
      </c>
      <c r="W514" s="53">
        <v>996400</v>
      </c>
      <c r="X514" s="23">
        <f t="shared" si="225"/>
        <v>4.6739844263064077E-3</v>
      </c>
    </row>
    <row r="515" spans="1:24" ht="21.95" customHeight="1" x14ac:dyDescent="0.2">
      <c r="A515" s="59" t="s">
        <v>376</v>
      </c>
      <c r="B515" s="60" t="s">
        <v>627</v>
      </c>
      <c r="C515" s="52"/>
      <c r="D515" s="53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28">
        <f t="shared" si="224"/>
        <v>0</v>
      </c>
      <c r="R515" s="53"/>
      <c r="S515" s="53"/>
      <c r="T515" s="53"/>
      <c r="U515" s="53"/>
      <c r="V515" s="53"/>
      <c r="W515" s="53"/>
      <c r="X515" s="23"/>
    </row>
    <row r="516" spans="1:24" ht="30" customHeight="1" x14ac:dyDescent="0.2">
      <c r="A516" s="61" t="s">
        <v>628</v>
      </c>
      <c r="B516" s="62" t="s">
        <v>629</v>
      </c>
      <c r="C516" s="62" t="s">
        <v>52</v>
      </c>
      <c r="D516" s="53">
        <v>6000000</v>
      </c>
      <c r="E516" s="53">
        <v>0</v>
      </c>
      <c r="F516" s="53">
        <v>0</v>
      </c>
      <c r="G516" s="53">
        <v>0</v>
      </c>
      <c r="H516" s="53">
        <v>0</v>
      </c>
      <c r="I516" s="53">
        <v>0</v>
      </c>
      <c r="J516" s="53">
        <v>6000000</v>
      </c>
      <c r="K516" s="53">
        <v>0</v>
      </c>
      <c r="L516" s="53">
        <v>0</v>
      </c>
      <c r="M516" s="53">
        <v>0</v>
      </c>
      <c r="N516" s="53">
        <v>0</v>
      </c>
      <c r="O516" s="53">
        <v>0</v>
      </c>
      <c r="P516" s="53">
        <v>0</v>
      </c>
      <c r="Q516" s="28">
        <f t="shared" si="224"/>
        <v>0</v>
      </c>
      <c r="R516" s="53">
        <v>0</v>
      </c>
      <c r="S516" s="53">
        <v>0</v>
      </c>
      <c r="T516" s="53">
        <v>0</v>
      </c>
      <c r="U516" s="53">
        <v>6000000</v>
      </c>
      <c r="V516" s="53">
        <v>0</v>
      </c>
      <c r="W516" s="53">
        <v>0</v>
      </c>
      <c r="X516" s="23">
        <f t="shared" si="225"/>
        <v>0</v>
      </c>
    </row>
    <row r="517" spans="1:24" ht="21.95" customHeight="1" x14ac:dyDescent="0.2">
      <c r="A517" s="59" t="s">
        <v>376</v>
      </c>
      <c r="B517" s="60" t="s">
        <v>630</v>
      </c>
      <c r="C517" s="52"/>
      <c r="D517" s="53"/>
      <c r="E517" s="53"/>
      <c r="F517" s="53"/>
      <c r="G517" s="53"/>
      <c r="H517" s="53"/>
      <c r="I517" s="53"/>
      <c r="J517" s="53"/>
      <c r="K517" s="53"/>
      <c r="L517" s="53"/>
      <c r="M517" s="53"/>
      <c r="N517" s="53"/>
      <c r="O517" s="53"/>
      <c r="P517" s="53"/>
      <c r="Q517" s="28">
        <f t="shared" si="224"/>
        <v>0</v>
      </c>
      <c r="R517" s="53"/>
      <c r="S517" s="53"/>
      <c r="T517" s="53"/>
      <c r="U517" s="53"/>
      <c r="V517" s="53"/>
      <c r="W517" s="53"/>
      <c r="X517" s="23"/>
    </row>
    <row r="518" spans="1:24" ht="21.95" customHeight="1" x14ac:dyDescent="0.2">
      <c r="A518" s="61" t="s">
        <v>631</v>
      </c>
      <c r="B518" s="62" t="s">
        <v>632</v>
      </c>
      <c r="C518" s="62" t="s">
        <v>614</v>
      </c>
      <c r="D518" s="53">
        <v>50000000</v>
      </c>
      <c r="E518" s="53">
        <v>0</v>
      </c>
      <c r="F518" s="53">
        <v>0</v>
      </c>
      <c r="G518" s="53">
        <v>0</v>
      </c>
      <c r="H518" s="53">
        <v>0</v>
      </c>
      <c r="I518" s="53">
        <v>0</v>
      </c>
      <c r="J518" s="53">
        <v>50000000</v>
      </c>
      <c r="K518" s="53">
        <v>0</v>
      </c>
      <c r="L518" s="53">
        <v>0</v>
      </c>
      <c r="M518" s="53">
        <v>0</v>
      </c>
      <c r="N518" s="53">
        <v>0</v>
      </c>
      <c r="O518" s="53">
        <v>0</v>
      </c>
      <c r="P518" s="53">
        <v>0</v>
      </c>
      <c r="Q518" s="28">
        <f t="shared" si="224"/>
        <v>0</v>
      </c>
      <c r="R518" s="53">
        <v>0</v>
      </c>
      <c r="S518" s="53">
        <v>0</v>
      </c>
      <c r="T518" s="53">
        <v>0</v>
      </c>
      <c r="U518" s="53">
        <v>50000000</v>
      </c>
      <c r="V518" s="53">
        <v>0</v>
      </c>
      <c r="W518" s="53">
        <v>0</v>
      </c>
      <c r="X518" s="23">
        <f t="shared" si="225"/>
        <v>0</v>
      </c>
    </row>
    <row r="519" spans="1:24" ht="38.25" customHeight="1" x14ac:dyDescent="0.2">
      <c r="A519" s="59" t="s">
        <v>376</v>
      </c>
      <c r="B519" s="60" t="s">
        <v>633</v>
      </c>
      <c r="C519" s="52"/>
      <c r="D519" s="53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28">
        <f t="shared" si="224"/>
        <v>0</v>
      </c>
      <c r="R519" s="53"/>
      <c r="S519" s="53"/>
      <c r="T519" s="53"/>
      <c r="U519" s="53"/>
      <c r="V519" s="53"/>
      <c r="W519" s="53"/>
      <c r="X519" s="23"/>
    </row>
    <row r="520" spans="1:24" ht="36" customHeight="1" x14ac:dyDescent="0.2">
      <c r="A520" s="61" t="s">
        <v>634</v>
      </c>
      <c r="B520" s="62" t="s">
        <v>629</v>
      </c>
      <c r="C520" s="62" t="s">
        <v>52</v>
      </c>
      <c r="D520" s="53">
        <v>50000000</v>
      </c>
      <c r="E520" s="53">
        <v>0</v>
      </c>
      <c r="F520" s="53">
        <v>0</v>
      </c>
      <c r="G520" s="53">
        <v>0</v>
      </c>
      <c r="H520" s="53">
        <v>0</v>
      </c>
      <c r="I520" s="53">
        <v>0</v>
      </c>
      <c r="J520" s="53">
        <v>50000000</v>
      </c>
      <c r="K520" s="53">
        <v>0</v>
      </c>
      <c r="L520" s="53">
        <v>0</v>
      </c>
      <c r="M520" s="53">
        <v>0</v>
      </c>
      <c r="N520" s="53">
        <v>0</v>
      </c>
      <c r="O520" s="53">
        <v>0</v>
      </c>
      <c r="P520" s="53">
        <v>0</v>
      </c>
      <c r="Q520" s="28">
        <f t="shared" si="224"/>
        <v>0</v>
      </c>
      <c r="R520" s="53">
        <v>0</v>
      </c>
      <c r="S520" s="53">
        <v>0</v>
      </c>
      <c r="T520" s="53">
        <v>0</v>
      </c>
      <c r="U520" s="53">
        <v>50000000</v>
      </c>
      <c r="V520" s="53">
        <v>0</v>
      </c>
      <c r="W520" s="53">
        <v>0</v>
      </c>
      <c r="X520" s="23">
        <f t="shared" si="225"/>
        <v>0</v>
      </c>
    </row>
    <row r="521" spans="1:24" ht="69" customHeight="1" x14ac:dyDescent="0.2">
      <c r="A521" s="59" t="s">
        <v>376</v>
      </c>
      <c r="B521" s="60" t="s">
        <v>635</v>
      </c>
      <c r="C521" s="52"/>
      <c r="D521" s="53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28">
        <f t="shared" si="224"/>
        <v>0</v>
      </c>
      <c r="R521" s="53"/>
      <c r="S521" s="53"/>
      <c r="T521" s="53"/>
      <c r="U521" s="53"/>
      <c r="V521" s="53"/>
      <c r="W521" s="53"/>
      <c r="X521" s="23"/>
    </row>
    <row r="522" spans="1:24" ht="55.5" customHeight="1" x14ac:dyDescent="0.2">
      <c r="A522" s="61" t="s">
        <v>636</v>
      </c>
      <c r="B522" s="62" t="s">
        <v>637</v>
      </c>
      <c r="C522" s="62" t="s">
        <v>148</v>
      </c>
      <c r="D522" s="53">
        <v>31931124</v>
      </c>
      <c r="E522" s="53">
        <v>0</v>
      </c>
      <c r="F522" s="53">
        <v>0</v>
      </c>
      <c r="G522" s="53">
        <v>0</v>
      </c>
      <c r="H522" s="53">
        <v>0</v>
      </c>
      <c r="I522" s="53">
        <v>0</v>
      </c>
      <c r="J522" s="53">
        <v>31931124</v>
      </c>
      <c r="K522" s="53">
        <v>0</v>
      </c>
      <c r="L522" s="53">
        <v>31931124</v>
      </c>
      <c r="M522" s="53">
        <v>31931124</v>
      </c>
      <c r="N522" s="53">
        <v>0</v>
      </c>
      <c r="O522" s="53">
        <v>31931124</v>
      </c>
      <c r="P522" s="53">
        <v>31931124</v>
      </c>
      <c r="Q522" s="28">
        <f t="shared" si="224"/>
        <v>0</v>
      </c>
      <c r="R522" s="53">
        <v>0</v>
      </c>
      <c r="S522" s="53">
        <v>0</v>
      </c>
      <c r="T522" s="53">
        <v>0</v>
      </c>
      <c r="U522" s="53">
        <v>0</v>
      </c>
      <c r="V522" s="53">
        <v>0</v>
      </c>
      <c r="W522" s="53">
        <v>31931124</v>
      </c>
      <c r="X522" s="23">
        <f t="shared" si="225"/>
        <v>1</v>
      </c>
    </row>
    <row r="523" spans="1:24" ht="37.5" customHeight="1" x14ac:dyDescent="0.2">
      <c r="A523" s="59" t="s">
        <v>376</v>
      </c>
      <c r="B523" s="60" t="s">
        <v>638</v>
      </c>
      <c r="C523" s="52"/>
      <c r="D523" s="53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28">
        <f t="shared" si="224"/>
        <v>0</v>
      </c>
      <c r="R523" s="53"/>
      <c r="S523" s="53"/>
      <c r="T523" s="53"/>
      <c r="U523" s="53"/>
      <c r="V523" s="53"/>
      <c r="W523" s="53"/>
      <c r="X523" s="23"/>
    </row>
    <row r="524" spans="1:24" ht="48" customHeight="1" x14ac:dyDescent="0.2">
      <c r="A524" s="61" t="s">
        <v>639</v>
      </c>
      <c r="B524" s="62" t="s">
        <v>640</v>
      </c>
      <c r="C524" s="62" t="s">
        <v>52</v>
      </c>
      <c r="D524" s="53">
        <v>300000000</v>
      </c>
      <c r="E524" s="53">
        <v>0</v>
      </c>
      <c r="F524" s="53">
        <v>0</v>
      </c>
      <c r="G524" s="53">
        <v>0</v>
      </c>
      <c r="H524" s="53">
        <v>0</v>
      </c>
      <c r="I524" s="53">
        <v>0</v>
      </c>
      <c r="J524" s="53">
        <v>300000000</v>
      </c>
      <c r="K524" s="53">
        <v>0</v>
      </c>
      <c r="L524" s="53">
        <v>300000000</v>
      </c>
      <c r="M524" s="53">
        <v>300000000</v>
      </c>
      <c r="N524" s="53">
        <v>0</v>
      </c>
      <c r="O524" s="53">
        <v>300000000</v>
      </c>
      <c r="P524" s="53">
        <v>300000000</v>
      </c>
      <c r="Q524" s="28">
        <f t="shared" si="224"/>
        <v>0</v>
      </c>
      <c r="R524" s="53">
        <v>0</v>
      </c>
      <c r="S524" s="53">
        <v>0</v>
      </c>
      <c r="T524" s="53">
        <v>0</v>
      </c>
      <c r="U524" s="53">
        <v>0</v>
      </c>
      <c r="V524" s="53">
        <v>0</v>
      </c>
      <c r="W524" s="53">
        <v>300000000</v>
      </c>
      <c r="X524" s="23">
        <f t="shared" si="225"/>
        <v>1</v>
      </c>
    </row>
    <row r="525" spans="1:24" ht="35.25" customHeight="1" x14ac:dyDescent="0.2">
      <c r="A525" s="61" t="s">
        <v>641</v>
      </c>
      <c r="B525" s="62" t="s">
        <v>642</v>
      </c>
      <c r="C525" s="62" t="s">
        <v>614</v>
      </c>
      <c r="D525" s="53">
        <v>300000000</v>
      </c>
      <c r="E525" s="53">
        <v>0</v>
      </c>
      <c r="F525" s="53">
        <v>0</v>
      </c>
      <c r="G525" s="53">
        <v>0</v>
      </c>
      <c r="H525" s="53">
        <v>0</v>
      </c>
      <c r="I525" s="53">
        <v>0</v>
      </c>
      <c r="J525" s="53">
        <v>300000000</v>
      </c>
      <c r="K525" s="53">
        <v>0</v>
      </c>
      <c r="L525" s="53">
        <v>300000000</v>
      </c>
      <c r="M525" s="53">
        <v>300000000</v>
      </c>
      <c r="N525" s="53">
        <v>0</v>
      </c>
      <c r="O525" s="53">
        <v>300000000</v>
      </c>
      <c r="P525" s="53">
        <v>300000000</v>
      </c>
      <c r="Q525" s="28">
        <f t="shared" si="224"/>
        <v>0</v>
      </c>
      <c r="R525" s="53">
        <v>0</v>
      </c>
      <c r="S525" s="53">
        <v>0</v>
      </c>
      <c r="T525" s="53">
        <v>0</v>
      </c>
      <c r="U525" s="53">
        <v>0</v>
      </c>
      <c r="V525" s="53">
        <v>0</v>
      </c>
      <c r="W525" s="53">
        <v>300000000</v>
      </c>
      <c r="X525" s="23">
        <f t="shared" si="225"/>
        <v>1</v>
      </c>
    </row>
    <row r="526" spans="1:24" ht="43.5" customHeight="1" x14ac:dyDescent="0.2">
      <c r="A526" s="59" t="s">
        <v>376</v>
      </c>
      <c r="B526" s="60" t="s">
        <v>643</v>
      </c>
      <c r="C526" s="52"/>
      <c r="D526" s="53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28">
        <f t="shared" si="224"/>
        <v>0</v>
      </c>
      <c r="R526" s="53"/>
      <c r="S526" s="53"/>
      <c r="T526" s="53"/>
      <c r="U526" s="53"/>
      <c r="V526" s="53"/>
      <c r="W526" s="53"/>
      <c r="X526" s="23"/>
    </row>
    <row r="527" spans="1:24" ht="43.5" customHeight="1" x14ac:dyDescent="0.2">
      <c r="A527" s="61" t="s">
        <v>644</v>
      </c>
      <c r="B527" s="62" t="s">
        <v>645</v>
      </c>
      <c r="C527" s="62" t="s">
        <v>614</v>
      </c>
      <c r="D527" s="53">
        <v>4844629745</v>
      </c>
      <c r="E527" s="53">
        <v>0</v>
      </c>
      <c r="F527" s="53">
        <v>0</v>
      </c>
      <c r="G527" s="53">
        <v>0</v>
      </c>
      <c r="H527" s="53">
        <v>0</v>
      </c>
      <c r="I527" s="53">
        <v>0</v>
      </c>
      <c r="J527" s="53">
        <v>4844629745</v>
      </c>
      <c r="K527" s="53">
        <v>0</v>
      </c>
      <c r="L527" s="53">
        <v>0</v>
      </c>
      <c r="M527" s="53">
        <v>0</v>
      </c>
      <c r="N527" s="53">
        <v>0</v>
      </c>
      <c r="O527" s="53">
        <v>0</v>
      </c>
      <c r="P527" s="53">
        <v>0</v>
      </c>
      <c r="Q527" s="28">
        <f t="shared" si="224"/>
        <v>0</v>
      </c>
      <c r="R527" s="53">
        <v>0</v>
      </c>
      <c r="S527" s="53">
        <v>0</v>
      </c>
      <c r="T527" s="53">
        <v>0</v>
      </c>
      <c r="U527" s="53">
        <v>4844629745</v>
      </c>
      <c r="V527" s="53">
        <v>0</v>
      </c>
      <c r="W527" s="53">
        <v>0</v>
      </c>
      <c r="X527" s="23">
        <f t="shared" si="225"/>
        <v>0</v>
      </c>
    </row>
    <row r="528" spans="1:24" ht="43.5" customHeight="1" x14ac:dyDescent="0.2">
      <c r="A528" s="59" t="s">
        <v>376</v>
      </c>
      <c r="B528" s="60" t="s">
        <v>646</v>
      </c>
      <c r="C528" s="52"/>
      <c r="D528" s="53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28">
        <f t="shared" si="224"/>
        <v>0</v>
      </c>
      <c r="R528" s="53"/>
      <c r="S528" s="53"/>
      <c r="T528" s="53"/>
      <c r="U528" s="53"/>
      <c r="V528" s="53"/>
      <c r="W528" s="53"/>
      <c r="X528" s="23"/>
    </row>
    <row r="529" spans="1:24" ht="43.5" customHeight="1" x14ac:dyDescent="0.2">
      <c r="A529" s="61" t="s">
        <v>647</v>
      </c>
      <c r="B529" s="62" t="s">
        <v>648</v>
      </c>
      <c r="C529" s="62" t="s">
        <v>148</v>
      </c>
      <c r="D529" s="53">
        <v>13637991107</v>
      </c>
      <c r="E529" s="53">
        <v>0</v>
      </c>
      <c r="F529" s="53">
        <v>0</v>
      </c>
      <c r="G529" s="53">
        <v>0</v>
      </c>
      <c r="H529" s="53">
        <v>0</v>
      </c>
      <c r="I529" s="53">
        <v>0</v>
      </c>
      <c r="J529" s="53">
        <v>13637991107</v>
      </c>
      <c r="K529" s="53">
        <v>0</v>
      </c>
      <c r="L529" s="53">
        <v>6048095707.3100004</v>
      </c>
      <c r="M529" s="53">
        <v>6048095707.3100004</v>
      </c>
      <c r="N529" s="53">
        <v>0</v>
      </c>
      <c r="O529" s="53">
        <v>6048095707.3100004</v>
      </c>
      <c r="P529" s="53">
        <v>6048095707.3100004</v>
      </c>
      <c r="Q529" s="28">
        <f t="shared" si="224"/>
        <v>0</v>
      </c>
      <c r="R529" s="53">
        <v>0</v>
      </c>
      <c r="S529" s="53">
        <v>0</v>
      </c>
      <c r="T529" s="53">
        <v>0</v>
      </c>
      <c r="U529" s="53">
        <v>7589895399.6899996</v>
      </c>
      <c r="V529" s="53">
        <v>0</v>
      </c>
      <c r="W529" s="53">
        <v>6048095707.3100004</v>
      </c>
      <c r="X529" s="23">
        <f t="shared" si="225"/>
        <v>0.44347409085827033</v>
      </c>
    </row>
    <row r="530" spans="1:24" ht="43.5" customHeight="1" x14ac:dyDescent="0.2">
      <c r="A530" s="61" t="s">
        <v>649</v>
      </c>
      <c r="B530" s="62" t="s">
        <v>650</v>
      </c>
      <c r="C530" s="62" t="s">
        <v>571</v>
      </c>
      <c r="D530" s="53">
        <v>1224120000</v>
      </c>
      <c r="E530" s="53">
        <v>0</v>
      </c>
      <c r="F530" s="53">
        <v>0</v>
      </c>
      <c r="G530" s="53">
        <v>0</v>
      </c>
      <c r="H530" s="53">
        <v>0</v>
      </c>
      <c r="I530" s="53">
        <v>0</v>
      </c>
      <c r="J530" s="53">
        <v>1224120000</v>
      </c>
      <c r="K530" s="53">
        <v>0</v>
      </c>
      <c r="L530" s="53">
        <v>1224120000</v>
      </c>
      <c r="M530" s="53">
        <v>1224120000</v>
      </c>
      <c r="N530" s="53">
        <v>0</v>
      </c>
      <c r="O530" s="53">
        <v>1224120000</v>
      </c>
      <c r="P530" s="53">
        <v>1224120000</v>
      </c>
      <c r="Q530" s="28">
        <f t="shared" si="224"/>
        <v>0</v>
      </c>
      <c r="R530" s="53">
        <v>0</v>
      </c>
      <c r="S530" s="53">
        <v>0</v>
      </c>
      <c r="T530" s="53">
        <v>0</v>
      </c>
      <c r="U530" s="53">
        <v>0</v>
      </c>
      <c r="V530" s="53">
        <v>0</v>
      </c>
      <c r="W530" s="53">
        <v>1224120000</v>
      </c>
      <c r="X530" s="23">
        <f t="shared" si="225"/>
        <v>1</v>
      </c>
    </row>
    <row r="531" spans="1:24" ht="43.5" customHeight="1" x14ac:dyDescent="0.2">
      <c r="A531" s="59" t="s">
        <v>376</v>
      </c>
      <c r="B531" s="60" t="s">
        <v>651</v>
      </c>
      <c r="C531" s="52"/>
      <c r="D531" s="53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28">
        <f t="shared" si="224"/>
        <v>0</v>
      </c>
      <c r="R531" s="53"/>
      <c r="S531" s="53"/>
      <c r="T531" s="53"/>
      <c r="U531" s="53"/>
      <c r="V531" s="53"/>
      <c r="W531" s="53"/>
      <c r="X531" s="23"/>
    </row>
    <row r="532" spans="1:24" ht="43.5" customHeight="1" x14ac:dyDescent="0.2">
      <c r="A532" s="61" t="s">
        <v>652</v>
      </c>
      <c r="B532" s="62" t="s">
        <v>490</v>
      </c>
      <c r="C532" s="62" t="s">
        <v>148</v>
      </c>
      <c r="D532" s="53">
        <v>11695199</v>
      </c>
      <c r="E532" s="53">
        <v>0</v>
      </c>
      <c r="F532" s="53">
        <v>0</v>
      </c>
      <c r="G532" s="53">
        <v>0</v>
      </c>
      <c r="H532" s="53">
        <v>0</v>
      </c>
      <c r="I532" s="53">
        <v>0</v>
      </c>
      <c r="J532" s="53">
        <v>11695199</v>
      </c>
      <c r="K532" s="53">
        <v>0</v>
      </c>
      <c r="L532" s="53">
        <v>0</v>
      </c>
      <c r="M532" s="53">
        <v>0</v>
      </c>
      <c r="N532" s="53">
        <v>0</v>
      </c>
      <c r="O532" s="53">
        <v>0</v>
      </c>
      <c r="P532" s="53">
        <v>0</v>
      </c>
      <c r="Q532" s="28">
        <f t="shared" si="224"/>
        <v>0</v>
      </c>
      <c r="R532" s="53">
        <v>0</v>
      </c>
      <c r="S532" s="53">
        <v>0</v>
      </c>
      <c r="T532" s="53">
        <v>0</v>
      </c>
      <c r="U532" s="53">
        <v>11695199</v>
      </c>
      <c r="V532" s="53">
        <v>0</v>
      </c>
      <c r="W532" s="53">
        <v>0</v>
      </c>
      <c r="X532" s="23">
        <f t="shared" si="225"/>
        <v>0</v>
      </c>
    </row>
    <row r="533" spans="1:24" ht="21.95" customHeight="1" x14ac:dyDescent="0.2">
      <c r="A533" s="59" t="s">
        <v>376</v>
      </c>
      <c r="B533" s="60" t="s">
        <v>653</v>
      </c>
      <c r="C533" s="52"/>
      <c r="D533" s="53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28">
        <f t="shared" si="224"/>
        <v>0</v>
      </c>
      <c r="R533" s="53"/>
      <c r="S533" s="53"/>
      <c r="T533" s="53"/>
      <c r="U533" s="53"/>
      <c r="V533" s="53"/>
      <c r="W533" s="53"/>
      <c r="X533" s="23"/>
    </row>
    <row r="534" spans="1:24" ht="21.95" customHeight="1" x14ac:dyDescent="0.2">
      <c r="A534" s="61" t="s">
        <v>654</v>
      </c>
      <c r="B534" s="62" t="s">
        <v>655</v>
      </c>
      <c r="C534" s="62" t="s">
        <v>52</v>
      </c>
      <c r="D534" s="53">
        <v>123094917</v>
      </c>
      <c r="E534" s="53">
        <v>0</v>
      </c>
      <c r="F534" s="53">
        <v>0</v>
      </c>
      <c r="G534" s="53">
        <v>0</v>
      </c>
      <c r="H534" s="53">
        <v>0</v>
      </c>
      <c r="I534" s="53">
        <v>0</v>
      </c>
      <c r="J534" s="53">
        <v>123094917</v>
      </c>
      <c r="K534" s="53">
        <v>0</v>
      </c>
      <c r="L534" s="53">
        <v>0</v>
      </c>
      <c r="M534" s="53">
        <v>0</v>
      </c>
      <c r="N534" s="53">
        <v>0</v>
      </c>
      <c r="O534" s="53">
        <v>0</v>
      </c>
      <c r="P534" s="53">
        <v>0</v>
      </c>
      <c r="Q534" s="28">
        <f t="shared" si="224"/>
        <v>0</v>
      </c>
      <c r="R534" s="53">
        <v>0</v>
      </c>
      <c r="S534" s="53">
        <v>0</v>
      </c>
      <c r="T534" s="53">
        <v>0</v>
      </c>
      <c r="U534" s="53">
        <v>123094917</v>
      </c>
      <c r="V534" s="53">
        <v>0</v>
      </c>
      <c r="W534" s="53">
        <v>0</v>
      </c>
      <c r="X534" s="23">
        <f t="shared" si="225"/>
        <v>0</v>
      </c>
    </row>
    <row r="535" spans="1:24" ht="21.95" customHeight="1" x14ac:dyDescent="0.2">
      <c r="A535" s="61" t="s">
        <v>656</v>
      </c>
      <c r="B535" s="62" t="s">
        <v>657</v>
      </c>
      <c r="C535" s="62" t="s">
        <v>614</v>
      </c>
      <c r="D535" s="53">
        <v>103103083</v>
      </c>
      <c r="E535" s="53">
        <v>0</v>
      </c>
      <c r="F535" s="53">
        <v>0</v>
      </c>
      <c r="G535" s="53">
        <v>0</v>
      </c>
      <c r="H535" s="53">
        <v>0</v>
      </c>
      <c r="I535" s="53">
        <v>0</v>
      </c>
      <c r="J535" s="53">
        <v>103103083</v>
      </c>
      <c r="K535" s="53">
        <v>0</v>
      </c>
      <c r="L535" s="53">
        <v>0</v>
      </c>
      <c r="M535" s="53">
        <v>0</v>
      </c>
      <c r="N535" s="53">
        <v>0</v>
      </c>
      <c r="O535" s="53">
        <v>0</v>
      </c>
      <c r="P535" s="53">
        <v>0</v>
      </c>
      <c r="Q535" s="28">
        <f t="shared" si="224"/>
        <v>0</v>
      </c>
      <c r="R535" s="53">
        <v>0</v>
      </c>
      <c r="S535" s="53">
        <v>0</v>
      </c>
      <c r="T535" s="53">
        <v>0</v>
      </c>
      <c r="U535" s="53">
        <v>103103083</v>
      </c>
      <c r="V535" s="53">
        <v>0</v>
      </c>
      <c r="W535" s="53">
        <v>0</v>
      </c>
      <c r="X535" s="23">
        <f t="shared" si="225"/>
        <v>0</v>
      </c>
    </row>
    <row r="536" spans="1:24" ht="51.75" customHeight="1" x14ac:dyDescent="0.2">
      <c r="A536" s="59" t="s">
        <v>376</v>
      </c>
      <c r="B536" s="60" t="s">
        <v>658</v>
      </c>
      <c r="C536" s="52"/>
      <c r="D536" s="53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28">
        <f t="shared" si="224"/>
        <v>0</v>
      </c>
      <c r="R536" s="53"/>
      <c r="S536" s="53"/>
      <c r="T536" s="53"/>
      <c r="U536" s="53"/>
      <c r="V536" s="53"/>
      <c r="W536" s="53"/>
      <c r="X536" s="23"/>
    </row>
    <row r="537" spans="1:24" ht="41.25" customHeight="1" x14ac:dyDescent="0.2">
      <c r="A537" s="61" t="s">
        <v>659</v>
      </c>
      <c r="B537" s="62" t="s">
        <v>660</v>
      </c>
      <c r="C537" s="62" t="s">
        <v>52</v>
      </c>
      <c r="D537" s="53">
        <v>150000000</v>
      </c>
      <c r="E537" s="53">
        <v>0</v>
      </c>
      <c r="F537" s="53">
        <v>0</v>
      </c>
      <c r="G537" s="53">
        <v>0</v>
      </c>
      <c r="H537" s="53">
        <v>0</v>
      </c>
      <c r="I537" s="53">
        <v>0</v>
      </c>
      <c r="J537" s="53">
        <v>150000000</v>
      </c>
      <c r="K537" s="53">
        <v>0</v>
      </c>
      <c r="L537" s="53">
        <v>0</v>
      </c>
      <c r="M537" s="53">
        <v>0</v>
      </c>
      <c r="N537" s="53">
        <v>0</v>
      </c>
      <c r="O537" s="53">
        <v>0</v>
      </c>
      <c r="P537" s="53">
        <v>0</v>
      </c>
      <c r="Q537" s="28">
        <f t="shared" si="224"/>
        <v>0</v>
      </c>
      <c r="R537" s="53">
        <v>0</v>
      </c>
      <c r="S537" s="53">
        <v>0</v>
      </c>
      <c r="T537" s="53">
        <v>0</v>
      </c>
      <c r="U537" s="53">
        <v>150000000</v>
      </c>
      <c r="V537" s="53">
        <v>0</v>
      </c>
      <c r="W537" s="53">
        <v>0</v>
      </c>
      <c r="X537" s="23">
        <f t="shared" si="225"/>
        <v>0</v>
      </c>
    </row>
    <row r="538" spans="1:24" x14ac:dyDescent="0.2">
      <c r="A538" s="59"/>
      <c r="B538" s="65" t="s">
        <v>661</v>
      </c>
      <c r="C538" s="62"/>
      <c r="D538" s="53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28"/>
      <c r="R538" s="53"/>
      <c r="S538" s="53"/>
      <c r="T538" s="53"/>
      <c r="U538" s="53"/>
      <c r="V538" s="53"/>
      <c r="W538" s="53"/>
      <c r="X538" s="53"/>
    </row>
    <row r="539" spans="1:24" x14ac:dyDescent="0.2">
      <c r="A539" s="59" t="s">
        <v>362</v>
      </c>
      <c r="B539" s="60" t="s">
        <v>431</v>
      </c>
      <c r="C539" s="62"/>
      <c r="D539" s="53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28"/>
      <c r="R539" s="53"/>
      <c r="S539" s="53"/>
      <c r="T539" s="53"/>
      <c r="U539" s="53"/>
      <c r="V539" s="53"/>
      <c r="W539" s="53"/>
      <c r="X539" s="53"/>
    </row>
    <row r="540" spans="1:24" x14ac:dyDescent="0.2">
      <c r="A540" s="59" t="s">
        <v>365</v>
      </c>
      <c r="B540" s="60" t="s">
        <v>662</v>
      </c>
      <c r="C540" s="62"/>
      <c r="D540" s="53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28"/>
      <c r="R540" s="53"/>
      <c r="S540" s="53"/>
      <c r="T540" s="53"/>
      <c r="U540" s="53"/>
      <c r="V540" s="53"/>
      <c r="W540" s="53"/>
      <c r="X540" s="53"/>
    </row>
    <row r="541" spans="1:24" x14ac:dyDescent="0.2">
      <c r="A541" s="59" t="s">
        <v>388</v>
      </c>
      <c r="B541" s="60" t="s">
        <v>663</v>
      </c>
      <c r="C541" s="62"/>
      <c r="D541" s="53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28"/>
      <c r="R541" s="53"/>
      <c r="S541" s="53"/>
      <c r="T541" s="53"/>
      <c r="U541" s="53"/>
      <c r="V541" s="53"/>
      <c r="W541" s="53"/>
      <c r="X541" s="53"/>
    </row>
    <row r="542" spans="1:24" x14ac:dyDescent="0.2">
      <c r="A542" s="59" t="s">
        <v>547</v>
      </c>
      <c r="B542" s="60" t="s">
        <v>664</v>
      </c>
      <c r="C542" s="62"/>
      <c r="D542" s="53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28"/>
      <c r="R542" s="53"/>
      <c r="S542" s="53"/>
      <c r="T542" s="53"/>
      <c r="U542" s="53"/>
      <c r="V542" s="53"/>
      <c r="W542" s="53"/>
      <c r="X542" s="53"/>
    </row>
    <row r="543" spans="1:24" ht="51" customHeight="1" x14ac:dyDescent="0.2">
      <c r="A543" s="59" t="s">
        <v>376</v>
      </c>
      <c r="B543" s="60" t="s">
        <v>665</v>
      </c>
      <c r="C543" s="52"/>
      <c r="D543" s="53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28">
        <f t="shared" si="224"/>
        <v>0</v>
      </c>
      <c r="R543" s="53"/>
      <c r="S543" s="53"/>
      <c r="T543" s="53"/>
      <c r="U543" s="53"/>
      <c r="V543" s="53"/>
      <c r="W543" s="53"/>
      <c r="X543" s="53"/>
    </row>
    <row r="544" spans="1:24" ht="40.5" customHeight="1" x14ac:dyDescent="0.2">
      <c r="A544" s="61" t="s">
        <v>666</v>
      </c>
      <c r="B544" s="62" t="s">
        <v>660</v>
      </c>
      <c r="C544" s="62" t="s">
        <v>52</v>
      </c>
      <c r="D544" s="53">
        <v>450000000</v>
      </c>
      <c r="E544" s="53">
        <v>0</v>
      </c>
      <c r="F544" s="53">
        <v>0</v>
      </c>
      <c r="G544" s="53">
        <v>0</v>
      </c>
      <c r="H544" s="53">
        <v>0</v>
      </c>
      <c r="I544" s="53">
        <v>0</v>
      </c>
      <c r="J544" s="53">
        <v>450000000</v>
      </c>
      <c r="K544" s="53">
        <v>0</v>
      </c>
      <c r="L544" s="53">
        <v>0</v>
      </c>
      <c r="M544" s="53">
        <v>0</v>
      </c>
      <c r="N544" s="53">
        <v>0</v>
      </c>
      <c r="O544" s="53">
        <v>0</v>
      </c>
      <c r="P544" s="53">
        <v>0</v>
      </c>
      <c r="Q544" s="28">
        <f t="shared" si="224"/>
        <v>0</v>
      </c>
      <c r="R544" s="53">
        <v>0</v>
      </c>
      <c r="S544" s="53">
        <v>0</v>
      </c>
      <c r="T544" s="53">
        <v>0</v>
      </c>
      <c r="U544" s="53">
        <v>450000000</v>
      </c>
      <c r="V544" s="53">
        <v>0</v>
      </c>
      <c r="W544" s="53">
        <v>0</v>
      </c>
      <c r="X544" s="23">
        <f t="shared" ref="X544:X546" si="226">P544/J544</f>
        <v>0</v>
      </c>
    </row>
    <row r="545" spans="1:24" ht="38.25" customHeight="1" x14ac:dyDescent="0.2">
      <c r="A545" s="61" t="s">
        <v>667</v>
      </c>
      <c r="B545" s="62" t="s">
        <v>668</v>
      </c>
      <c r="C545" s="62" t="s">
        <v>669</v>
      </c>
      <c r="D545" s="53">
        <v>181184575</v>
      </c>
      <c r="E545" s="53">
        <v>0</v>
      </c>
      <c r="F545" s="53">
        <v>0</v>
      </c>
      <c r="G545" s="53">
        <v>0</v>
      </c>
      <c r="H545" s="53">
        <v>0</v>
      </c>
      <c r="I545" s="53">
        <v>0</v>
      </c>
      <c r="J545" s="53">
        <v>181184575</v>
      </c>
      <c r="K545" s="53">
        <v>0</v>
      </c>
      <c r="L545" s="53">
        <v>0</v>
      </c>
      <c r="M545" s="53">
        <v>0</v>
      </c>
      <c r="N545" s="53">
        <v>0</v>
      </c>
      <c r="O545" s="53">
        <v>0</v>
      </c>
      <c r="P545" s="53">
        <v>0</v>
      </c>
      <c r="Q545" s="28">
        <f t="shared" si="224"/>
        <v>0</v>
      </c>
      <c r="R545" s="53">
        <v>0</v>
      </c>
      <c r="S545" s="53">
        <v>0</v>
      </c>
      <c r="T545" s="53">
        <v>0</v>
      </c>
      <c r="U545" s="53">
        <v>181184575</v>
      </c>
      <c r="V545" s="53">
        <v>0</v>
      </c>
      <c r="W545" s="53">
        <v>0</v>
      </c>
      <c r="X545" s="23">
        <f t="shared" si="226"/>
        <v>0</v>
      </c>
    </row>
    <row r="546" spans="1:24" ht="43.5" customHeight="1" x14ac:dyDescent="0.2">
      <c r="A546" s="61" t="s">
        <v>670</v>
      </c>
      <c r="B546" s="62" t="s">
        <v>671</v>
      </c>
      <c r="C546" s="62" t="s">
        <v>672</v>
      </c>
      <c r="D546" s="53">
        <v>0</v>
      </c>
      <c r="E546" s="53">
        <v>0</v>
      </c>
      <c r="F546" s="53">
        <v>0</v>
      </c>
      <c r="G546" s="53">
        <v>1643234992</v>
      </c>
      <c r="H546" s="53">
        <v>0</v>
      </c>
      <c r="I546" s="53">
        <v>1643234992</v>
      </c>
      <c r="J546" s="53">
        <v>1643234992</v>
      </c>
      <c r="K546" s="53">
        <v>0</v>
      </c>
      <c r="L546" s="53">
        <v>1216416854</v>
      </c>
      <c r="M546" s="53">
        <v>1216416854</v>
      </c>
      <c r="N546" s="53">
        <v>0</v>
      </c>
      <c r="O546" s="53">
        <v>1216416854</v>
      </c>
      <c r="P546" s="53">
        <v>1216416854</v>
      </c>
      <c r="Q546" s="28">
        <f t="shared" si="224"/>
        <v>0</v>
      </c>
      <c r="R546" s="53">
        <v>0</v>
      </c>
      <c r="S546" s="53">
        <v>0</v>
      </c>
      <c r="T546" s="53">
        <v>0</v>
      </c>
      <c r="U546" s="53">
        <v>426818138</v>
      </c>
      <c r="V546" s="53">
        <v>0</v>
      </c>
      <c r="W546" s="53">
        <v>1216416854</v>
      </c>
      <c r="X546" s="23">
        <f t="shared" si="226"/>
        <v>0.74025739466482832</v>
      </c>
    </row>
    <row r="547" spans="1:24" ht="47.25" customHeight="1" x14ac:dyDescent="0.2">
      <c r="A547" s="59" t="s">
        <v>376</v>
      </c>
      <c r="B547" s="51" t="s">
        <v>658</v>
      </c>
      <c r="C547" s="62"/>
      <c r="D547" s="53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28">
        <f t="shared" si="224"/>
        <v>0</v>
      </c>
      <c r="R547" s="53"/>
      <c r="S547" s="53"/>
      <c r="T547" s="53"/>
      <c r="U547" s="53"/>
      <c r="V547" s="53"/>
      <c r="W547" s="53"/>
      <c r="X547" s="53"/>
    </row>
    <row r="548" spans="1:24" ht="34.5" customHeight="1" x14ac:dyDescent="0.2">
      <c r="A548" s="61" t="s">
        <v>659</v>
      </c>
      <c r="B548" s="62" t="s">
        <v>660</v>
      </c>
      <c r="C548" s="62" t="s">
        <v>52</v>
      </c>
      <c r="D548" s="53">
        <v>0</v>
      </c>
      <c r="E548" s="53">
        <v>0</v>
      </c>
      <c r="F548" s="53">
        <v>0</v>
      </c>
      <c r="G548" s="53">
        <v>2627554808</v>
      </c>
      <c r="H548" s="53">
        <v>0</v>
      </c>
      <c r="I548" s="53">
        <v>2627554808</v>
      </c>
      <c r="J548" s="53">
        <v>2627554808</v>
      </c>
      <c r="K548" s="53">
        <v>0</v>
      </c>
      <c r="L548" s="53">
        <v>2147079410</v>
      </c>
      <c r="M548" s="53">
        <v>2147079410</v>
      </c>
      <c r="N548" s="53">
        <v>0</v>
      </c>
      <c r="O548" s="53">
        <v>2147079410</v>
      </c>
      <c r="P548" s="53">
        <v>2147079410</v>
      </c>
      <c r="Q548" s="28">
        <f t="shared" si="224"/>
        <v>0</v>
      </c>
      <c r="R548" s="53">
        <v>0</v>
      </c>
      <c r="S548" s="53">
        <v>0</v>
      </c>
      <c r="T548" s="53">
        <v>0</v>
      </c>
      <c r="U548" s="53">
        <v>480475398</v>
      </c>
      <c r="V548" s="53">
        <v>0</v>
      </c>
      <c r="W548" s="53">
        <v>2147079410</v>
      </c>
      <c r="X548" s="23">
        <f t="shared" ref="X548:X549" si="227">P548/J548</f>
        <v>0.81713972377013111</v>
      </c>
    </row>
    <row r="549" spans="1:24" ht="21.95" customHeight="1" x14ac:dyDescent="0.2">
      <c r="A549" s="61" t="s">
        <v>673</v>
      </c>
      <c r="B549" s="62" t="s">
        <v>674</v>
      </c>
      <c r="C549" s="62" t="s">
        <v>669</v>
      </c>
      <c r="D549" s="53">
        <v>0</v>
      </c>
      <c r="E549" s="53">
        <v>0</v>
      </c>
      <c r="F549" s="53">
        <v>0</v>
      </c>
      <c r="G549" s="53">
        <v>718815425</v>
      </c>
      <c r="H549" s="53">
        <v>0</v>
      </c>
      <c r="I549" s="53">
        <v>718815425</v>
      </c>
      <c r="J549" s="53">
        <v>718815425</v>
      </c>
      <c r="K549" s="53">
        <v>0</v>
      </c>
      <c r="L549" s="53">
        <v>694832738</v>
      </c>
      <c r="M549" s="53">
        <v>694832738</v>
      </c>
      <c r="N549" s="53">
        <v>0</v>
      </c>
      <c r="O549" s="53">
        <v>694832738</v>
      </c>
      <c r="P549" s="53">
        <v>694832738</v>
      </c>
      <c r="Q549" s="28">
        <f t="shared" si="224"/>
        <v>0</v>
      </c>
      <c r="R549" s="53">
        <v>0</v>
      </c>
      <c r="S549" s="53">
        <v>0</v>
      </c>
      <c r="T549" s="53">
        <v>0</v>
      </c>
      <c r="U549" s="53">
        <v>23982687</v>
      </c>
      <c r="V549" s="53">
        <v>0</v>
      </c>
      <c r="W549" s="53">
        <v>694832738</v>
      </c>
      <c r="X549" s="23">
        <f t="shared" si="227"/>
        <v>0.96663582031506901</v>
      </c>
    </row>
    <row r="550" spans="1:24" ht="60.75" customHeight="1" x14ac:dyDescent="0.2">
      <c r="A550" s="59" t="s">
        <v>376</v>
      </c>
      <c r="B550" s="51" t="s">
        <v>675</v>
      </c>
      <c r="C550" s="62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28">
        <f t="shared" si="224"/>
        <v>0</v>
      </c>
      <c r="R550" s="53"/>
      <c r="S550" s="53"/>
      <c r="T550" s="53"/>
      <c r="U550" s="53"/>
      <c r="V550" s="53"/>
      <c r="W550" s="53"/>
      <c r="X550" s="53"/>
    </row>
    <row r="551" spans="1:24" ht="41.25" customHeight="1" x14ac:dyDescent="0.2">
      <c r="A551" s="61" t="s">
        <v>676</v>
      </c>
      <c r="B551" s="62" t="s">
        <v>671</v>
      </c>
      <c r="C551" s="62" t="s">
        <v>672</v>
      </c>
      <c r="D551" s="53">
        <v>1643234992</v>
      </c>
      <c r="E551" s="53">
        <v>0</v>
      </c>
      <c r="F551" s="53">
        <v>0</v>
      </c>
      <c r="G551" s="53">
        <v>0</v>
      </c>
      <c r="H551" s="53">
        <v>1643234992</v>
      </c>
      <c r="I551" s="53">
        <v>-1643234992</v>
      </c>
      <c r="J551" s="53">
        <v>0</v>
      </c>
      <c r="K551" s="53">
        <v>0</v>
      </c>
      <c r="L551" s="53">
        <v>0</v>
      </c>
      <c r="M551" s="53">
        <v>0</v>
      </c>
      <c r="N551" s="53">
        <v>0</v>
      </c>
      <c r="O551" s="53">
        <v>0</v>
      </c>
      <c r="P551" s="53">
        <v>0</v>
      </c>
      <c r="Q551" s="28">
        <f t="shared" si="224"/>
        <v>0</v>
      </c>
      <c r="R551" s="53">
        <v>0</v>
      </c>
      <c r="S551" s="53">
        <v>0</v>
      </c>
      <c r="T551" s="53">
        <v>0</v>
      </c>
      <c r="U551" s="53">
        <v>0</v>
      </c>
      <c r="V551" s="53">
        <v>0</v>
      </c>
      <c r="W551" s="53">
        <v>0</v>
      </c>
      <c r="X551" s="23">
        <v>0</v>
      </c>
    </row>
    <row r="552" spans="1:24" ht="39" customHeight="1" x14ac:dyDescent="0.2">
      <c r="A552" s="59" t="s">
        <v>376</v>
      </c>
      <c r="B552" s="51" t="s">
        <v>677</v>
      </c>
      <c r="C552" s="62"/>
      <c r="D552" s="53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28">
        <f t="shared" si="224"/>
        <v>0</v>
      </c>
      <c r="R552" s="53"/>
      <c r="S552" s="53"/>
      <c r="T552" s="53"/>
      <c r="U552" s="53"/>
      <c r="V552" s="53"/>
      <c r="W552" s="53"/>
      <c r="X552" s="53"/>
    </row>
    <row r="553" spans="1:24" ht="33.75" customHeight="1" x14ac:dyDescent="0.2">
      <c r="A553" s="61" t="s">
        <v>678</v>
      </c>
      <c r="B553" s="62" t="s">
        <v>679</v>
      </c>
      <c r="C553" s="62" t="s">
        <v>52</v>
      </c>
      <c r="D553" s="53">
        <v>2627554808</v>
      </c>
      <c r="E553" s="53">
        <v>0</v>
      </c>
      <c r="F553" s="53">
        <v>0</v>
      </c>
      <c r="G553" s="53">
        <v>0</v>
      </c>
      <c r="H553" s="53">
        <v>2627554808</v>
      </c>
      <c r="I553" s="53">
        <v>-2627554808</v>
      </c>
      <c r="J553" s="53">
        <v>0</v>
      </c>
      <c r="K553" s="53">
        <v>0</v>
      </c>
      <c r="L553" s="53">
        <v>0</v>
      </c>
      <c r="M553" s="53">
        <v>0</v>
      </c>
      <c r="N553" s="53">
        <v>0</v>
      </c>
      <c r="O553" s="53">
        <v>0</v>
      </c>
      <c r="P553" s="53">
        <v>0</v>
      </c>
      <c r="Q553" s="28">
        <f t="shared" si="224"/>
        <v>0</v>
      </c>
      <c r="R553" s="53">
        <v>0</v>
      </c>
      <c r="S553" s="53">
        <v>0</v>
      </c>
      <c r="T553" s="53">
        <v>0</v>
      </c>
      <c r="U553" s="53">
        <v>0</v>
      </c>
      <c r="V553" s="53">
        <v>0</v>
      </c>
      <c r="W553" s="53">
        <v>0</v>
      </c>
      <c r="X553" s="23">
        <v>0</v>
      </c>
    </row>
    <row r="554" spans="1:24" ht="33.75" customHeight="1" x14ac:dyDescent="0.2">
      <c r="A554" s="59" t="s">
        <v>376</v>
      </c>
      <c r="B554" s="51" t="s">
        <v>680</v>
      </c>
      <c r="C554" s="62"/>
      <c r="D554" s="53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28">
        <f t="shared" si="224"/>
        <v>0</v>
      </c>
      <c r="R554" s="53"/>
      <c r="S554" s="53"/>
      <c r="T554" s="53"/>
      <c r="U554" s="53"/>
      <c r="V554" s="53"/>
      <c r="W554" s="53"/>
      <c r="X554" s="53"/>
    </row>
    <row r="555" spans="1:24" ht="40.5" customHeight="1" x14ac:dyDescent="0.2">
      <c r="A555" s="61" t="s">
        <v>681</v>
      </c>
      <c r="B555" s="62" t="s">
        <v>682</v>
      </c>
      <c r="C555" s="62" t="s">
        <v>669</v>
      </c>
      <c r="D555" s="53">
        <v>718815425</v>
      </c>
      <c r="E555" s="53">
        <v>0</v>
      </c>
      <c r="F555" s="53">
        <v>0</v>
      </c>
      <c r="G555" s="53">
        <v>0</v>
      </c>
      <c r="H555" s="53">
        <v>718815425</v>
      </c>
      <c r="I555" s="53">
        <v>-718815425</v>
      </c>
      <c r="J555" s="53">
        <v>0</v>
      </c>
      <c r="K555" s="53">
        <v>0</v>
      </c>
      <c r="L555" s="53">
        <v>0</v>
      </c>
      <c r="M555" s="53">
        <v>0</v>
      </c>
      <c r="N555" s="53">
        <v>0</v>
      </c>
      <c r="O555" s="53">
        <v>0</v>
      </c>
      <c r="P555" s="53">
        <v>0</v>
      </c>
      <c r="Q555" s="28">
        <f t="shared" si="224"/>
        <v>0</v>
      </c>
      <c r="R555" s="53">
        <v>0</v>
      </c>
      <c r="S555" s="53">
        <v>0</v>
      </c>
      <c r="T555" s="53">
        <v>0</v>
      </c>
      <c r="U555" s="53">
        <v>0</v>
      </c>
      <c r="V555" s="53">
        <v>0</v>
      </c>
      <c r="W555" s="53">
        <v>0</v>
      </c>
      <c r="X555" s="23">
        <v>0</v>
      </c>
    </row>
    <row r="556" spans="1:24" ht="21.95" customHeight="1" x14ac:dyDescent="0.2">
      <c r="A556" s="59"/>
      <c r="B556" s="65" t="s">
        <v>683</v>
      </c>
      <c r="C556" s="62"/>
      <c r="D556" s="53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28"/>
      <c r="R556" s="53"/>
      <c r="S556" s="53"/>
      <c r="T556" s="53"/>
      <c r="U556" s="53"/>
      <c r="V556" s="53"/>
      <c r="W556" s="53"/>
      <c r="X556" s="53"/>
    </row>
    <row r="557" spans="1:24" ht="21.95" customHeight="1" x14ac:dyDescent="0.2">
      <c r="A557" s="59" t="s">
        <v>362</v>
      </c>
      <c r="B557" s="60" t="s">
        <v>431</v>
      </c>
      <c r="C557" s="62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28"/>
      <c r="R557" s="53"/>
      <c r="S557" s="53"/>
      <c r="T557" s="53"/>
      <c r="U557" s="53"/>
      <c r="V557" s="53"/>
      <c r="W557" s="53"/>
      <c r="X557" s="53"/>
    </row>
    <row r="558" spans="1:24" ht="21.95" customHeight="1" x14ac:dyDescent="0.2">
      <c r="A558" s="59" t="s">
        <v>365</v>
      </c>
      <c r="B558" s="60" t="s">
        <v>180</v>
      </c>
      <c r="C558" s="62"/>
      <c r="D558" s="53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28"/>
      <c r="R558" s="53"/>
      <c r="S558" s="53"/>
      <c r="T558" s="53"/>
      <c r="U558" s="53"/>
      <c r="V558" s="53"/>
      <c r="W558" s="53"/>
      <c r="X558" s="53"/>
    </row>
    <row r="559" spans="1:24" ht="21.95" customHeight="1" x14ac:dyDescent="0.2">
      <c r="A559" s="59" t="s">
        <v>388</v>
      </c>
      <c r="B559" s="60" t="s">
        <v>182</v>
      </c>
      <c r="C559" s="62"/>
      <c r="D559" s="53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28"/>
      <c r="R559" s="53"/>
      <c r="S559" s="53"/>
      <c r="T559" s="53"/>
      <c r="U559" s="53"/>
      <c r="V559" s="53"/>
      <c r="W559" s="53"/>
      <c r="X559" s="53"/>
    </row>
    <row r="560" spans="1:24" ht="21.95" customHeight="1" x14ac:dyDescent="0.2">
      <c r="A560" s="59" t="s">
        <v>547</v>
      </c>
      <c r="B560" s="60" t="s">
        <v>192</v>
      </c>
      <c r="C560" s="62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28"/>
      <c r="R560" s="53"/>
      <c r="S560" s="53"/>
      <c r="T560" s="53"/>
      <c r="U560" s="53"/>
      <c r="V560" s="53"/>
      <c r="W560" s="53"/>
      <c r="X560" s="53"/>
    </row>
    <row r="561" spans="1:24" ht="32.25" customHeight="1" x14ac:dyDescent="0.2">
      <c r="A561" s="59" t="s">
        <v>376</v>
      </c>
      <c r="B561" s="60" t="s">
        <v>684</v>
      </c>
      <c r="C561" s="52"/>
      <c r="D561" s="53"/>
      <c r="E561" s="53"/>
      <c r="F561" s="53"/>
      <c r="G561" s="53"/>
      <c r="H561" s="53"/>
      <c r="I561" s="53"/>
      <c r="J561" s="53"/>
      <c r="K561" s="53"/>
      <c r="L561" s="53"/>
      <c r="M561" s="53"/>
      <c r="N561" s="53"/>
      <c r="O561" s="53"/>
      <c r="P561" s="53"/>
      <c r="Q561" s="28">
        <f t="shared" si="224"/>
        <v>0</v>
      </c>
      <c r="R561" s="53"/>
      <c r="S561" s="53"/>
      <c r="T561" s="53"/>
      <c r="U561" s="53"/>
      <c r="V561" s="53"/>
      <c r="W561" s="53"/>
      <c r="X561" s="53"/>
    </row>
    <row r="562" spans="1:24" ht="54" customHeight="1" x14ac:dyDescent="0.2">
      <c r="A562" s="61" t="s">
        <v>685</v>
      </c>
      <c r="B562" s="62" t="s">
        <v>686</v>
      </c>
      <c r="C562" s="62" t="s">
        <v>672</v>
      </c>
      <c r="D562" s="53">
        <v>49329884</v>
      </c>
      <c r="E562" s="53">
        <v>0</v>
      </c>
      <c r="F562" s="53">
        <v>0</v>
      </c>
      <c r="G562" s="53">
        <v>0</v>
      </c>
      <c r="H562" s="53">
        <v>0</v>
      </c>
      <c r="I562" s="53">
        <v>0</v>
      </c>
      <c r="J562" s="53">
        <v>49329884</v>
      </c>
      <c r="K562" s="53">
        <v>0</v>
      </c>
      <c r="L562" s="53">
        <v>0</v>
      </c>
      <c r="M562" s="53">
        <v>0</v>
      </c>
      <c r="N562" s="53">
        <v>0</v>
      </c>
      <c r="O562" s="53">
        <v>0</v>
      </c>
      <c r="P562" s="53">
        <v>0</v>
      </c>
      <c r="Q562" s="28">
        <f t="shared" si="224"/>
        <v>0</v>
      </c>
      <c r="R562" s="53">
        <v>0</v>
      </c>
      <c r="S562" s="53">
        <v>0</v>
      </c>
      <c r="T562" s="53">
        <v>0</v>
      </c>
      <c r="U562" s="53">
        <v>49329884</v>
      </c>
      <c r="V562" s="53">
        <v>0</v>
      </c>
      <c r="W562" s="53">
        <v>0</v>
      </c>
      <c r="X562" s="23">
        <f t="shared" ref="X562" si="228">P562/J562</f>
        <v>0</v>
      </c>
    </row>
    <row r="563" spans="1:24" s="17" customFormat="1" ht="15.95" customHeight="1" x14ac:dyDescent="0.2">
      <c r="A563" s="128"/>
      <c r="B563" s="133" t="s">
        <v>687</v>
      </c>
      <c r="C563" s="69" t="s">
        <v>688</v>
      </c>
      <c r="D563" s="130">
        <f t="shared" ref="D563:P563" si="229">SUM(D264:D562)</f>
        <v>328928007681</v>
      </c>
      <c r="E563" s="130">
        <f t="shared" si="229"/>
        <v>0</v>
      </c>
      <c r="F563" s="130">
        <f t="shared" si="229"/>
        <v>0</v>
      </c>
      <c r="G563" s="130">
        <f t="shared" si="229"/>
        <v>4989605225</v>
      </c>
      <c r="H563" s="130">
        <f t="shared" si="229"/>
        <v>4989605225</v>
      </c>
      <c r="I563" s="130">
        <f t="shared" si="229"/>
        <v>0</v>
      </c>
      <c r="J563" s="130">
        <f t="shared" si="229"/>
        <v>328928007681</v>
      </c>
      <c r="K563" s="130">
        <f t="shared" si="229"/>
        <v>0</v>
      </c>
      <c r="L563" s="130">
        <f t="shared" si="229"/>
        <v>74350517328.889999</v>
      </c>
      <c r="M563" s="130">
        <f t="shared" si="229"/>
        <v>74350517328.889999</v>
      </c>
      <c r="N563" s="130">
        <f t="shared" si="229"/>
        <v>0</v>
      </c>
      <c r="O563" s="130">
        <f t="shared" si="229"/>
        <v>74098360001.889999</v>
      </c>
      <c r="P563" s="130">
        <f t="shared" si="229"/>
        <v>74098360001.889999</v>
      </c>
      <c r="Q563" s="121">
        <f t="shared" si="224"/>
        <v>202829410</v>
      </c>
      <c r="R563" s="130">
        <f t="shared" ref="R563:W563" si="230">SUM(R264:R562)</f>
        <v>202829410</v>
      </c>
      <c r="S563" s="130">
        <f t="shared" si="230"/>
        <v>0</v>
      </c>
      <c r="T563" s="130">
        <f t="shared" si="230"/>
        <v>0</v>
      </c>
      <c r="U563" s="130">
        <f t="shared" si="230"/>
        <v>254577490352.11002</v>
      </c>
      <c r="V563" s="130">
        <f t="shared" si="230"/>
        <v>252157327</v>
      </c>
      <c r="W563" s="130">
        <f t="shared" si="230"/>
        <v>73895530591.889999</v>
      </c>
      <c r="X563" s="115">
        <f>P563/J563</f>
        <v>0.22527227317702861</v>
      </c>
    </row>
    <row r="564" spans="1:24" s="17" customFormat="1" ht="15.95" customHeight="1" x14ac:dyDescent="0.2">
      <c r="A564" s="41"/>
      <c r="B564" s="80"/>
      <c r="C564" s="65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28"/>
      <c r="R564" s="66"/>
      <c r="S564" s="66"/>
      <c r="T564" s="66"/>
      <c r="U564" s="66"/>
      <c r="V564" s="66"/>
      <c r="W564" s="66"/>
      <c r="X564" s="66"/>
    </row>
    <row r="565" spans="1:24" ht="15" customHeight="1" x14ac:dyDescent="0.2">
      <c r="A565" s="128"/>
      <c r="B565" s="69" t="s">
        <v>689</v>
      </c>
      <c r="C565" s="131"/>
      <c r="D565" s="132"/>
      <c r="E565" s="132"/>
      <c r="F565" s="132"/>
      <c r="G565" s="132"/>
      <c r="H565" s="132"/>
      <c r="I565" s="132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</row>
    <row r="566" spans="1:24" ht="15" customHeight="1" x14ac:dyDescent="0.2">
      <c r="A566" s="50">
        <v>2</v>
      </c>
      <c r="B566" s="51" t="s">
        <v>37</v>
      </c>
      <c r="C566" s="52"/>
      <c r="D566" s="53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</row>
    <row r="567" spans="1:24" ht="15" customHeight="1" x14ac:dyDescent="0.2">
      <c r="A567" s="50">
        <v>2.2999999999999998</v>
      </c>
      <c r="B567" s="51" t="s">
        <v>431</v>
      </c>
      <c r="C567" s="52"/>
      <c r="D567" s="53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</row>
    <row r="568" spans="1:24" ht="15" customHeight="1" x14ac:dyDescent="0.2">
      <c r="A568" s="50" t="s">
        <v>498</v>
      </c>
      <c r="B568" s="51" t="s">
        <v>180</v>
      </c>
      <c r="C568" s="52"/>
      <c r="D568" s="53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</row>
    <row r="569" spans="1:24" ht="15" customHeight="1" x14ac:dyDescent="0.2">
      <c r="A569" s="81" t="s">
        <v>366</v>
      </c>
      <c r="B569" s="51" t="s">
        <v>690</v>
      </c>
      <c r="C569" s="52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/>
      <c r="U569" s="53"/>
      <c r="V569" s="53"/>
      <c r="W569" s="53"/>
      <c r="X569" s="53"/>
    </row>
    <row r="570" spans="1:24" ht="15" customHeight="1" x14ac:dyDescent="0.2">
      <c r="A570" s="81" t="s">
        <v>368</v>
      </c>
      <c r="B570" s="51" t="s">
        <v>369</v>
      </c>
      <c r="C570" s="52"/>
      <c r="D570" s="53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</row>
    <row r="571" spans="1:24" ht="15" customHeight="1" x14ac:dyDescent="0.2">
      <c r="A571" s="81" t="s">
        <v>370</v>
      </c>
      <c r="B571" s="51" t="s">
        <v>371</v>
      </c>
      <c r="C571" s="52"/>
      <c r="D571" s="53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</row>
    <row r="572" spans="1:24" ht="15" customHeight="1" x14ac:dyDescent="0.2">
      <c r="A572" s="81" t="s">
        <v>691</v>
      </c>
      <c r="B572" s="51" t="s">
        <v>692</v>
      </c>
      <c r="C572" s="52"/>
      <c r="D572" s="53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</row>
    <row r="573" spans="1:24" ht="24.75" customHeight="1" x14ac:dyDescent="0.2">
      <c r="A573" s="82" t="s">
        <v>693</v>
      </c>
      <c r="B573" s="51" t="s">
        <v>694</v>
      </c>
      <c r="C573" s="52"/>
      <c r="D573" s="53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</row>
    <row r="574" spans="1:24" ht="21.95" customHeight="1" x14ac:dyDescent="0.2">
      <c r="A574" s="59" t="s">
        <v>376</v>
      </c>
      <c r="B574" s="60" t="s">
        <v>695</v>
      </c>
      <c r="C574" s="52"/>
      <c r="D574" s="53"/>
      <c r="E574" s="53"/>
      <c r="F574" s="53"/>
      <c r="G574" s="53"/>
      <c r="H574" s="53"/>
      <c r="I574" s="53"/>
      <c r="J574" s="53"/>
      <c r="K574" s="53"/>
      <c r="L574" s="53"/>
      <c r="M574" s="53"/>
      <c r="N574" s="53"/>
      <c r="O574" s="53"/>
      <c r="P574" s="53"/>
      <c r="Q574" s="53"/>
      <c r="R574" s="53"/>
      <c r="S574" s="53"/>
      <c r="T574" s="53"/>
      <c r="U574" s="53"/>
      <c r="V574" s="53"/>
      <c r="W574" s="53"/>
      <c r="X574" s="53"/>
    </row>
    <row r="575" spans="1:24" ht="21.95" customHeight="1" x14ac:dyDescent="0.2">
      <c r="A575" s="61" t="s">
        <v>696</v>
      </c>
      <c r="B575" s="62" t="s">
        <v>697</v>
      </c>
      <c r="C575" s="62" t="s">
        <v>698</v>
      </c>
      <c r="D575" s="53">
        <v>0</v>
      </c>
      <c r="E575" s="53">
        <v>3000000000</v>
      </c>
      <c r="F575" s="53">
        <v>0</v>
      </c>
      <c r="G575" s="53">
        <v>0</v>
      </c>
      <c r="H575" s="53">
        <v>0</v>
      </c>
      <c r="I575" s="53">
        <v>3000000000</v>
      </c>
      <c r="J575" s="53">
        <v>3000000000</v>
      </c>
      <c r="K575" s="53">
        <v>3000000000</v>
      </c>
      <c r="L575" s="53">
        <v>0</v>
      </c>
      <c r="M575" s="53">
        <v>0</v>
      </c>
      <c r="N575" s="53">
        <v>0</v>
      </c>
      <c r="O575" s="53">
        <v>0</v>
      </c>
      <c r="P575" s="53">
        <v>0</v>
      </c>
      <c r="Q575" s="28">
        <f t="shared" ref="Q575" si="231">R575+T575</f>
        <v>0</v>
      </c>
      <c r="R575" s="53">
        <v>0</v>
      </c>
      <c r="S575" s="53">
        <v>0</v>
      </c>
      <c r="T575" s="53">
        <v>0</v>
      </c>
      <c r="U575" s="53">
        <v>3000000000</v>
      </c>
      <c r="V575" s="53">
        <v>0</v>
      </c>
      <c r="W575" s="53">
        <v>0</v>
      </c>
      <c r="X575" s="23">
        <f t="shared" ref="X575" si="232">P575/J575</f>
        <v>0</v>
      </c>
    </row>
    <row r="576" spans="1:24" s="17" customFormat="1" ht="15" customHeight="1" x14ac:dyDescent="0.2">
      <c r="A576" s="56" t="s">
        <v>388</v>
      </c>
      <c r="B576" s="65" t="s">
        <v>182</v>
      </c>
      <c r="C576" s="70"/>
      <c r="D576" s="71"/>
      <c r="E576" s="71"/>
      <c r="F576" s="71"/>
      <c r="G576" s="71"/>
      <c r="H576" s="71"/>
      <c r="I576" s="71"/>
      <c r="J576" s="71"/>
      <c r="K576" s="71"/>
      <c r="L576" s="71"/>
      <c r="M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</row>
    <row r="577" spans="1:24" s="17" customFormat="1" ht="15" customHeight="1" x14ac:dyDescent="0.2">
      <c r="A577" s="56" t="s">
        <v>547</v>
      </c>
      <c r="B577" s="65" t="s">
        <v>192</v>
      </c>
      <c r="C577" s="80"/>
      <c r="D577" s="71"/>
      <c r="E577" s="71"/>
      <c r="F577" s="71"/>
      <c r="G577" s="71"/>
      <c r="H577" s="71"/>
      <c r="I577" s="71"/>
      <c r="J577" s="71"/>
      <c r="K577" s="71"/>
      <c r="L577" s="71"/>
      <c r="M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</row>
    <row r="578" spans="1:24" s="17" customFormat="1" ht="15" customHeight="1" x14ac:dyDescent="0.2">
      <c r="A578" s="56" t="s">
        <v>548</v>
      </c>
      <c r="B578" s="60" t="s">
        <v>194</v>
      </c>
      <c r="C578" s="80"/>
      <c r="D578" s="71"/>
      <c r="E578" s="71"/>
      <c r="F578" s="71"/>
      <c r="G578" s="71"/>
      <c r="H578" s="71"/>
      <c r="I578" s="71"/>
      <c r="J578" s="71"/>
      <c r="K578" s="71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</row>
    <row r="579" spans="1:24" ht="21.95" customHeight="1" x14ac:dyDescent="0.2">
      <c r="A579" s="59" t="s">
        <v>376</v>
      </c>
      <c r="B579" s="60" t="s">
        <v>699</v>
      </c>
      <c r="C579" s="52"/>
      <c r="D579" s="53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</row>
    <row r="580" spans="1:24" ht="21.95" customHeight="1" x14ac:dyDescent="0.2">
      <c r="A580" s="61" t="s">
        <v>700</v>
      </c>
      <c r="B580" s="62" t="s">
        <v>701</v>
      </c>
      <c r="C580" s="62" t="s">
        <v>52</v>
      </c>
      <c r="D580" s="53">
        <v>0</v>
      </c>
      <c r="E580" s="53">
        <v>0</v>
      </c>
      <c r="F580" s="53">
        <v>0</v>
      </c>
      <c r="G580" s="53">
        <v>407210660</v>
      </c>
      <c r="H580" s="53">
        <v>0</v>
      </c>
      <c r="I580" s="53">
        <v>407210660</v>
      </c>
      <c r="J580" s="53">
        <v>407210660</v>
      </c>
      <c r="K580" s="53">
        <v>0</v>
      </c>
      <c r="L580" s="53">
        <v>0</v>
      </c>
      <c r="M580" s="53">
        <v>0</v>
      </c>
      <c r="N580" s="53">
        <v>0</v>
      </c>
      <c r="O580" s="53">
        <v>0</v>
      </c>
      <c r="P580" s="53">
        <v>0</v>
      </c>
      <c r="Q580" s="28">
        <f t="shared" ref="Q580:Q642" si="233">R580+T580</f>
        <v>0</v>
      </c>
      <c r="R580" s="53">
        <v>0</v>
      </c>
      <c r="S580" s="53">
        <v>0</v>
      </c>
      <c r="T580" s="53">
        <v>0</v>
      </c>
      <c r="U580" s="53">
        <v>407210660</v>
      </c>
      <c r="V580" s="53">
        <v>0</v>
      </c>
      <c r="W580" s="53">
        <v>0</v>
      </c>
      <c r="X580" s="23">
        <f t="shared" ref="X580:X615" si="234">P580/J580</f>
        <v>0</v>
      </c>
    </row>
    <row r="581" spans="1:24" ht="21.95" customHeight="1" x14ac:dyDescent="0.2">
      <c r="A581" s="59" t="s">
        <v>376</v>
      </c>
      <c r="B581" s="60" t="s">
        <v>702</v>
      </c>
      <c r="C581" s="52"/>
      <c r="D581" s="53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28"/>
      <c r="R581" s="53"/>
      <c r="S581" s="53"/>
      <c r="T581" s="53"/>
      <c r="U581" s="53"/>
      <c r="V581" s="53"/>
      <c r="W581" s="53"/>
      <c r="X581" s="23"/>
    </row>
    <row r="582" spans="1:24" ht="21.95" customHeight="1" x14ac:dyDescent="0.2">
      <c r="A582" s="61" t="s">
        <v>703</v>
      </c>
      <c r="B582" s="62" t="s">
        <v>704</v>
      </c>
      <c r="C582" s="62" t="s">
        <v>52</v>
      </c>
      <c r="D582" s="53">
        <v>0</v>
      </c>
      <c r="E582" s="53">
        <v>0</v>
      </c>
      <c r="F582" s="53">
        <v>0</v>
      </c>
      <c r="G582" s="53">
        <v>825420368</v>
      </c>
      <c r="H582" s="53">
        <v>0</v>
      </c>
      <c r="I582" s="53">
        <v>825420368</v>
      </c>
      <c r="J582" s="53">
        <v>825420368</v>
      </c>
      <c r="K582" s="53">
        <v>0</v>
      </c>
      <c r="L582" s="53">
        <v>0</v>
      </c>
      <c r="M582" s="53">
        <v>0</v>
      </c>
      <c r="N582" s="53">
        <v>0</v>
      </c>
      <c r="O582" s="53">
        <v>0</v>
      </c>
      <c r="P582" s="53">
        <v>0</v>
      </c>
      <c r="Q582" s="28">
        <f t="shared" si="233"/>
        <v>0</v>
      </c>
      <c r="R582" s="53">
        <v>0</v>
      </c>
      <c r="S582" s="53">
        <v>0</v>
      </c>
      <c r="T582" s="53">
        <v>0</v>
      </c>
      <c r="U582" s="53">
        <v>825420368</v>
      </c>
      <c r="V582" s="53">
        <v>0</v>
      </c>
      <c r="W582" s="53">
        <v>0</v>
      </c>
      <c r="X582" s="23">
        <f t="shared" si="234"/>
        <v>0</v>
      </c>
    </row>
    <row r="583" spans="1:24" ht="21.95" customHeight="1" x14ac:dyDescent="0.2">
      <c r="A583" s="59" t="s">
        <v>376</v>
      </c>
      <c r="B583" s="60" t="s">
        <v>705</v>
      </c>
      <c r="C583" s="52"/>
      <c r="D583" s="53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28"/>
      <c r="R583" s="53"/>
      <c r="S583" s="53"/>
      <c r="T583" s="53"/>
      <c r="U583" s="53"/>
      <c r="V583" s="53"/>
      <c r="W583" s="53"/>
      <c r="X583" s="23"/>
    </row>
    <row r="584" spans="1:24" ht="21.95" customHeight="1" x14ac:dyDescent="0.2">
      <c r="A584" s="61" t="s">
        <v>706</v>
      </c>
      <c r="B584" s="62" t="s">
        <v>707</v>
      </c>
      <c r="C584" s="62" t="s">
        <v>52</v>
      </c>
      <c r="D584" s="53">
        <v>0</v>
      </c>
      <c r="E584" s="53">
        <v>0</v>
      </c>
      <c r="F584" s="53">
        <v>0</v>
      </c>
      <c r="G584" s="53">
        <v>376248010</v>
      </c>
      <c r="H584" s="53">
        <v>0</v>
      </c>
      <c r="I584" s="53">
        <v>376248010</v>
      </c>
      <c r="J584" s="53">
        <v>376248010</v>
      </c>
      <c r="K584" s="53">
        <v>0</v>
      </c>
      <c r="L584" s="53">
        <v>0</v>
      </c>
      <c r="M584" s="53">
        <v>0</v>
      </c>
      <c r="N584" s="53">
        <v>0</v>
      </c>
      <c r="O584" s="53">
        <v>0</v>
      </c>
      <c r="P584" s="53">
        <v>0</v>
      </c>
      <c r="Q584" s="28">
        <f t="shared" si="233"/>
        <v>0</v>
      </c>
      <c r="R584" s="53">
        <v>0</v>
      </c>
      <c r="S584" s="53">
        <v>0</v>
      </c>
      <c r="T584" s="53">
        <v>0</v>
      </c>
      <c r="U584" s="53">
        <v>376248010</v>
      </c>
      <c r="V584" s="53">
        <v>0</v>
      </c>
      <c r="W584" s="53">
        <v>0</v>
      </c>
      <c r="X584" s="23">
        <f t="shared" si="234"/>
        <v>0</v>
      </c>
    </row>
    <row r="585" spans="1:24" ht="21.95" customHeight="1" x14ac:dyDescent="0.2">
      <c r="A585" s="59" t="s">
        <v>376</v>
      </c>
      <c r="B585" s="60" t="s">
        <v>708</v>
      </c>
      <c r="C585" s="52"/>
      <c r="D585" s="53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28"/>
      <c r="R585" s="53"/>
      <c r="S585" s="53"/>
      <c r="T585" s="53"/>
      <c r="U585" s="53"/>
      <c r="V585" s="53"/>
      <c r="W585" s="53"/>
      <c r="X585" s="23"/>
    </row>
    <row r="586" spans="1:24" ht="21.95" customHeight="1" x14ac:dyDescent="0.2">
      <c r="A586" s="61" t="s">
        <v>709</v>
      </c>
      <c r="B586" s="62" t="s">
        <v>710</v>
      </c>
      <c r="C586" s="62" t="s">
        <v>52</v>
      </c>
      <c r="D586" s="53">
        <v>0</v>
      </c>
      <c r="E586" s="53">
        <v>0</v>
      </c>
      <c r="F586" s="53">
        <v>0</v>
      </c>
      <c r="G586" s="53">
        <v>1178167596</v>
      </c>
      <c r="H586" s="53">
        <v>0</v>
      </c>
      <c r="I586" s="53">
        <v>1178167596</v>
      </c>
      <c r="J586" s="53">
        <v>1178167596</v>
      </c>
      <c r="K586" s="53">
        <v>0</v>
      </c>
      <c r="L586" s="53">
        <v>0</v>
      </c>
      <c r="M586" s="53">
        <v>0</v>
      </c>
      <c r="N586" s="53">
        <v>0</v>
      </c>
      <c r="O586" s="53">
        <v>0</v>
      </c>
      <c r="P586" s="53">
        <v>0</v>
      </c>
      <c r="Q586" s="28">
        <f t="shared" si="233"/>
        <v>0</v>
      </c>
      <c r="R586" s="53">
        <v>0</v>
      </c>
      <c r="S586" s="53">
        <v>0</v>
      </c>
      <c r="T586" s="53">
        <v>0</v>
      </c>
      <c r="U586" s="53">
        <v>1178167596</v>
      </c>
      <c r="V586" s="53">
        <v>0</v>
      </c>
      <c r="W586" s="53">
        <v>0</v>
      </c>
      <c r="X586" s="23">
        <f t="shared" si="234"/>
        <v>0</v>
      </c>
    </row>
    <row r="587" spans="1:24" ht="21.95" customHeight="1" x14ac:dyDescent="0.2">
      <c r="A587" s="59" t="s">
        <v>376</v>
      </c>
      <c r="B587" s="60" t="s">
        <v>711</v>
      </c>
      <c r="C587" s="52"/>
      <c r="D587" s="53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28"/>
      <c r="R587" s="53"/>
      <c r="S587" s="53"/>
      <c r="T587" s="53"/>
      <c r="U587" s="53"/>
      <c r="V587" s="53"/>
      <c r="W587" s="53"/>
      <c r="X587" s="23"/>
    </row>
    <row r="588" spans="1:24" ht="21.95" customHeight="1" x14ac:dyDescent="0.2">
      <c r="A588" s="61" t="s">
        <v>712</v>
      </c>
      <c r="B588" s="62" t="s">
        <v>713</v>
      </c>
      <c r="C588" s="62" t="s">
        <v>52</v>
      </c>
      <c r="D588" s="53">
        <v>0</v>
      </c>
      <c r="E588" s="53">
        <v>0</v>
      </c>
      <c r="F588" s="53">
        <v>0</v>
      </c>
      <c r="G588" s="53">
        <v>617022563</v>
      </c>
      <c r="H588" s="53">
        <v>0</v>
      </c>
      <c r="I588" s="53">
        <v>617022563</v>
      </c>
      <c r="J588" s="53">
        <v>617022563</v>
      </c>
      <c r="K588" s="53">
        <v>0</v>
      </c>
      <c r="L588" s="53">
        <v>0</v>
      </c>
      <c r="M588" s="53">
        <v>0</v>
      </c>
      <c r="N588" s="53">
        <v>0</v>
      </c>
      <c r="O588" s="53">
        <v>0</v>
      </c>
      <c r="P588" s="53">
        <v>0</v>
      </c>
      <c r="Q588" s="28">
        <f t="shared" si="233"/>
        <v>0</v>
      </c>
      <c r="R588" s="53">
        <v>0</v>
      </c>
      <c r="S588" s="53">
        <v>0</v>
      </c>
      <c r="T588" s="53">
        <v>0</v>
      </c>
      <c r="U588" s="53">
        <v>617022563</v>
      </c>
      <c r="V588" s="53">
        <v>0</v>
      </c>
      <c r="W588" s="53">
        <v>0</v>
      </c>
      <c r="X588" s="23">
        <f t="shared" si="234"/>
        <v>0</v>
      </c>
    </row>
    <row r="589" spans="1:24" ht="21.95" customHeight="1" x14ac:dyDescent="0.2">
      <c r="A589" s="59" t="s">
        <v>376</v>
      </c>
      <c r="B589" s="60" t="s">
        <v>714</v>
      </c>
      <c r="C589" s="52"/>
      <c r="D589" s="53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28"/>
      <c r="R589" s="53"/>
      <c r="S589" s="53"/>
      <c r="T589" s="53"/>
      <c r="U589" s="53"/>
      <c r="V589" s="53"/>
      <c r="W589" s="53"/>
      <c r="X589" s="23"/>
    </row>
    <row r="590" spans="1:24" ht="21.95" customHeight="1" x14ac:dyDescent="0.2">
      <c r="A590" s="61" t="s">
        <v>715</v>
      </c>
      <c r="B590" s="62" t="s">
        <v>716</v>
      </c>
      <c r="C590" s="62" t="s">
        <v>52</v>
      </c>
      <c r="D590" s="53">
        <v>0</v>
      </c>
      <c r="E590" s="53">
        <v>0</v>
      </c>
      <c r="F590" s="53">
        <v>0</v>
      </c>
      <c r="G590" s="53">
        <v>142000000</v>
      </c>
      <c r="H590" s="53">
        <v>0</v>
      </c>
      <c r="I590" s="53">
        <v>142000000</v>
      </c>
      <c r="J590" s="53">
        <v>142000000</v>
      </c>
      <c r="K590" s="53">
        <v>0</v>
      </c>
      <c r="L590" s="53">
        <v>0</v>
      </c>
      <c r="M590" s="53">
        <v>0</v>
      </c>
      <c r="N590" s="53">
        <v>0</v>
      </c>
      <c r="O590" s="53">
        <v>0</v>
      </c>
      <c r="P590" s="53">
        <v>0</v>
      </c>
      <c r="Q590" s="28">
        <f t="shared" si="233"/>
        <v>0</v>
      </c>
      <c r="R590" s="53">
        <v>0</v>
      </c>
      <c r="S590" s="53">
        <v>0</v>
      </c>
      <c r="T590" s="53">
        <v>0</v>
      </c>
      <c r="U590" s="53">
        <v>142000000</v>
      </c>
      <c r="V590" s="53">
        <v>0</v>
      </c>
      <c r="W590" s="53">
        <v>0</v>
      </c>
      <c r="X590" s="23">
        <f t="shared" si="234"/>
        <v>0</v>
      </c>
    </row>
    <row r="591" spans="1:24" ht="21.95" customHeight="1" x14ac:dyDescent="0.2">
      <c r="A591" s="59" t="s">
        <v>376</v>
      </c>
      <c r="B591" s="60" t="s">
        <v>717</v>
      </c>
      <c r="C591" s="52"/>
      <c r="D591" s="53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28"/>
      <c r="R591" s="53"/>
      <c r="S591" s="53"/>
      <c r="T591" s="53"/>
      <c r="U591" s="53"/>
      <c r="V591" s="53"/>
      <c r="W591" s="53"/>
      <c r="X591" s="23"/>
    </row>
    <row r="592" spans="1:24" ht="21.95" customHeight="1" x14ac:dyDescent="0.2">
      <c r="A592" s="61" t="s">
        <v>718</v>
      </c>
      <c r="B592" s="62" t="s">
        <v>719</v>
      </c>
      <c r="C592" s="62" t="s">
        <v>52</v>
      </c>
      <c r="D592" s="53">
        <v>0</v>
      </c>
      <c r="E592" s="53">
        <v>0</v>
      </c>
      <c r="F592" s="53">
        <v>0</v>
      </c>
      <c r="G592" s="53">
        <v>66140838</v>
      </c>
      <c r="H592" s="53">
        <v>0</v>
      </c>
      <c r="I592" s="53">
        <v>66140838</v>
      </c>
      <c r="J592" s="53">
        <v>66140838</v>
      </c>
      <c r="K592" s="53">
        <v>0</v>
      </c>
      <c r="L592" s="53">
        <v>0</v>
      </c>
      <c r="M592" s="53">
        <v>0</v>
      </c>
      <c r="N592" s="53">
        <v>0</v>
      </c>
      <c r="O592" s="53">
        <v>0</v>
      </c>
      <c r="P592" s="53">
        <v>0</v>
      </c>
      <c r="Q592" s="28">
        <f t="shared" si="233"/>
        <v>0</v>
      </c>
      <c r="R592" s="53">
        <v>0</v>
      </c>
      <c r="S592" s="53">
        <v>0</v>
      </c>
      <c r="T592" s="53">
        <v>0</v>
      </c>
      <c r="U592" s="53">
        <v>66140838</v>
      </c>
      <c r="V592" s="53">
        <v>0</v>
      </c>
      <c r="W592" s="53">
        <v>0</v>
      </c>
      <c r="X592" s="23">
        <f t="shared" si="234"/>
        <v>0</v>
      </c>
    </row>
    <row r="593" spans="1:24" ht="21.95" customHeight="1" x14ac:dyDescent="0.2">
      <c r="A593" s="59" t="s">
        <v>376</v>
      </c>
      <c r="B593" s="60" t="s">
        <v>720</v>
      </c>
      <c r="C593" s="52"/>
      <c r="D593" s="53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28"/>
      <c r="R593" s="53"/>
      <c r="S593" s="53"/>
      <c r="T593" s="53"/>
      <c r="U593" s="53"/>
      <c r="V593" s="53"/>
      <c r="W593" s="53"/>
      <c r="X593" s="23"/>
    </row>
    <row r="594" spans="1:24" ht="21.95" customHeight="1" x14ac:dyDescent="0.2">
      <c r="A594" s="61" t="s">
        <v>721</v>
      </c>
      <c r="B594" s="62" t="s">
        <v>719</v>
      </c>
      <c r="C594" s="62" t="s">
        <v>52</v>
      </c>
      <c r="D594" s="53">
        <v>22619939419</v>
      </c>
      <c r="E594" s="53">
        <v>0</v>
      </c>
      <c r="F594" s="53">
        <v>0</v>
      </c>
      <c r="G594" s="53">
        <v>0</v>
      </c>
      <c r="H594" s="53">
        <v>0</v>
      </c>
      <c r="I594" s="53">
        <v>0</v>
      </c>
      <c r="J594" s="53">
        <v>22619939419</v>
      </c>
      <c r="K594" s="53">
        <v>0</v>
      </c>
      <c r="L594" s="53">
        <v>0</v>
      </c>
      <c r="M594" s="53">
        <v>0</v>
      </c>
      <c r="N594" s="53">
        <v>0</v>
      </c>
      <c r="O594" s="53">
        <v>0</v>
      </c>
      <c r="P594" s="53">
        <v>0</v>
      </c>
      <c r="Q594" s="28">
        <f t="shared" si="233"/>
        <v>0</v>
      </c>
      <c r="R594" s="53">
        <v>0</v>
      </c>
      <c r="S594" s="53">
        <v>0</v>
      </c>
      <c r="T594" s="53">
        <v>0</v>
      </c>
      <c r="U594" s="53">
        <v>22619939419</v>
      </c>
      <c r="V594" s="53">
        <v>0</v>
      </c>
      <c r="W594" s="53">
        <v>0</v>
      </c>
      <c r="X594" s="23">
        <f t="shared" si="234"/>
        <v>0</v>
      </c>
    </row>
    <row r="595" spans="1:24" ht="21.95" customHeight="1" x14ac:dyDescent="0.2">
      <c r="A595" s="61" t="s">
        <v>722</v>
      </c>
      <c r="B595" s="62" t="s">
        <v>723</v>
      </c>
      <c r="C595" s="62" t="s">
        <v>52</v>
      </c>
      <c r="D595" s="53">
        <v>7614247333</v>
      </c>
      <c r="E595" s="53">
        <v>0</v>
      </c>
      <c r="F595" s="53">
        <v>0</v>
      </c>
      <c r="G595" s="53">
        <v>0</v>
      </c>
      <c r="H595" s="53">
        <v>0</v>
      </c>
      <c r="I595" s="53">
        <v>0</v>
      </c>
      <c r="J595" s="53">
        <v>7614247333</v>
      </c>
      <c r="K595" s="53">
        <v>0</v>
      </c>
      <c r="L595" s="53">
        <v>0</v>
      </c>
      <c r="M595" s="53">
        <v>0</v>
      </c>
      <c r="N595" s="53">
        <v>0</v>
      </c>
      <c r="O595" s="53">
        <v>0</v>
      </c>
      <c r="P595" s="53">
        <v>0</v>
      </c>
      <c r="Q595" s="28">
        <f t="shared" si="233"/>
        <v>0</v>
      </c>
      <c r="R595" s="53">
        <v>0</v>
      </c>
      <c r="S595" s="53">
        <v>0</v>
      </c>
      <c r="T595" s="53">
        <v>0</v>
      </c>
      <c r="U595" s="53">
        <v>7614247333</v>
      </c>
      <c r="V595" s="53">
        <v>0</v>
      </c>
      <c r="W595" s="53">
        <v>0</v>
      </c>
      <c r="X595" s="23">
        <f t="shared" si="234"/>
        <v>0</v>
      </c>
    </row>
    <row r="596" spans="1:24" ht="21.95" customHeight="1" x14ac:dyDescent="0.2">
      <c r="A596" s="59" t="s">
        <v>376</v>
      </c>
      <c r="B596" s="60" t="s">
        <v>724</v>
      </c>
      <c r="C596" s="52"/>
      <c r="D596" s="53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28"/>
      <c r="R596" s="53"/>
      <c r="S596" s="53"/>
      <c r="T596" s="53"/>
      <c r="U596" s="53"/>
      <c r="V596" s="53"/>
      <c r="W596" s="53"/>
      <c r="X596" s="23"/>
    </row>
    <row r="597" spans="1:24" ht="21.95" customHeight="1" x14ac:dyDescent="0.2">
      <c r="A597" s="61" t="s">
        <v>725</v>
      </c>
      <c r="B597" s="62" t="s">
        <v>726</v>
      </c>
      <c r="C597" s="62" t="s">
        <v>52</v>
      </c>
      <c r="D597" s="53">
        <v>195030130</v>
      </c>
      <c r="E597" s="53">
        <v>0</v>
      </c>
      <c r="F597" s="53">
        <v>0</v>
      </c>
      <c r="G597" s="53">
        <v>0</v>
      </c>
      <c r="H597" s="53">
        <v>0</v>
      </c>
      <c r="I597" s="53">
        <v>0</v>
      </c>
      <c r="J597" s="53">
        <v>195030130</v>
      </c>
      <c r="K597" s="53">
        <v>0</v>
      </c>
      <c r="L597" s="53">
        <v>195030130</v>
      </c>
      <c r="M597" s="53">
        <v>195030130</v>
      </c>
      <c r="N597" s="53">
        <v>0</v>
      </c>
      <c r="O597" s="53">
        <v>0</v>
      </c>
      <c r="P597" s="53">
        <v>0</v>
      </c>
      <c r="Q597" s="28">
        <f t="shared" si="233"/>
        <v>0</v>
      </c>
      <c r="R597" s="53">
        <v>0</v>
      </c>
      <c r="S597" s="53">
        <v>0</v>
      </c>
      <c r="T597" s="53">
        <v>0</v>
      </c>
      <c r="U597" s="53">
        <v>0</v>
      </c>
      <c r="V597" s="53">
        <v>195030130</v>
      </c>
      <c r="W597" s="53">
        <v>0</v>
      </c>
      <c r="X597" s="23">
        <f t="shared" si="234"/>
        <v>0</v>
      </c>
    </row>
    <row r="598" spans="1:24" ht="21.95" customHeight="1" x14ac:dyDescent="0.2">
      <c r="A598" s="59" t="s">
        <v>376</v>
      </c>
      <c r="B598" s="60" t="s">
        <v>727</v>
      </c>
      <c r="C598" s="52"/>
      <c r="D598" s="53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28"/>
      <c r="R598" s="53"/>
      <c r="S598" s="53"/>
      <c r="T598" s="53"/>
      <c r="U598" s="53"/>
      <c r="V598" s="53"/>
      <c r="W598" s="53"/>
      <c r="X598" s="23"/>
    </row>
    <row r="599" spans="1:24" ht="21.95" customHeight="1" x14ac:dyDescent="0.2">
      <c r="A599" s="61" t="s">
        <v>728</v>
      </c>
      <c r="B599" s="62" t="s">
        <v>729</v>
      </c>
      <c r="C599" s="62" t="s">
        <v>52</v>
      </c>
      <c r="D599" s="53">
        <v>538203185.20000005</v>
      </c>
      <c r="E599" s="53">
        <v>0</v>
      </c>
      <c r="F599" s="53">
        <v>0</v>
      </c>
      <c r="G599" s="53">
        <v>0</v>
      </c>
      <c r="H599" s="53">
        <v>0</v>
      </c>
      <c r="I599" s="53">
        <v>0</v>
      </c>
      <c r="J599" s="53">
        <v>538203185.20000005</v>
      </c>
      <c r="K599" s="53">
        <v>0</v>
      </c>
      <c r="L599" s="53">
        <v>0</v>
      </c>
      <c r="M599" s="53">
        <v>0</v>
      </c>
      <c r="N599" s="53">
        <v>0</v>
      </c>
      <c r="O599" s="53">
        <v>0</v>
      </c>
      <c r="P599" s="53">
        <v>0</v>
      </c>
      <c r="Q599" s="28">
        <f t="shared" si="233"/>
        <v>0</v>
      </c>
      <c r="R599" s="53">
        <v>0</v>
      </c>
      <c r="S599" s="53">
        <v>0</v>
      </c>
      <c r="T599" s="53">
        <v>0</v>
      </c>
      <c r="U599" s="53">
        <v>538203185.20000005</v>
      </c>
      <c r="V599" s="53">
        <v>0</v>
      </c>
      <c r="W599" s="53">
        <v>0</v>
      </c>
      <c r="X599" s="23">
        <f t="shared" si="234"/>
        <v>0</v>
      </c>
    </row>
    <row r="600" spans="1:24" ht="21.95" customHeight="1" x14ac:dyDescent="0.2">
      <c r="A600" s="61" t="s">
        <v>730</v>
      </c>
      <c r="B600" s="62" t="s">
        <v>731</v>
      </c>
      <c r="C600" s="62" t="s">
        <v>732</v>
      </c>
      <c r="D600" s="53">
        <v>48244044</v>
      </c>
      <c r="E600" s="53">
        <v>0</v>
      </c>
      <c r="F600" s="53">
        <v>0</v>
      </c>
      <c r="G600" s="53">
        <v>0</v>
      </c>
      <c r="H600" s="53">
        <v>0</v>
      </c>
      <c r="I600" s="53">
        <v>0</v>
      </c>
      <c r="J600" s="53">
        <v>48244044</v>
      </c>
      <c r="K600" s="53">
        <v>0</v>
      </c>
      <c r="L600" s="53">
        <v>0</v>
      </c>
      <c r="M600" s="53">
        <v>0</v>
      </c>
      <c r="N600" s="53">
        <v>0</v>
      </c>
      <c r="O600" s="53">
        <v>0</v>
      </c>
      <c r="P600" s="53">
        <v>0</v>
      </c>
      <c r="Q600" s="28">
        <f t="shared" si="233"/>
        <v>0</v>
      </c>
      <c r="R600" s="53">
        <v>0</v>
      </c>
      <c r="S600" s="53">
        <v>0</v>
      </c>
      <c r="T600" s="53">
        <v>0</v>
      </c>
      <c r="U600" s="53">
        <v>48244044</v>
      </c>
      <c r="V600" s="53">
        <v>0</v>
      </c>
      <c r="W600" s="53">
        <v>0</v>
      </c>
      <c r="X600" s="23">
        <f t="shared" si="234"/>
        <v>0</v>
      </c>
    </row>
    <row r="601" spans="1:24" ht="21.95" customHeight="1" x14ac:dyDescent="0.2">
      <c r="A601" s="59" t="s">
        <v>376</v>
      </c>
      <c r="B601" s="60" t="s">
        <v>733</v>
      </c>
      <c r="C601" s="52"/>
      <c r="D601" s="53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28"/>
      <c r="R601" s="53"/>
      <c r="S601" s="53"/>
      <c r="T601" s="53"/>
      <c r="U601" s="53"/>
      <c r="V601" s="53"/>
      <c r="W601" s="53"/>
      <c r="X601" s="23"/>
    </row>
    <row r="602" spans="1:24" ht="21.95" customHeight="1" x14ac:dyDescent="0.2">
      <c r="A602" s="61" t="s">
        <v>734</v>
      </c>
      <c r="B602" s="62" t="s">
        <v>735</v>
      </c>
      <c r="C602" s="62" t="s">
        <v>52</v>
      </c>
      <c r="D602" s="53">
        <v>0</v>
      </c>
      <c r="E602" s="53">
        <v>0</v>
      </c>
      <c r="F602" s="53">
        <v>0</v>
      </c>
      <c r="G602" s="53">
        <v>361802568</v>
      </c>
      <c r="H602" s="53">
        <v>0</v>
      </c>
      <c r="I602" s="53">
        <v>361802568</v>
      </c>
      <c r="J602" s="53">
        <v>361802568</v>
      </c>
      <c r="K602" s="53">
        <v>0</v>
      </c>
      <c r="L602" s="53">
        <v>0</v>
      </c>
      <c r="M602" s="53">
        <v>0</v>
      </c>
      <c r="N602" s="53">
        <v>0</v>
      </c>
      <c r="O602" s="53">
        <v>0</v>
      </c>
      <c r="P602" s="53">
        <v>0</v>
      </c>
      <c r="Q602" s="28">
        <f t="shared" si="233"/>
        <v>0</v>
      </c>
      <c r="R602" s="53">
        <v>0</v>
      </c>
      <c r="S602" s="53">
        <v>0</v>
      </c>
      <c r="T602" s="53">
        <v>0</v>
      </c>
      <c r="U602" s="53">
        <v>361802568</v>
      </c>
      <c r="V602" s="53">
        <v>0</v>
      </c>
      <c r="W602" s="53">
        <v>0</v>
      </c>
      <c r="X602" s="23">
        <f t="shared" si="234"/>
        <v>0</v>
      </c>
    </row>
    <row r="603" spans="1:24" ht="21.95" customHeight="1" x14ac:dyDescent="0.2">
      <c r="A603" s="59" t="s">
        <v>376</v>
      </c>
      <c r="B603" s="60" t="s">
        <v>736</v>
      </c>
      <c r="C603" s="52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28"/>
      <c r="R603" s="53"/>
      <c r="S603" s="53"/>
      <c r="T603" s="53"/>
      <c r="U603" s="53"/>
      <c r="V603" s="53"/>
      <c r="W603" s="53"/>
      <c r="X603" s="23"/>
    </row>
    <row r="604" spans="1:24" ht="31.5" customHeight="1" x14ac:dyDescent="0.2">
      <c r="A604" s="61" t="s">
        <v>737</v>
      </c>
      <c r="B604" s="62" t="s">
        <v>738</v>
      </c>
      <c r="C604" s="62" t="s">
        <v>52</v>
      </c>
      <c r="D604" s="53">
        <v>0</v>
      </c>
      <c r="E604" s="53">
        <v>0</v>
      </c>
      <c r="F604" s="53">
        <v>0</v>
      </c>
      <c r="G604" s="53">
        <v>236770830.5</v>
      </c>
      <c r="H604" s="53">
        <v>0</v>
      </c>
      <c r="I604" s="53">
        <v>236770830.5</v>
      </c>
      <c r="J604" s="53">
        <v>236770830.5</v>
      </c>
      <c r="K604" s="53">
        <v>0</v>
      </c>
      <c r="L604" s="53">
        <v>0</v>
      </c>
      <c r="M604" s="53">
        <v>0</v>
      </c>
      <c r="N604" s="53">
        <v>0</v>
      </c>
      <c r="O604" s="53">
        <v>0</v>
      </c>
      <c r="P604" s="53">
        <v>0</v>
      </c>
      <c r="Q604" s="28">
        <f t="shared" si="233"/>
        <v>0</v>
      </c>
      <c r="R604" s="53">
        <v>0</v>
      </c>
      <c r="S604" s="53">
        <v>0</v>
      </c>
      <c r="T604" s="53">
        <v>0</v>
      </c>
      <c r="U604" s="53">
        <v>236770830.5</v>
      </c>
      <c r="V604" s="53">
        <v>0</v>
      </c>
      <c r="W604" s="53">
        <v>0</v>
      </c>
      <c r="X604" s="23">
        <f t="shared" si="234"/>
        <v>0</v>
      </c>
    </row>
    <row r="605" spans="1:24" ht="31.5" customHeight="1" x14ac:dyDescent="0.2">
      <c r="A605" s="61" t="s">
        <v>739</v>
      </c>
      <c r="B605" s="62" t="s">
        <v>740</v>
      </c>
      <c r="C605" s="62" t="s">
        <v>52</v>
      </c>
      <c r="D605" s="53">
        <v>13993681541.799999</v>
      </c>
      <c r="E605" s="53">
        <v>0</v>
      </c>
      <c r="F605" s="53">
        <v>0</v>
      </c>
      <c r="G605" s="53">
        <v>0</v>
      </c>
      <c r="H605" s="53">
        <v>0</v>
      </c>
      <c r="I605" s="53">
        <v>0</v>
      </c>
      <c r="J605" s="53">
        <v>13993681541.799999</v>
      </c>
      <c r="K605" s="53">
        <v>0</v>
      </c>
      <c r="L605" s="53">
        <v>0</v>
      </c>
      <c r="M605" s="53">
        <v>0</v>
      </c>
      <c r="N605" s="53">
        <v>0</v>
      </c>
      <c r="O605" s="53">
        <v>0</v>
      </c>
      <c r="P605" s="53">
        <v>0</v>
      </c>
      <c r="Q605" s="28">
        <f t="shared" si="233"/>
        <v>0</v>
      </c>
      <c r="R605" s="53">
        <v>0</v>
      </c>
      <c r="S605" s="53">
        <v>0</v>
      </c>
      <c r="T605" s="53">
        <v>0</v>
      </c>
      <c r="U605" s="53">
        <v>13993681541.799999</v>
      </c>
      <c r="V605" s="53">
        <v>0</v>
      </c>
      <c r="W605" s="53">
        <v>0</v>
      </c>
      <c r="X605" s="23">
        <f t="shared" si="234"/>
        <v>0</v>
      </c>
    </row>
    <row r="606" spans="1:24" ht="34.5" customHeight="1" x14ac:dyDescent="0.2">
      <c r="A606" s="61" t="s">
        <v>741</v>
      </c>
      <c r="B606" s="62" t="s">
        <v>742</v>
      </c>
      <c r="C606" s="62" t="s">
        <v>580</v>
      </c>
      <c r="D606" s="53">
        <v>121402771</v>
      </c>
      <c r="E606" s="53">
        <v>0</v>
      </c>
      <c r="F606" s="53">
        <v>0</v>
      </c>
      <c r="G606" s="53">
        <v>0</v>
      </c>
      <c r="H606" s="53">
        <v>0</v>
      </c>
      <c r="I606" s="53">
        <v>0</v>
      </c>
      <c r="J606" s="53">
        <v>121402771</v>
      </c>
      <c r="K606" s="53">
        <v>0</v>
      </c>
      <c r="L606" s="53">
        <v>0</v>
      </c>
      <c r="M606" s="53">
        <v>0</v>
      </c>
      <c r="N606" s="53">
        <v>0</v>
      </c>
      <c r="O606" s="53">
        <v>0</v>
      </c>
      <c r="P606" s="53">
        <v>0</v>
      </c>
      <c r="Q606" s="28">
        <f t="shared" si="233"/>
        <v>0</v>
      </c>
      <c r="R606" s="53">
        <v>0</v>
      </c>
      <c r="S606" s="53">
        <v>0</v>
      </c>
      <c r="T606" s="53">
        <v>0</v>
      </c>
      <c r="U606" s="53">
        <v>121402771</v>
      </c>
      <c r="V606" s="53">
        <v>0</v>
      </c>
      <c r="W606" s="53">
        <v>0</v>
      </c>
      <c r="X606" s="23">
        <f t="shared" si="234"/>
        <v>0</v>
      </c>
    </row>
    <row r="607" spans="1:24" ht="49.5" customHeight="1" x14ac:dyDescent="0.2">
      <c r="A607" s="61" t="s">
        <v>743</v>
      </c>
      <c r="B607" s="62" t="s">
        <v>744</v>
      </c>
      <c r="C607" s="62" t="s">
        <v>698</v>
      </c>
      <c r="D607" s="53">
        <v>0</v>
      </c>
      <c r="E607" s="53">
        <v>20142555459.169998</v>
      </c>
      <c r="F607" s="53">
        <v>0</v>
      </c>
      <c r="G607" s="53">
        <v>0</v>
      </c>
      <c r="H607" s="53">
        <v>0</v>
      </c>
      <c r="I607" s="53">
        <v>20142555459.169998</v>
      </c>
      <c r="J607" s="53">
        <v>20142555459.169998</v>
      </c>
      <c r="K607" s="53">
        <v>1453204875</v>
      </c>
      <c r="L607" s="53">
        <v>0</v>
      </c>
      <c r="M607" s="53">
        <v>0</v>
      </c>
      <c r="N607" s="53">
        <v>0</v>
      </c>
      <c r="O607" s="53">
        <v>0</v>
      </c>
      <c r="P607" s="53">
        <v>0</v>
      </c>
      <c r="Q607" s="28">
        <f t="shared" si="233"/>
        <v>0</v>
      </c>
      <c r="R607" s="53">
        <v>0</v>
      </c>
      <c r="S607" s="53">
        <v>0</v>
      </c>
      <c r="T607" s="53">
        <v>0</v>
      </c>
      <c r="U607" s="53">
        <v>20142555459.169998</v>
      </c>
      <c r="V607" s="53">
        <v>0</v>
      </c>
      <c r="W607" s="53">
        <v>0</v>
      </c>
      <c r="X607" s="23">
        <f t="shared" si="234"/>
        <v>0</v>
      </c>
    </row>
    <row r="608" spans="1:24" ht="37.5" customHeight="1" x14ac:dyDescent="0.2">
      <c r="A608" s="59" t="s">
        <v>376</v>
      </c>
      <c r="B608" s="60" t="s">
        <v>745</v>
      </c>
      <c r="C608" s="52"/>
      <c r="D608" s="53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28"/>
      <c r="R608" s="53"/>
      <c r="S608" s="53"/>
      <c r="T608" s="53"/>
      <c r="U608" s="53"/>
      <c r="V608" s="53"/>
      <c r="W608" s="53"/>
      <c r="X608" s="23"/>
    </row>
    <row r="609" spans="1:24" ht="21.95" customHeight="1" x14ac:dyDescent="0.2">
      <c r="A609" s="61" t="s">
        <v>746</v>
      </c>
      <c r="B609" s="62" t="s">
        <v>747</v>
      </c>
      <c r="C609" s="62" t="s">
        <v>52</v>
      </c>
      <c r="D609" s="53">
        <v>3075758113</v>
      </c>
      <c r="E609" s="53">
        <v>0</v>
      </c>
      <c r="F609" s="53">
        <v>0</v>
      </c>
      <c r="G609" s="53">
        <v>0</v>
      </c>
      <c r="H609" s="53">
        <v>127800000</v>
      </c>
      <c r="I609" s="53">
        <v>-127800000</v>
      </c>
      <c r="J609" s="53">
        <v>2947958113</v>
      </c>
      <c r="K609" s="53">
        <v>0</v>
      </c>
      <c r="L609" s="53">
        <v>0</v>
      </c>
      <c r="M609" s="53">
        <v>0</v>
      </c>
      <c r="N609" s="53">
        <v>0</v>
      </c>
      <c r="O609" s="53">
        <v>0</v>
      </c>
      <c r="P609" s="53">
        <v>0</v>
      </c>
      <c r="Q609" s="28">
        <f t="shared" si="233"/>
        <v>0</v>
      </c>
      <c r="R609" s="53">
        <v>0</v>
      </c>
      <c r="S609" s="53">
        <v>0</v>
      </c>
      <c r="T609" s="53">
        <v>0</v>
      </c>
      <c r="U609" s="53">
        <v>2947958113</v>
      </c>
      <c r="V609" s="53">
        <v>0</v>
      </c>
      <c r="W609" s="53">
        <v>0</v>
      </c>
      <c r="X609" s="23">
        <f t="shared" si="234"/>
        <v>0</v>
      </c>
    </row>
    <row r="610" spans="1:24" ht="34.5" customHeight="1" x14ac:dyDescent="0.2">
      <c r="A610" s="61" t="s">
        <v>748</v>
      </c>
      <c r="B610" s="62" t="s">
        <v>749</v>
      </c>
      <c r="C610" s="62" t="s">
        <v>571</v>
      </c>
      <c r="D610" s="53">
        <v>8118317887</v>
      </c>
      <c r="E610" s="53">
        <v>0</v>
      </c>
      <c r="F610" s="53">
        <v>0</v>
      </c>
      <c r="G610" s="53">
        <v>0</v>
      </c>
      <c r="H610" s="53">
        <v>0</v>
      </c>
      <c r="I610" s="53">
        <v>0</v>
      </c>
      <c r="J610" s="53">
        <v>8118317887</v>
      </c>
      <c r="K610" s="53">
        <v>0</v>
      </c>
      <c r="L610" s="53">
        <v>0</v>
      </c>
      <c r="M610" s="53">
        <v>0</v>
      </c>
      <c r="N610" s="53">
        <v>0</v>
      </c>
      <c r="O610" s="53">
        <v>0</v>
      </c>
      <c r="P610" s="53">
        <v>0</v>
      </c>
      <c r="Q610" s="28">
        <f t="shared" si="233"/>
        <v>0</v>
      </c>
      <c r="R610" s="53">
        <v>0</v>
      </c>
      <c r="S610" s="53">
        <v>0</v>
      </c>
      <c r="T610" s="53">
        <v>0</v>
      </c>
      <c r="U610" s="53">
        <v>8118317887</v>
      </c>
      <c r="V610" s="53">
        <v>0</v>
      </c>
      <c r="W610" s="53">
        <v>0</v>
      </c>
      <c r="X610" s="23">
        <f t="shared" si="234"/>
        <v>0</v>
      </c>
    </row>
    <row r="611" spans="1:24" ht="32.25" customHeight="1" x14ac:dyDescent="0.2">
      <c r="A611" s="61" t="s">
        <v>750</v>
      </c>
      <c r="B611" s="62" t="s">
        <v>751</v>
      </c>
      <c r="C611" s="62" t="s">
        <v>698</v>
      </c>
      <c r="D611" s="53">
        <v>0</v>
      </c>
      <c r="E611" s="53">
        <v>35102994149.330002</v>
      </c>
      <c r="F611" s="53">
        <v>0</v>
      </c>
      <c r="G611" s="53">
        <v>0</v>
      </c>
      <c r="H611" s="53">
        <v>0</v>
      </c>
      <c r="I611" s="53">
        <v>35102994149.330002</v>
      </c>
      <c r="J611" s="53">
        <v>35102994149.330002</v>
      </c>
      <c r="K611" s="53">
        <v>2050613772</v>
      </c>
      <c r="L611" s="53">
        <v>0</v>
      </c>
      <c r="M611" s="53">
        <v>0</v>
      </c>
      <c r="N611" s="53">
        <v>0</v>
      </c>
      <c r="O611" s="53">
        <v>0</v>
      </c>
      <c r="P611" s="53">
        <v>0</v>
      </c>
      <c r="Q611" s="28">
        <f t="shared" si="233"/>
        <v>0</v>
      </c>
      <c r="R611" s="53">
        <v>0</v>
      </c>
      <c r="S611" s="53">
        <v>0</v>
      </c>
      <c r="T611" s="53">
        <v>0</v>
      </c>
      <c r="U611" s="53">
        <v>35102994149.330002</v>
      </c>
      <c r="V611" s="53">
        <v>0</v>
      </c>
      <c r="W611" s="53">
        <v>0</v>
      </c>
      <c r="X611" s="23">
        <f t="shared" si="234"/>
        <v>0</v>
      </c>
    </row>
    <row r="612" spans="1:24" ht="21.95" customHeight="1" x14ac:dyDescent="0.2">
      <c r="A612" s="59" t="s">
        <v>376</v>
      </c>
      <c r="B612" s="60" t="s">
        <v>752</v>
      </c>
      <c r="C612" s="52"/>
      <c r="D612" s="53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28"/>
      <c r="R612" s="53"/>
      <c r="S612" s="53"/>
      <c r="T612" s="53"/>
      <c r="U612" s="53"/>
      <c r="V612" s="53"/>
      <c r="W612" s="53"/>
      <c r="X612" s="23"/>
    </row>
    <row r="613" spans="1:24" ht="21.95" customHeight="1" x14ac:dyDescent="0.2">
      <c r="A613" s="61" t="s">
        <v>753</v>
      </c>
      <c r="B613" s="62" t="s">
        <v>754</v>
      </c>
      <c r="C613" s="62" t="s">
        <v>52</v>
      </c>
      <c r="D613" s="53">
        <v>0</v>
      </c>
      <c r="E613" s="53">
        <v>0</v>
      </c>
      <c r="F613" s="53">
        <v>0</v>
      </c>
      <c r="G613" s="53">
        <v>812558055.14999998</v>
      </c>
      <c r="H613" s="53">
        <v>0</v>
      </c>
      <c r="I613" s="53">
        <v>812558055.14999998</v>
      </c>
      <c r="J613" s="53">
        <v>812558055.14999998</v>
      </c>
      <c r="K613" s="53">
        <v>0</v>
      </c>
      <c r="L613" s="53">
        <v>0</v>
      </c>
      <c r="M613" s="53">
        <v>0</v>
      </c>
      <c r="N613" s="53">
        <v>0</v>
      </c>
      <c r="O613" s="53">
        <v>0</v>
      </c>
      <c r="P613" s="53">
        <v>0</v>
      </c>
      <c r="Q613" s="28">
        <f t="shared" si="233"/>
        <v>0</v>
      </c>
      <c r="R613" s="53">
        <v>0</v>
      </c>
      <c r="S613" s="53">
        <v>0</v>
      </c>
      <c r="T613" s="53">
        <v>0</v>
      </c>
      <c r="U613" s="53">
        <v>812558055.14999998</v>
      </c>
      <c r="V613" s="53">
        <v>0</v>
      </c>
      <c r="W613" s="53">
        <v>0</v>
      </c>
      <c r="X613" s="23">
        <f t="shared" si="234"/>
        <v>0</v>
      </c>
    </row>
    <row r="614" spans="1:24" ht="21.95" customHeight="1" x14ac:dyDescent="0.2">
      <c r="A614" s="59" t="s">
        <v>376</v>
      </c>
      <c r="B614" s="60" t="s">
        <v>755</v>
      </c>
      <c r="C614" s="52"/>
      <c r="D614" s="53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28"/>
      <c r="R614" s="53"/>
      <c r="S614" s="53"/>
      <c r="T614" s="53"/>
      <c r="U614" s="53"/>
      <c r="V614" s="53"/>
      <c r="W614" s="53"/>
      <c r="X614" s="23"/>
    </row>
    <row r="615" spans="1:24" ht="34.5" customHeight="1" x14ac:dyDescent="0.2">
      <c r="A615" s="61" t="s">
        <v>756</v>
      </c>
      <c r="B615" s="62" t="s">
        <v>757</v>
      </c>
      <c r="C615" s="62" t="s">
        <v>698</v>
      </c>
      <c r="D615" s="53">
        <v>0</v>
      </c>
      <c r="E615" s="53">
        <v>1602007202.5699999</v>
      </c>
      <c r="F615" s="53">
        <v>0</v>
      </c>
      <c r="G615" s="53">
        <v>0</v>
      </c>
      <c r="H615" s="53">
        <v>0</v>
      </c>
      <c r="I615" s="53">
        <v>1602007202.5699999</v>
      </c>
      <c r="J615" s="53">
        <v>1602007202.5699999</v>
      </c>
      <c r="K615" s="53">
        <v>135526226</v>
      </c>
      <c r="L615" s="53">
        <v>0</v>
      </c>
      <c r="M615" s="53">
        <v>0</v>
      </c>
      <c r="N615" s="53">
        <v>0</v>
      </c>
      <c r="O615" s="53">
        <v>0</v>
      </c>
      <c r="P615" s="53">
        <v>0</v>
      </c>
      <c r="Q615" s="28">
        <f t="shared" si="233"/>
        <v>0</v>
      </c>
      <c r="R615" s="53">
        <v>0</v>
      </c>
      <c r="S615" s="53">
        <v>0</v>
      </c>
      <c r="T615" s="53">
        <v>0</v>
      </c>
      <c r="U615" s="53">
        <v>1602007202.5699999</v>
      </c>
      <c r="V615" s="53">
        <v>0</v>
      </c>
      <c r="W615" s="53">
        <v>0</v>
      </c>
      <c r="X615" s="23">
        <f t="shared" si="234"/>
        <v>0</v>
      </c>
    </row>
    <row r="616" spans="1:24" ht="33.75" customHeight="1" x14ac:dyDescent="0.2">
      <c r="A616" s="77" t="s">
        <v>557</v>
      </c>
      <c r="B616" s="51" t="s">
        <v>558</v>
      </c>
      <c r="C616" s="62"/>
      <c r="D616" s="53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28"/>
      <c r="R616" s="53"/>
      <c r="S616" s="53"/>
      <c r="T616" s="53"/>
      <c r="U616" s="53"/>
      <c r="V616" s="53"/>
      <c r="W616" s="53"/>
      <c r="X616" s="53"/>
    </row>
    <row r="617" spans="1:24" ht="21.95" customHeight="1" x14ac:dyDescent="0.2">
      <c r="A617" s="59" t="s">
        <v>376</v>
      </c>
      <c r="B617" s="60" t="s">
        <v>758</v>
      </c>
      <c r="C617" s="52"/>
      <c r="D617" s="53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28"/>
      <c r="R617" s="53"/>
      <c r="S617" s="53"/>
      <c r="T617" s="53"/>
      <c r="U617" s="53"/>
      <c r="V617" s="53"/>
      <c r="W617" s="53"/>
      <c r="X617" s="53"/>
    </row>
    <row r="618" spans="1:24" ht="21.95" customHeight="1" x14ac:dyDescent="0.2">
      <c r="A618" s="61" t="s">
        <v>759</v>
      </c>
      <c r="B618" s="62" t="s">
        <v>760</v>
      </c>
      <c r="C618" s="62" t="s">
        <v>52</v>
      </c>
      <c r="D618" s="53">
        <v>0</v>
      </c>
      <c r="E618" s="53">
        <v>0</v>
      </c>
      <c r="F618" s="53">
        <v>0</v>
      </c>
      <c r="G618" s="53">
        <v>350000000</v>
      </c>
      <c r="H618" s="53">
        <v>0</v>
      </c>
      <c r="I618" s="53">
        <v>350000000</v>
      </c>
      <c r="J618" s="53">
        <v>350000000</v>
      </c>
      <c r="K618" s="53">
        <v>0</v>
      </c>
      <c r="L618" s="53">
        <v>350000000</v>
      </c>
      <c r="M618" s="53">
        <v>350000000</v>
      </c>
      <c r="N618" s="53">
        <v>0</v>
      </c>
      <c r="O618" s="53">
        <v>350000000</v>
      </c>
      <c r="P618" s="53">
        <v>350000000</v>
      </c>
      <c r="Q618" s="28">
        <f t="shared" si="233"/>
        <v>0</v>
      </c>
      <c r="R618" s="53">
        <v>0</v>
      </c>
      <c r="S618" s="53">
        <v>0</v>
      </c>
      <c r="T618" s="53">
        <v>0</v>
      </c>
      <c r="U618" s="53">
        <v>0</v>
      </c>
      <c r="V618" s="53">
        <v>0</v>
      </c>
      <c r="W618" s="53">
        <v>350000000</v>
      </c>
      <c r="X618" s="23">
        <f t="shared" ref="X618" si="235">P618/J618</f>
        <v>1</v>
      </c>
    </row>
    <row r="619" spans="1:24" ht="24.75" customHeight="1" x14ac:dyDescent="0.2">
      <c r="A619" s="77" t="s">
        <v>586</v>
      </c>
      <c r="B619" s="51" t="s">
        <v>200</v>
      </c>
      <c r="C619" s="62"/>
      <c r="D619" s="53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28"/>
      <c r="R619" s="53"/>
      <c r="S619" s="53"/>
      <c r="T619" s="53"/>
      <c r="U619" s="53"/>
      <c r="V619" s="53"/>
      <c r="W619" s="53"/>
      <c r="X619" s="53"/>
    </row>
    <row r="620" spans="1:24" ht="21.95" customHeight="1" x14ac:dyDescent="0.2">
      <c r="A620" s="59" t="s">
        <v>376</v>
      </c>
      <c r="B620" s="60" t="s">
        <v>761</v>
      </c>
      <c r="C620" s="52"/>
      <c r="D620" s="53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28"/>
      <c r="R620" s="53"/>
      <c r="S620" s="53"/>
      <c r="T620" s="53"/>
      <c r="U620" s="53"/>
      <c r="V620" s="53"/>
      <c r="W620" s="53"/>
      <c r="X620" s="53"/>
    </row>
    <row r="621" spans="1:24" ht="21.95" customHeight="1" x14ac:dyDescent="0.2">
      <c r="A621" s="61" t="s">
        <v>762</v>
      </c>
      <c r="B621" s="62" t="s">
        <v>763</v>
      </c>
      <c r="C621" s="62" t="s">
        <v>52</v>
      </c>
      <c r="D621" s="53">
        <v>100000000</v>
      </c>
      <c r="E621" s="53">
        <v>0</v>
      </c>
      <c r="F621" s="53">
        <v>0</v>
      </c>
      <c r="G621" s="53">
        <v>0</v>
      </c>
      <c r="H621" s="53">
        <v>0</v>
      </c>
      <c r="I621" s="53">
        <v>0</v>
      </c>
      <c r="J621" s="53">
        <v>100000000</v>
      </c>
      <c r="K621" s="53">
        <v>0</v>
      </c>
      <c r="L621" s="53">
        <v>0</v>
      </c>
      <c r="M621" s="53">
        <v>0</v>
      </c>
      <c r="N621" s="53">
        <v>0</v>
      </c>
      <c r="O621" s="53">
        <v>0</v>
      </c>
      <c r="P621" s="53">
        <v>0</v>
      </c>
      <c r="Q621" s="28">
        <f t="shared" si="233"/>
        <v>0</v>
      </c>
      <c r="R621" s="53">
        <v>0</v>
      </c>
      <c r="S621" s="53">
        <v>0</v>
      </c>
      <c r="T621" s="53">
        <v>0</v>
      </c>
      <c r="U621" s="53">
        <v>100000000</v>
      </c>
      <c r="V621" s="53">
        <v>0</v>
      </c>
      <c r="W621" s="53">
        <v>0</v>
      </c>
      <c r="X621" s="23">
        <f t="shared" ref="X621:X644" si="236">P621/J621</f>
        <v>0</v>
      </c>
    </row>
    <row r="622" spans="1:24" ht="21.95" customHeight="1" x14ac:dyDescent="0.2">
      <c r="A622" s="59" t="s">
        <v>376</v>
      </c>
      <c r="B622" s="60" t="s">
        <v>764</v>
      </c>
      <c r="C622" s="52"/>
      <c r="D622" s="53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28"/>
      <c r="R622" s="53"/>
      <c r="S622" s="53"/>
      <c r="T622" s="53"/>
      <c r="U622" s="53"/>
      <c r="V622" s="53"/>
      <c r="W622" s="53"/>
      <c r="X622" s="23"/>
    </row>
    <row r="623" spans="1:24" ht="21.95" customHeight="1" x14ac:dyDescent="0.2">
      <c r="A623" s="61" t="s">
        <v>765</v>
      </c>
      <c r="B623" s="62" t="s">
        <v>766</v>
      </c>
      <c r="C623" s="62" t="s">
        <v>672</v>
      </c>
      <c r="D623" s="53">
        <v>3092386065</v>
      </c>
      <c r="E623" s="53">
        <v>0</v>
      </c>
      <c r="F623" s="53">
        <v>0</v>
      </c>
      <c r="G623" s="53">
        <v>0</v>
      </c>
      <c r="H623" s="53">
        <v>0</v>
      </c>
      <c r="I623" s="53">
        <v>0</v>
      </c>
      <c r="J623" s="53">
        <v>3092386065</v>
      </c>
      <c r="K623" s="53">
        <v>0</v>
      </c>
      <c r="L623" s="53">
        <v>0</v>
      </c>
      <c r="M623" s="53">
        <v>0</v>
      </c>
      <c r="N623" s="53">
        <v>0</v>
      </c>
      <c r="O623" s="53">
        <v>0</v>
      </c>
      <c r="P623" s="53">
        <v>0</v>
      </c>
      <c r="Q623" s="28">
        <f t="shared" si="233"/>
        <v>0</v>
      </c>
      <c r="R623" s="53">
        <v>0</v>
      </c>
      <c r="S623" s="53">
        <v>0</v>
      </c>
      <c r="T623" s="53">
        <v>0</v>
      </c>
      <c r="U623" s="53">
        <v>3092386065</v>
      </c>
      <c r="V623" s="53">
        <v>0</v>
      </c>
      <c r="W623" s="53">
        <v>0</v>
      </c>
      <c r="X623" s="23">
        <f t="shared" si="236"/>
        <v>0</v>
      </c>
    </row>
    <row r="624" spans="1:24" ht="21.95" customHeight="1" x14ac:dyDescent="0.2">
      <c r="A624" s="61" t="s">
        <v>767</v>
      </c>
      <c r="B624" s="62" t="s">
        <v>768</v>
      </c>
      <c r="C624" s="62" t="s">
        <v>580</v>
      </c>
      <c r="D624" s="53">
        <v>72081145</v>
      </c>
      <c r="E624" s="53">
        <v>0</v>
      </c>
      <c r="F624" s="53">
        <v>0</v>
      </c>
      <c r="G624" s="53">
        <v>0</v>
      </c>
      <c r="H624" s="53">
        <v>0</v>
      </c>
      <c r="I624" s="53">
        <v>0</v>
      </c>
      <c r="J624" s="53">
        <v>72081145</v>
      </c>
      <c r="K624" s="53">
        <v>0</v>
      </c>
      <c r="L624" s="53">
        <v>0</v>
      </c>
      <c r="M624" s="53">
        <v>0</v>
      </c>
      <c r="N624" s="53">
        <v>0</v>
      </c>
      <c r="O624" s="53">
        <v>0</v>
      </c>
      <c r="P624" s="53">
        <v>0</v>
      </c>
      <c r="Q624" s="28">
        <f t="shared" si="233"/>
        <v>0</v>
      </c>
      <c r="R624" s="53">
        <v>0</v>
      </c>
      <c r="S624" s="53">
        <v>0</v>
      </c>
      <c r="T624" s="53">
        <v>0</v>
      </c>
      <c r="U624" s="53">
        <v>72081145</v>
      </c>
      <c r="V624" s="53">
        <v>0</v>
      </c>
      <c r="W624" s="53">
        <v>0</v>
      </c>
      <c r="X624" s="23">
        <f t="shared" si="236"/>
        <v>0</v>
      </c>
    </row>
    <row r="625" spans="1:24" ht="21.95" customHeight="1" x14ac:dyDescent="0.2">
      <c r="A625" s="59" t="s">
        <v>376</v>
      </c>
      <c r="B625" s="60" t="s">
        <v>769</v>
      </c>
      <c r="C625" s="52"/>
      <c r="D625" s="53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28"/>
      <c r="R625" s="53"/>
      <c r="S625" s="53"/>
      <c r="T625" s="53"/>
      <c r="U625" s="53"/>
      <c r="V625" s="53"/>
      <c r="W625" s="53"/>
      <c r="X625" s="23"/>
    </row>
    <row r="626" spans="1:24" ht="21.95" customHeight="1" x14ac:dyDescent="0.2">
      <c r="A626" s="61" t="s">
        <v>770</v>
      </c>
      <c r="B626" s="62" t="s">
        <v>771</v>
      </c>
      <c r="C626" s="62" t="s">
        <v>52</v>
      </c>
      <c r="D626" s="53">
        <v>0</v>
      </c>
      <c r="E626" s="53">
        <v>0</v>
      </c>
      <c r="F626" s="53">
        <v>0</v>
      </c>
      <c r="G626" s="53">
        <v>51600000</v>
      </c>
      <c r="H626" s="53">
        <v>0</v>
      </c>
      <c r="I626" s="53">
        <v>51600000</v>
      </c>
      <c r="J626" s="53">
        <v>51600000</v>
      </c>
      <c r="K626" s="53">
        <v>0</v>
      </c>
      <c r="L626" s="53">
        <v>49000000</v>
      </c>
      <c r="M626" s="53">
        <v>49000000</v>
      </c>
      <c r="N626" s="53">
        <v>0</v>
      </c>
      <c r="O626" s="53">
        <v>49000000</v>
      </c>
      <c r="P626" s="53">
        <v>49000000</v>
      </c>
      <c r="Q626" s="28">
        <f t="shared" si="233"/>
        <v>0</v>
      </c>
      <c r="R626" s="53">
        <v>0</v>
      </c>
      <c r="S626" s="53">
        <v>0</v>
      </c>
      <c r="T626" s="53">
        <v>0</v>
      </c>
      <c r="U626" s="53">
        <v>2600000</v>
      </c>
      <c r="V626" s="53">
        <v>0</v>
      </c>
      <c r="W626" s="53">
        <v>49000000</v>
      </c>
      <c r="X626" s="23">
        <f t="shared" si="236"/>
        <v>0.94961240310077522</v>
      </c>
    </row>
    <row r="627" spans="1:24" ht="21.95" customHeight="1" x14ac:dyDescent="0.2">
      <c r="A627" s="59" t="s">
        <v>376</v>
      </c>
      <c r="B627" s="60" t="s">
        <v>772</v>
      </c>
      <c r="C627" s="52"/>
      <c r="D627" s="53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28"/>
      <c r="R627" s="53"/>
      <c r="S627" s="53"/>
      <c r="T627" s="53"/>
      <c r="U627" s="53"/>
      <c r="V627" s="53"/>
      <c r="W627" s="53"/>
      <c r="X627" s="23"/>
    </row>
    <row r="628" spans="1:24" ht="21.95" customHeight="1" x14ac:dyDescent="0.2">
      <c r="A628" s="61" t="s">
        <v>773</v>
      </c>
      <c r="B628" s="62" t="s">
        <v>774</v>
      </c>
      <c r="C628" s="62" t="s">
        <v>52</v>
      </c>
      <c r="D628" s="53">
        <v>3500000000</v>
      </c>
      <c r="E628" s="53">
        <v>0</v>
      </c>
      <c r="F628" s="53">
        <v>0</v>
      </c>
      <c r="G628" s="53">
        <v>185460092.59999999</v>
      </c>
      <c r="H628" s="53">
        <v>187500000</v>
      </c>
      <c r="I628" s="53">
        <v>-2039907.4</v>
      </c>
      <c r="J628" s="53">
        <v>3497960092.5999999</v>
      </c>
      <c r="K628" s="53">
        <v>0</v>
      </c>
      <c r="L628" s="53">
        <v>3290255885.2600002</v>
      </c>
      <c r="M628" s="53">
        <v>3290255885.2600002</v>
      </c>
      <c r="N628" s="53">
        <v>0</v>
      </c>
      <c r="O628" s="53">
        <v>277154471.95999998</v>
      </c>
      <c r="P628" s="53">
        <v>277154471.95999998</v>
      </c>
      <c r="Q628" s="28">
        <f t="shared" si="233"/>
        <v>0</v>
      </c>
      <c r="R628" s="53">
        <v>0</v>
      </c>
      <c r="S628" s="53">
        <v>0</v>
      </c>
      <c r="T628" s="53">
        <v>0</v>
      </c>
      <c r="U628" s="53">
        <v>207704207.34</v>
      </c>
      <c r="V628" s="53">
        <v>3013101413.3000002</v>
      </c>
      <c r="W628" s="53">
        <v>277154471.95999998</v>
      </c>
      <c r="X628" s="23">
        <f t="shared" si="236"/>
        <v>7.9233171512255229E-2</v>
      </c>
    </row>
    <row r="629" spans="1:24" ht="21.95" customHeight="1" x14ac:dyDescent="0.2">
      <c r="A629" s="59" t="s">
        <v>376</v>
      </c>
      <c r="B629" s="60" t="s">
        <v>775</v>
      </c>
      <c r="C629" s="52"/>
      <c r="D629" s="53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28"/>
      <c r="R629" s="53"/>
      <c r="S629" s="53"/>
      <c r="T629" s="53"/>
      <c r="U629" s="53"/>
      <c r="V629" s="53"/>
      <c r="W629" s="53"/>
      <c r="X629" s="23"/>
    </row>
    <row r="630" spans="1:24" ht="21.95" customHeight="1" x14ac:dyDescent="0.2">
      <c r="A630" s="61" t="s">
        <v>776</v>
      </c>
      <c r="B630" s="62" t="s">
        <v>771</v>
      </c>
      <c r="C630" s="62" t="s">
        <v>52</v>
      </c>
      <c r="D630" s="53">
        <v>0</v>
      </c>
      <c r="E630" s="53">
        <v>0</v>
      </c>
      <c r="F630" s="53">
        <v>0</v>
      </c>
      <c r="G630" s="53">
        <v>135900000</v>
      </c>
      <c r="H630" s="53">
        <v>0</v>
      </c>
      <c r="I630" s="53">
        <v>135900000</v>
      </c>
      <c r="J630" s="53">
        <v>135900000</v>
      </c>
      <c r="K630" s="53">
        <v>0</v>
      </c>
      <c r="L630" s="53">
        <v>135500000</v>
      </c>
      <c r="M630" s="53">
        <v>135500000</v>
      </c>
      <c r="N630" s="53">
        <v>0</v>
      </c>
      <c r="O630" s="53">
        <v>135500000</v>
      </c>
      <c r="P630" s="53">
        <v>135500000</v>
      </c>
      <c r="Q630" s="28">
        <f t="shared" si="233"/>
        <v>0</v>
      </c>
      <c r="R630" s="53">
        <v>0</v>
      </c>
      <c r="S630" s="53">
        <v>0</v>
      </c>
      <c r="T630" s="53">
        <v>0</v>
      </c>
      <c r="U630" s="53">
        <v>400000</v>
      </c>
      <c r="V630" s="53">
        <v>0</v>
      </c>
      <c r="W630" s="53">
        <v>135500000</v>
      </c>
      <c r="X630" s="23">
        <f t="shared" si="236"/>
        <v>0.99705665930831489</v>
      </c>
    </row>
    <row r="631" spans="1:24" ht="21.95" customHeight="1" x14ac:dyDescent="0.2">
      <c r="A631" s="59" t="s">
        <v>376</v>
      </c>
      <c r="B631" s="60" t="s">
        <v>777</v>
      </c>
      <c r="C631" s="52"/>
      <c r="D631" s="53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28"/>
      <c r="R631" s="53"/>
      <c r="S631" s="53"/>
      <c r="T631" s="53"/>
      <c r="U631" s="53"/>
      <c r="V631" s="53"/>
      <c r="W631" s="53"/>
      <c r="X631" s="23"/>
    </row>
    <row r="632" spans="1:24" ht="21.95" customHeight="1" x14ac:dyDescent="0.2">
      <c r="A632" s="61" t="s">
        <v>778</v>
      </c>
      <c r="B632" s="62" t="s">
        <v>779</v>
      </c>
      <c r="C632" s="62" t="s">
        <v>52</v>
      </c>
      <c r="D632" s="53">
        <v>0</v>
      </c>
      <c r="E632" s="53">
        <v>0</v>
      </c>
      <c r="F632" s="53">
        <v>0</v>
      </c>
      <c r="G632" s="53">
        <v>48600000</v>
      </c>
      <c r="H632" s="53">
        <v>0</v>
      </c>
      <c r="I632" s="53">
        <v>48600000</v>
      </c>
      <c r="J632" s="53">
        <v>48600000</v>
      </c>
      <c r="K632" s="53">
        <v>0</v>
      </c>
      <c r="L632" s="53">
        <v>48600000</v>
      </c>
      <c r="M632" s="53">
        <v>48600000</v>
      </c>
      <c r="N632" s="53">
        <v>0</v>
      </c>
      <c r="O632" s="53">
        <v>48600000</v>
      </c>
      <c r="P632" s="53">
        <v>48600000</v>
      </c>
      <c r="Q632" s="28">
        <f t="shared" si="233"/>
        <v>0</v>
      </c>
      <c r="R632" s="53">
        <v>0</v>
      </c>
      <c r="S632" s="53">
        <v>0</v>
      </c>
      <c r="T632" s="53">
        <v>0</v>
      </c>
      <c r="U632" s="53">
        <v>0</v>
      </c>
      <c r="V632" s="53">
        <v>0</v>
      </c>
      <c r="W632" s="53">
        <v>48600000</v>
      </c>
      <c r="X632" s="23">
        <f t="shared" si="236"/>
        <v>1</v>
      </c>
    </row>
    <row r="633" spans="1:24" ht="21.95" customHeight="1" x14ac:dyDescent="0.2">
      <c r="A633" s="59" t="s">
        <v>376</v>
      </c>
      <c r="B633" s="60" t="s">
        <v>780</v>
      </c>
      <c r="C633" s="52"/>
      <c r="D633" s="53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28"/>
      <c r="R633" s="53"/>
      <c r="S633" s="53"/>
      <c r="T633" s="53"/>
      <c r="U633" s="53"/>
      <c r="V633" s="53"/>
      <c r="W633" s="53"/>
      <c r="X633" s="23"/>
    </row>
    <row r="634" spans="1:24" ht="21.95" customHeight="1" x14ac:dyDescent="0.2">
      <c r="A634" s="61" t="s">
        <v>781</v>
      </c>
      <c r="B634" s="62" t="s">
        <v>782</v>
      </c>
      <c r="C634" s="62" t="s">
        <v>52</v>
      </c>
      <c r="D634" s="53">
        <v>0</v>
      </c>
      <c r="E634" s="53">
        <v>0</v>
      </c>
      <c r="F634" s="53">
        <v>0</v>
      </c>
      <c r="G634" s="53">
        <v>79200000</v>
      </c>
      <c r="H634" s="53">
        <v>0</v>
      </c>
      <c r="I634" s="53">
        <v>79200000</v>
      </c>
      <c r="J634" s="53">
        <v>79200000</v>
      </c>
      <c r="K634" s="53">
        <v>0</v>
      </c>
      <c r="L634" s="53">
        <v>75300000</v>
      </c>
      <c r="M634" s="53">
        <v>75300000</v>
      </c>
      <c r="N634" s="53">
        <v>0</v>
      </c>
      <c r="O634" s="53">
        <v>75300000</v>
      </c>
      <c r="P634" s="53">
        <v>75300000</v>
      </c>
      <c r="Q634" s="28">
        <f t="shared" si="233"/>
        <v>0</v>
      </c>
      <c r="R634" s="53">
        <v>0</v>
      </c>
      <c r="S634" s="53">
        <v>0</v>
      </c>
      <c r="T634" s="53">
        <v>0</v>
      </c>
      <c r="U634" s="53">
        <v>3900000</v>
      </c>
      <c r="V634" s="53">
        <v>0</v>
      </c>
      <c r="W634" s="53">
        <v>75300000</v>
      </c>
      <c r="X634" s="23">
        <f t="shared" si="236"/>
        <v>0.9507575757575758</v>
      </c>
    </row>
    <row r="635" spans="1:24" ht="21.95" customHeight="1" x14ac:dyDescent="0.2">
      <c r="A635" s="59" t="s">
        <v>376</v>
      </c>
      <c r="B635" s="60" t="s">
        <v>783</v>
      </c>
      <c r="C635" s="52"/>
      <c r="D635" s="53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28"/>
      <c r="R635" s="53"/>
      <c r="S635" s="53"/>
      <c r="T635" s="53"/>
      <c r="U635" s="53"/>
      <c r="V635" s="53"/>
      <c r="W635" s="53"/>
      <c r="X635" s="23"/>
    </row>
    <row r="636" spans="1:24" ht="21.95" customHeight="1" x14ac:dyDescent="0.2">
      <c r="A636" s="61" t="s">
        <v>784</v>
      </c>
      <c r="B636" s="62" t="s">
        <v>785</v>
      </c>
      <c r="C636" s="62" t="s">
        <v>52</v>
      </c>
      <c r="D636" s="53">
        <v>402800000</v>
      </c>
      <c r="E636" s="53">
        <v>0</v>
      </c>
      <c r="F636" s="53">
        <v>0</v>
      </c>
      <c r="G636" s="53">
        <v>0</v>
      </c>
      <c r="H636" s="53">
        <v>0</v>
      </c>
      <c r="I636" s="53">
        <v>0</v>
      </c>
      <c r="J636" s="53">
        <v>402800000</v>
      </c>
      <c r="K636" s="53">
        <v>0</v>
      </c>
      <c r="L636" s="53">
        <v>264000000</v>
      </c>
      <c r="M636" s="53">
        <v>264000000</v>
      </c>
      <c r="N636" s="53">
        <v>0</v>
      </c>
      <c r="O636" s="53">
        <v>264000000</v>
      </c>
      <c r="P636" s="53">
        <v>264000000</v>
      </c>
      <c r="Q636" s="28">
        <f t="shared" si="233"/>
        <v>0</v>
      </c>
      <c r="R636" s="53">
        <v>0</v>
      </c>
      <c r="S636" s="53">
        <v>0</v>
      </c>
      <c r="T636" s="53">
        <v>0</v>
      </c>
      <c r="U636" s="53">
        <v>138800000</v>
      </c>
      <c r="V636" s="53">
        <v>0</v>
      </c>
      <c r="W636" s="53">
        <v>264000000</v>
      </c>
      <c r="X636" s="23">
        <f t="shared" si="236"/>
        <v>0.65541211519364451</v>
      </c>
    </row>
    <row r="637" spans="1:24" ht="21.95" customHeight="1" x14ac:dyDescent="0.2">
      <c r="A637" s="59" t="s">
        <v>376</v>
      </c>
      <c r="B637" s="60" t="s">
        <v>786</v>
      </c>
      <c r="C637" s="52"/>
      <c r="D637" s="53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28"/>
      <c r="R637" s="53"/>
      <c r="S637" s="53"/>
      <c r="T637" s="53"/>
      <c r="U637" s="53"/>
      <c r="V637" s="53"/>
      <c r="W637" s="53"/>
      <c r="X637" s="23"/>
    </row>
    <row r="638" spans="1:24" ht="21.95" customHeight="1" x14ac:dyDescent="0.2">
      <c r="A638" s="61" t="s">
        <v>787</v>
      </c>
      <c r="B638" s="62" t="s">
        <v>785</v>
      </c>
      <c r="C638" s="62" t="s">
        <v>52</v>
      </c>
      <c r="D638" s="53">
        <v>1386050000</v>
      </c>
      <c r="E638" s="53">
        <v>0</v>
      </c>
      <c r="F638" s="53">
        <v>0</v>
      </c>
      <c r="G638" s="53">
        <v>0</v>
      </c>
      <c r="H638" s="53">
        <v>0</v>
      </c>
      <c r="I638" s="53">
        <v>0</v>
      </c>
      <c r="J638" s="53">
        <v>1386050000</v>
      </c>
      <c r="K638" s="53">
        <v>0</v>
      </c>
      <c r="L638" s="53">
        <v>1204200000</v>
      </c>
      <c r="M638" s="53">
        <v>1204200000</v>
      </c>
      <c r="N638" s="53">
        <v>0</v>
      </c>
      <c r="O638" s="53">
        <v>1204200000</v>
      </c>
      <c r="P638" s="53">
        <v>1204200000</v>
      </c>
      <c r="Q638" s="28">
        <f t="shared" si="233"/>
        <v>0</v>
      </c>
      <c r="R638" s="53">
        <v>0</v>
      </c>
      <c r="S638" s="53">
        <v>0</v>
      </c>
      <c r="T638" s="53">
        <v>0</v>
      </c>
      <c r="U638" s="53">
        <v>181850000</v>
      </c>
      <c r="V638" s="53">
        <v>0</v>
      </c>
      <c r="W638" s="53">
        <v>1204200000</v>
      </c>
      <c r="X638" s="23">
        <f t="shared" si="236"/>
        <v>0.86879982684607338</v>
      </c>
    </row>
    <row r="639" spans="1:24" ht="21.95" customHeight="1" x14ac:dyDescent="0.2">
      <c r="A639" s="59" t="s">
        <v>376</v>
      </c>
      <c r="B639" s="60" t="s">
        <v>788</v>
      </c>
      <c r="C639" s="52"/>
      <c r="D639" s="53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28"/>
      <c r="R639" s="53"/>
      <c r="S639" s="53"/>
      <c r="T639" s="53"/>
      <c r="U639" s="53"/>
      <c r="V639" s="53"/>
      <c r="W639" s="53"/>
      <c r="X639" s="23"/>
    </row>
    <row r="640" spans="1:24" ht="21.95" customHeight="1" x14ac:dyDescent="0.2">
      <c r="A640" s="61" t="s">
        <v>789</v>
      </c>
      <c r="B640" s="62" t="s">
        <v>785</v>
      </c>
      <c r="C640" s="62" t="s">
        <v>52</v>
      </c>
      <c r="D640" s="53">
        <v>2050000000</v>
      </c>
      <c r="E640" s="53">
        <v>0</v>
      </c>
      <c r="F640" s="53">
        <v>0</v>
      </c>
      <c r="G640" s="53">
        <v>0</v>
      </c>
      <c r="H640" s="53">
        <v>0</v>
      </c>
      <c r="I640" s="53">
        <v>0</v>
      </c>
      <c r="J640" s="53">
        <v>2050000000</v>
      </c>
      <c r="K640" s="53">
        <v>0</v>
      </c>
      <c r="L640" s="53">
        <v>1673400000</v>
      </c>
      <c r="M640" s="53">
        <v>1673400000</v>
      </c>
      <c r="N640" s="53">
        <v>9600000</v>
      </c>
      <c r="O640" s="53">
        <v>1663800000</v>
      </c>
      <c r="P640" s="53">
        <v>1663800000</v>
      </c>
      <c r="Q640" s="28">
        <f t="shared" si="233"/>
        <v>0</v>
      </c>
      <c r="R640" s="53">
        <v>0</v>
      </c>
      <c r="S640" s="53">
        <v>0</v>
      </c>
      <c r="T640" s="53">
        <v>0</v>
      </c>
      <c r="U640" s="53">
        <v>376600000</v>
      </c>
      <c r="V640" s="53">
        <v>9600000</v>
      </c>
      <c r="W640" s="53">
        <v>1663800000</v>
      </c>
      <c r="X640" s="23">
        <f t="shared" si="236"/>
        <v>0.81160975609756103</v>
      </c>
    </row>
    <row r="641" spans="1:24" ht="21.95" customHeight="1" x14ac:dyDescent="0.2">
      <c r="A641" s="59" t="s">
        <v>376</v>
      </c>
      <c r="B641" s="60" t="s">
        <v>790</v>
      </c>
      <c r="C641" s="52"/>
      <c r="D641" s="53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28"/>
      <c r="R641" s="53"/>
      <c r="S641" s="53"/>
      <c r="T641" s="53"/>
      <c r="U641" s="53"/>
      <c r="V641" s="53"/>
      <c r="W641" s="53"/>
      <c r="X641" s="23"/>
    </row>
    <row r="642" spans="1:24" ht="21.95" customHeight="1" x14ac:dyDescent="0.2">
      <c r="A642" s="61" t="s">
        <v>791</v>
      </c>
      <c r="B642" s="62" t="s">
        <v>785</v>
      </c>
      <c r="C642" s="62" t="s">
        <v>52</v>
      </c>
      <c r="D642" s="53">
        <v>808150000</v>
      </c>
      <c r="E642" s="53">
        <v>0</v>
      </c>
      <c r="F642" s="53">
        <v>0</v>
      </c>
      <c r="G642" s="53">
        <v>0</v>
      </c>
      <c r="H642" s="53">
        <v>0</v>
      </c>
      <c r="I642" s="53">
        <v>0</v>
      </c>
      <c r="J642" s="53">
        <v>808150000</v>
      </c>
      <c r="K642" s="53">
        <v>0</v>
      </c>
      <c r="L642" s="53">
        <v>796100000</v>
      </c>
      <c r="M642" s="53">
        <v>796100000</v>
      </c>
      <c r="N642" s="53">
        <v>18000000</v>
      </c>
      <c r="O642" s="53">
        <v>778100000</v>
      </c>
      <c r="P642" s="53">
        <v>778100000</v>
      </c>
      <c r="Q642" s="28">
        <f t="shared" si="233"/>
        <v>0</v>
      </c>
      <c r="R642" s="53">
        <v>0</v>
      </c>
      <c r="S642" s="53">
        <v>0</v>
      </c>
      <c r="T642" s="53">
        <v>0</v>
      </c>
      <c r="U642" s="53">
        <v>12050000</v>
      </c>
      <c r="V642" s="53">
        <v>18000000</v>
      </c>
      <c r="W642" s="53">
        <v>778100000</v>
      </c>
      <c r="X642" s="23">
        <f t="shared" si="236"/>
        <v>0.9628163088535544</v>
      </c>
    </row>
    <row r="643" spans="1:24" ht="21.95" customHeight="1" x14ac:dyDescent="0.2">
      <c r="A643" s="59" t="s">
        <v>376</v>
      </c>
      <c r="B643" s="60" t="s">
        <v>792</v>
      </c>
      <c r="C643" s="52"/>
      <c r="D643" s="53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28"/>
      <c r="R643" s="53"/>
      <c r="S643" s="53"/>
      <c r="T643" s="53"/>
      <c r="U643" s="53"/>
      <c r="V643" s="53"/>
      <c r="W643" s="53"/>
      <c r="X643" s="23"/>
    </row>
    <row r="644" spans="1:24" ht="21.95" customHeight="1" x14ac:dyDescent="0.2">
      <c r="A644" s="61" t="s">
        <v>793</v>
      </c>
      <c r="B644" s="62" t="s">
        <v>785</v>
      </c>
      <c r="C644" s="62" t="s">
        <v>52</v>
      </c>
      <c r="D644" s="53">
        <v>416364649</v>
      </c>
      <c r="E644" s="53">
        <v>0</v>
      </c>
      <c r="F644" s="53">
        <v>0</v>
      </c>
      <c r="G644" s="53">
        <v>0</v>
      </c>
      <c r="H644" s="53">
        <v>0</v>
      </c>
      <c r="I644" s="53">
        <v>0</v>
      </c>
      <c r="J644" s="53">
        <v>416364649</v>
      </c>
      <c r="K644" s="53">
        <v>0</v>
      </c>
      <c r="L644" s="53">
        <v>313800000</v>
      </c>
      <c r="M644" s="53">
        <v>313800000</v>
      </c>
      <c r="N644" s="53">
        <v>0</v>
      </c>
      <c r="O644" s="53">
        <v>313800000</v>
      </c>
      <c r="P644" s="53">
        <v>313800000</v>
      </c>
      <c r="Q644" s="28">
        <f t="shared" ref="Q644" si="237">R644+T644</f>
        <v>0</v>
      </c>
      <c r="R644" s="53">
        <v>0</v>
      </c>
      <c r="S644" s="53">
        <v>0</v>
      </c>
      <c r="T644" s="53">
        <v>0</v>
      </c>
      <c r="U644" s="53">
        <v>102564649</v>
      </c>
      <c r="V644" s="53">
        <v>0</v>
      </c>
      <c r="W644" s="53">
        <v>313800000</v>
      </c>
      <c r="X644" s="23">
        <f t="shared" si="236"/>
        <v>0.75366628928192225</v>
      </c>
    </row>
    <row r="645" spans="1:24" ht="15" customHeight="1" x14ac:dyDescent="0.2">
      <c r="A645" s="61"/>
      <c r="B645" s="65" t="s">
        <v>794</v>
      </c>
      <c r="C645" s="62"/>
      <c r="D645" s="71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</row>
    <row r="646" spans="1:24" ht="15" customHeight="1" x14ac:dyDescent="0.2">
      <c r="A646" s="59" t="s">
        <v>795</v>
      </c>
      <c r="B646" s="51" t="s">
        <v>431</v>
      </c>
      <c r="C646" s="62"/>
      <c r="D646" s="71"/>
      <c r="E646" s="5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</row>
    <row r="647" spans="1:24" ht="15" customHeight="1" x14ac:dyDescent="0.2">
      <c r="A647" s="59" t="s">
        <v>365</v>
      </c>
      <c r="B647" s="51" t="s">
        <v>180</v>
      </c>
      <c r="C647" s="62"/>
      <c r="D647" s="71"/>
      <c r="E647" s="53"/>
      <c r="F647" s="53"/>
      <c r="G647" s="53"/>
      <c r="H647" s="53"/>
      <c r="I647" s="53"/>
      <c r="J647" s="53"/>
      <c r="K647" s="53"/>
      <c r="L647" s="53"/>
      <c r="M647" s="53"/>
      <c r="N647" s="53"/>
      <c r="O647" s="53"/>
      <c r="P647" s="53"/>
      <c r="Q647" s="53"/>
      <c r="R647" s="53"/>
      <c r="S647" s="53"/>
      <c r="T647" s="53"/>
      <c r="U647" s="53"/>
      <c r="V647" s="53"/>
      <c r="W647" s="53"/>
      <c r="X647" s="53"/>
    </row>
    <row r="648" spans="1:24" ht="15" customHeight="1" x14ac:dyDescent="0.2">
      <c r="A648" s="59" t="s">
        <v>388</v>
      </c>
      <c r="B648" s="51" t="s">
        <v>182</v>
      </c>
      <c r="C648" s="62"/>
      <c r="D648" s="71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</row>
    <row r="649" spans="1:24" ht="15" customHeight="1" x14ac:dyDescent="0.2">
      <c r="A649" s="59" t="s">
        <v>796</v>
      </c>
      <c r="B649" s="51" t="s">
        <v>184</v>
      </c>
      <c r="C649" s="62"/>
      <c r="D649" s="71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</row>
    <row r="650" spans="1:24" ht="39.75" customHeight="1" x14ac:dyDescent="0.2">
      <c r="A650" s="77" t="s">
        <v>500</v>
      </c>
      <c r="B650" s="60" t="s">
        <v>186</v>
      </c>
      <c r="C650" s="62"/>
      <c r="D650" s="53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</row>
    <row r="651" spans="1:24" ht="21.95" customHeight="1" x14ac:dyDescent="0.2">
      <c r="A651" s="59" t="s">
        <v>376</v>
      </c>
      <c r="B651" s="60" t="s">
        <v>797</v>
      </c>
      <c r="C651" s="52"/>
      <c r="D651" s="53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</row>
    <row r="652" spans="1:24" ht="21.95" customHeight="1" x14ac:dyDescent="0.2">
      <c r="A652" s="61" t="s">
        <v>798</v>
      </c>
      <c r="B652" s="62" t="s">
        <v>799</v>
      </c>
      <c r="C652" s="62" t="s">
        <v>672</v>
      </c>
      <c r="D652" s="53">
        <v>1500000</v>
      </c>
      <c r="E652" s="53">
        <v>0</v>
      </c>
      <c r="F652" s="53">
        <v>0</v>
      </c>
      <c r="G652" s="53">
        <v>0</v>
      </c>
      <c r="H652" s="53">
        <v>0</v>
      </c>
      <c r="I652" s="53">
        <v>0</v>
      </c>
      <c r="J652" s="53">
        <v>1500000</v>
      </c>
      <c r="K652" s="53">
        <v>0</v>
      </c>
      <c r="L652" s="53">
        <v>0</v>
      </c>
      <c r="M652" s="53">
        <v>0</v>
      </c>
      <c r="N652" s="53">
        <v>0</v>
      </c>
      <c r="O652" s="53">
        <v>0</v>
      </c>
      <c r="P652" s="53">
        <v>0</v>
      </c>
      <c r="Q652" s="28">
        <f t="shared" ref="Q652:Q668" si="238">R652+T652</f>
        <v>0</v>
      </c>
      <c r="R652" s="53">
        <v>0</v>
      </c>
      <c r="S652" s="53">
        <v>0</v>
      </c>
      <c r="T652" s="53">
        <v>0</v>
      </c>
      <c r="U652" s="53">
        <v>1500000</v>
      </c>
      <c r="V652" s="53">
        <v>0</v>
      </c>
      <c r="W652" s="53">
        <v>0</v>
      </c>
      <c r="X652" s="23">
        <f t="shared" ref="X652:X668" si="239">P652/J652</f>
        <v>0</v>
      </c>
    </row>
    <row r="653" spans="1:24" ht="21.95" customHeight="1" x14ac:dyDescent="0.2">
      <c r="A653" s="59" t="s">
        <v>376</v>
      </c>
      <c r="B653" s="60" t="s">
        <v>800</v>
      </c>
      <c r="C653" s="52"/>
      <c r="D653" s="53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28"/>
      <c r="R653" s="53"/>
      <c r="S653" s="53"/>
      <c r="T653" s="53"/>
      <c r="U653" s="53"/>
      <c r="V653" s="53"/>
      <c r="W653" s="53"/>
      <c r="X653" s="23"/>
    </row>
    <row r="654" spans="1:24" ht="21.95" customHeight="1" x14ac:dyDescent="0.2">
      <c r="A654" s="61" t="s">
        <v>801</v>
      </c>
      <c r="B654" s="62" t="s">
        <v>799</v>
      </c>
      <c r="C654" s="62" t="s">
        <v>672</v>
      </c>
      <c r="D654" s="53">
        <v>2000000</v>
      </c>
      <c r="E654" s="53">
        <v>0</v>
      </c>
      <c r="F654" s="53">
        <v>0</v>
      </c>
      <c r="G654" s="53">
        <v>0</v>
      </c>
      <c r="H654" s="53">
        <v>0</v>
      </c>
      <c r="I654" s="53">
        <v>0</v>
      </c>
      <c r="J654" s="53">
        <v>2000000</v>
      </c>
      <c r="K654" s="53">
        <v>0</v>
      </c>
      <c r="L654" s="53">
        <v>0</v>
      </c>
      <c r="M654" s="53">
        <v>0</v>
      </c>
      <c r="N654" s="53">
        <v>0</v>
      </c>
      <c r="O654" s="53">
        <v>0</v>
      </c>
      <c r="P654" s="53">
        <v>0</v>
      </c>
      <c r="Q654" s="28">
        <f t="shared" si="238"/>
        <v>0</v>
      </c>
      <c r="R654" s="53">
        <v>0</v>
      </c>
      <c r="S654" s="53">
        <v>0</v>
      </c>
      <c r="T654" s="53">
        <v>0</v>
      </c>
      <c r="U654" s="53">
        <v>2000000</v>
      </c>
      <c r="V654" s="53">
        <v>0</v>
      </c>
      <c r="W654" s="53">
        <v>0</v>
      </c>
      <c r="X654" s="23">
        <f t="shared" si="239"/>
        <v>0</v>
      </c>
    </row>
    <row r="655" spans="1:24" ht="21.95" customHeight="1" x14ac:dyDescent="0.2">
      <c r="A655" s="77" t="s">
        <v>515</v>
      </c>
      <c r="B655" s="51" t="s">
        <v>802</v>
      </c>
      <c r="C655" s="62"/>
      <c r="D655" s="53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28"/>
      <c r="R655" s="53"/>
      <c r="S655" s="53"/>
      <c r="T655" s="53"/>
      <c r="U655" s="53"/>
      <c r="V655" s="53"/>
      <c r="W655" s="53"/>
      <c r="X655" s="23"/>
    </row>
    <row r="656" spans="1:24" ht="21.95" customHeight="1" x14ac:dyDescent="0.2">
      <c r="A656" s="59" t="s">
        <v>376</v>
      </c>
      <c r="B656" s="60" t="s">
        <v>803</v>
      </c>
      <c r="C656" s="52"/>
      <c r="D656" s="53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28"/>
      <c r="R656" s="53"/>
      <c r="S656" s="53"/>
      <c r="T656" s="53"/>
      <c r="U656" s="53"/>
      <c r="V656" s="53"/>
      <c r="W656" s="53"/>
      <c r="X656" s="23"/>
    </row>
    <row r="657" spans="1:24" ht="21.95" customHeight="1" x14ac:dyDescent="0.2">
      <c r="A657" s="61" t="s">
        <v>804</v>
      </c>
      <c r="B657" s="62" t="s">
        <v>799</v>
      </c>
      <c r="C657" s="62" t="s">
        <v>672</v>
      </c>
      <c r="D657" s="53">
        <v>4600000</v>
      </c>
      <c r="E657" s="53">
        <v>0</v>
      </c>
      <c r="F657" s="53">
        <v>0</v>
      </c>
      <c r="G657" s="53">
        <v>0</v>
      </c>
      <c r="H657" s="53">
        <v>0</v>
      </c>
      <c r="I657" s="53">
        <v>0</v>
      </c>
      <c r="J657" s="53">
        <v>4600000</v>
      </c>
      <c r="K657" s="53">
        <v>0</v>
      </c>
      <c r="L657" s="53">
        <v>0</v>
      </c>
      <c r="M657" s="53">
        <v>0</v>
      </c>
      <c r="N657" s="53">
        <v>0</v>
      </c>
      <c r="O657" s="53">
        <v>0</v>
      </c>
      <c r="P657" s="53">
        <v>0</v>
      </c>
      <c r="Q657" s="28">
        <f t="shared" si="238"/>
        <v>0</v>
      </c>
      <c r="R657" s="53">
        <v>0</v>
      </c>
      <c r="S657" s="53">
        <v>0</v>
      </c>
      <c r="T657" s="53">
        <v>0</v>
      </c>
      <c r="U657" s="53">
        <v>4600000</v>
      </c>
      <c r="V657" s="53">
        <v>0</v>
      </c>
      <c r="W657" s="53">
        <v>0</v>
      </c>
      <c r="X657" s="23">
        <f t="shared" si="239"/>
        <v>0</v>
      </c>
    </row>
    <row r="658" spans="1:24" ht="21.95" customHeight="1" x14ac:dyDescent="0.2">
      <c r="A658" s="59" t="s">
        <v>376</v>
      </c>
      <c r="B658" s="60" t="s">
        <v>805</v>
      </c>
      <c r="C658" s="52"/>
      <c r="D658" s="53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28"/>
      <c r="R658" s="53"/>
      <c r="S658" s="53"/>
      <c r="T658" s="53"/>
      <c r="U658" s="53"/>
      <c r="V658" s="53"/>
      <c r="W658" s="53"/>
      <c r="X658" s="23"/>
    </row>
    <row r="659" spans="1:24" ht="21.95" customHeight="1" x14ac:dyDescent="0.2">
      <c r="A659" s="61" t="s">
        <v>806</v>
      </c>
      <c r="B659" s="62" t="s">
        <v>807</v>
      </c>
      <c r="C659" s="62" t="s">
        <v>672</v>
      </c>
      <c r="D659" s="53">
        <v>12000000</v>
      </c>
      <c r="E659" s="53">
        <v>0</v>
      </c>
      <c r="F659" s="53">
        <v>0</v>
      </c>
      <c r="G659" s="53">
        <v>0</v>
      </c>
      <c r="H659" s="53">
        <v>0</v>
      </c>
      <c r="I659" s="53">
        <v>0</v>
      </c>
      <c r="J659" s="53">
        <v>12000000</v>
      </c>
      <c r="K659" s="53">
        <v>0</v>
      </c>
      <c r="L659" s="53">
        <v>0</v>
      </c>
      <c r="M659" s="53">
        <v>0</v>
      </c>
      <c r="N659" s="53">
        <v>0</v>
      </c>
      <c r="O659" s="53">
        <v>0</v>
      </c>
      <c r="P659" s="53">
        <v>0</v>
      </c>
      <c r="Q659" s="28">
        <f t="shared" si="238"/>
        <v>0</v>
      </c>
      <c r="R659" s="53">
        <v>0</v>
      </c>
      <c r="S659" s="53">
        <v>0</v>
      </c>
      <c r="T659" s="53">
        <v>0</v>
      </c>
      <c r="U659" s="53">
        <v>12000000</v>
      </c>
      <c r="V659" s="53">
        <v>0</v>
      </c>
      <c r="W659" s="53">
        <v>0</v>
      </c>
      <c r="X659" s="23">
        <f t="shared" si="239"/>
        <v>0</v>
      </c>
    </row>
    <row r="660" spans="1:24" ht="21.95" customHeight="1" x14ac:dyDescent="0.2">
      <c r="A660" s="59" t="s">
        <v>376</v>
      </c>
      <c r="B660" s="60" t="s">
        <v>808</v>
      </c>
      <c r="C660" s="52"/>
      <c r="D660" s="53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28"/>
      <c r="R660" s="53"/>
      <c r="S660" s="53"/>
      <c r="T660" s="53"/>
      <c r="U660" s="53"/>
      <c r="V660" s="53"/>
      <c r="W660" s="53"/>
      <c r="X660" s="23"/>
    </row>
    <row r="661" spans="1:24" ht="21.95" customHeight="1" x14ac:dyDescent="0.2">
      <c r="A661" s="61" t="s">
        <v>809</v>
      </c>
      <c r="B661" s="62" t="s">
        <v>799</v>
      </c>
      <c r="C661" s="62" t="s">
        <v>672</v>
      </c>
      <c r="D661" s="53">
        <v>15000000</v>
      </c>
      <c r="E661" s="53">
        <v>0</v>
      </c>
      <c r="F661" s="53">
        <v>0</v>
      </c>
      <c r="G661" s="53">
        <v>0</v>
      </c>
      <c r="H661" s="53">
        <v>0</v>
      </c>
      <c r="I661" s="53">
        <v>0</v>
      </c>
      <c r="J661" s="53">
        <v>15000000</v>
      </c>
      <c r="K661" s="53">
        <v>0</v>
      </c>
      <c r="L661" s="53">
        <v>0</v>
      </c>
      <c r="M661" s="53">
        <v>0</v>
      </c>
      <c r="N661" s="53">
        <v>0</v>
      </c>
      <c r="O661" s="53">
        <v>0</v>
      </c>
      <c r="P661" s="53">
        <v>0</v>
      </c>
      <c r="Q661" s="28">
        <f t="shared" si="238"/>
        <v>0</v>
      </c>
      <c r="R661" s="53">
        <v>0</v>
      </c>
      <c r="S661" s="53">
        <v>0</v>
      </c>
      <c r="T661" s="53">
        <v>0</v>
      </c>
      <c r="U661" s="53">
        <v>15000000</v>
      </c>
      <c r="V661" s="53">
        <v>0</v>
      </c>
      <c r="W661" s="53">
        <v>0</v>
      </c>
      <c r="X661" s="23">
        <f t="shared" si="239"/>
        <v>0</v>
      </c>
    </row>
    <row r="662" spans="1:24" ht="16.5" customHeight="1" x14ac:dyDescent="0.2">
      <c r="A662" s="77" t="s">
        <v>390</v>
      </c>
      <c r="B662" s="60" t="s">
        <v>810</v>
      </c>
      <c r="C662" s="62"/>
      <c r="D662" s="53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28"/>
      <c r="R662" s="53"/>
      <c r="S662" s="53"/>
      <c r="T662" s="53"/>
      <c r="U662" s="53"/>
      <c r="V662" s="53"/>
      <c r="W662" s="53"/>
      <c r="X662" s="23"/>
    </row>
    <row r="663" spans="1:24" ht="21.95" customHeight="1" x14ac:dyDescent="0.2">
      <c r="A663" s="59" t="s">
        <v>376</v>
      </c>
      <c r="B663" s="60" t="s">
        <v>811</v>
      </c>
      <c r="C663" s="52"/>
      <c r="D663" s="53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28"/>
      <c r="R663" s="53"/>
      <c r="S663" s="53"/>
      <c r="T663" s="53"/>
      <c r="U663" s="53"/>
      <c r="V663" s="53"/>
      <c r="W663" s="53"/>
      <c r="X663" s="23"/>
    </row>
    <row r="664" spans="1:24" ht="21.95" customHeight="1" x14ac:dyDescent="0.2">
      <c r="A664" s="61" t="s">
        <v>812</v>
      </c>
      <c r="B664" s="62" t="s">
        <v>799</v>
      </c>
      <c r="C664" s="62" t="s">
        <v>672</v>
      </c>
      <c r="D664" s="53">
        <v>6500000</v>
      </c>
      <c r="E664" s="53">
        <v>0</v>
      </c>
      <c r="F664" s="53">
        <v>0</v>
      </c>
      <c r="G664" s="53">
        <v>0</v>
      </c>
      <c r="H664" s="53">
        <v>0</v>
      </c>
      <c r="I664" s="53">
        <v>0</v>
      </c>
      <c r="J664" s="53">
        <v>6500000</v>
      </c>
      <c r="K664" s="53">
        <v>0</v>
      </c>
      <c r="L664" s="53">
        <v>0</v>
      </c>
      <c r="M664" s="53">
        <v>0</v>
      </c>
      <c r="N664" s="53">
        <v>0</v>
      </c>
      <c r="O664" s="53">
        <v>0</v>
      </c>
      <c r="P664" s="53">
        <v>0</v>
      </c>
      <c r="Q664" s="28">
        <f t="shared" si="238"/>
        <v>0</v>
      </c>
      <c r="R664" s="53">
        <v>0</v>
      </c>
      <c r="S664" s="53">
        <v>0</v>
      </c>
      <c r="T664" s="53">
        <v>0</v>
      </c>
      <c r="U664" s="53">
        <v>6500000</v>
      </c>
      <c r="V664" s="53">
        <v>0</v>
      </c>
      <c r="W664" s="53">
        <v>0</v>
      </c>
      <c r="X664" s="23">
        <f t="shared" si="239"/>
        <v>0</v>
      </c>
    </row>
    <row r="665" spans="1:24" ht="21.95" customHeight="1" x14ac:dyDescent="0.2">
      <c r="A665" s="59" t="s">
        <v>376</v>
      </c>
      <c r="B665" s="60" t="s">
        <v>813</v>
      </c>
      <c r="C665" s="52"/>
      <c r="D665" s="53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28"/>
      <c r="R665" s="53"/>
      <c r="S665" s="53"/>
      <c r="T665" s="53"/>
      <c r="U665" s="53"/>
      <c r="V665" s="53"/>
      <c r="W665" s="53"/>
      <c r="X665" s="23"/>
    </row>
    <row r="666" spans="1:24" ht="21.95" customHeight="1" x14ac:dyDescent="0.2">
      <c r="A666" s="61" t="s">
        <v>814</v>
      </c>
      <c r="B666" s="62" t="s">
        <v>799</v>
      </c>
      <c r="C666" s="62" t="s">
        <v>672</v>
      </c>
      <c r="D666" s="53">
        <v>400000</v>
      </c>
      <c r="E666" s="53">
        <v>0</v>
      </c>
      <c r="F666" s="53">
        <v>0</v>
      </c>
      <c r="G666" s="53">
        <v>0</v>
      </c>
      <c r="H666" s="53">
        <v>0</v>
      </c>
      <c r="I666" s="53">
        <v>0</v>
      </c>
      <c r="J666" s="53">
        <v>400000</v>
      </c>
      <c r="K666" s="53">
        <v>0</v>
      </c>
      <c r="L666" s="53">
        <v>0</v>
      </c>
      <c r="M666" s="53">
        <v>0</v>
      </c>
      <c r="N666" s="53">
        <v>0</v>
      </c>
      <c r="O666" s="53">
        <v>0</v>
      </c>
      <c r="P666" s="53">
        <v>0</v>
      </c>
      <c r="Q666" s="28">
        <f t="shared" si="238"/>
        <v>0</v>
      </c>
      <c r="R666" s="53">
        <v>0</v>
      </c>
      <c r="S666" s="53">
        <v>0</v>
      </c>
      <c r="T666" s="53">
        <v>0</v>
      </c>
      <c r="U666" s="53">
        <v>400000</v>
      </c>
      <c r="V666" s="53">
        <v>0</v>
      </c>
      <c r="W666" s="53">
        <v>0</v>
      </c>
      <c r="X666" s="23">
        <f t="shared" si="239"/>
        <v>0</v>
      </c>
    </row>
    <row r="667" spans="1:24" ht="21.95" customHeight="1" x14ac:dyDescent="0.2">
      <c r="A667" s="59" t="s">
        <v>376</v>
      </c>
      <c r="B667" s="60" t="s">
        <v>815</v>
      </c>
      <c r="C667" s="52"/>
      <c r="D667" s="53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28"/>
      <c r="R667" s="53"/>
      <c r="S667" s="53"/>
      <c r="T667" s="53"/>
      <c r="U667" s="53"/>
      <c r="V667" s="53"/>
      <c r="W667" s="53"/>
      <c r="X667" s="23"/>
    </row>
    <row r="668" spans="1:24" ht="21.95" customHeight="1" x14ac:dyDescent="0.2">
      <c r="A668" s="61" t="s">
        <v>816</v>
      </c>
      <c r="B668" s="62" t="s">
        <v>817</v>
      </c>
      <c r="C668" s="62" t="s">
        <v>580</v>
      </c>
      <c r="D668" s="53">
        <v>86447917</v>
      </c>
      <c r="E668" s="53">
        <v>0</v>
      </c>
      <c r="F668" s="53">
        <v>0</v>
      </c>
      <c r="G668" s="53">
        <v>0</v>
      </c>
      <c r="H668" s="53">
        <v>0</v>
      </c>
      <c r="I668" s="53">
        <v>0</v>
      </c>
      <c r="J668" s="53">
        <v>86447917</v>
      </c>
      <c r="K668" s="53">
        <v>0</v>
      </c>
      <c r="L668" s="53">
        <v>0</v>
      </c>
      <c r="M668" s="53">
        <v>0</v>
      </c>
      <c r="N668" s="53">
        <v>0</v>
      </c>
      <c r="O668" s="53">
        <v>0</v>
      </c>
      <c r="P668" s="53">
        <v>0</v>
      </c>
      <c r="Q668" s="28">
        <f t="shared" si="238"/>
        <v>0</v>
      </c>
      <c r="R668" s="53">
        <v>0</v>
      </c>
      <c r="S668" s="53">
        <v>0</v>
      </c>
      <c r="T668" s="53">
        <v>0</v>
      </c>
      <c r="U668" s="53">
        <v>86447917</v>
      </c>
      <c r="V668" s="53">
        <v>0</v>
      </c>
      <c r="W668" s="53">
        <v>0</v>
      </c>
      <c r="X668" s="23">
        <f t="shared" si="239"/>
        <v>0</v>
      </c>
    </row>
    <row r="669" spans="1:24" ht="15" customHeight="1" x14ac:dyDescent="0.2">
      <c r="A669" s="56" t="s">
        <v>547</v>
      </c>
      <c r="B669" s="60" t="s">
        <v>192</v>
      </c>
      <c r="C669" s="62"/>
      <c r="D669" s="53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</row>
    <row r="670" spans="1:24" ht="35.25" customHeight="1" x14ac:dyDescent="0.2">
      <c r="A670" s="56" t="s">
        <v>557</v>
      </c>
      <c r="B670" s="51" t="s">
        <v>818</v>
      </c>
      <c r="C670" s="62"/>
      <c r="D670" s="53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</row>
    <row r="671" spans="1:24" ht="21.95" customHeight="1" x14ac:dyDescent="0.2">
      <c r="A671" s="40" t="s">
        <v>376</v>
      </c>
      <c r="B671" s="60" t="s">
        <v>819</v>
      </c>
      <c r="C671" s="52"/>
      <c r="D671" s="53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</row>
    <row r="672" spans="1:24" ht="35.25" customHeight="1" x14ac:dyDescent="0.2">
      <c r="A672" s="61" t="s">
        <v>820</v>
      </c>
      <c r="B672" s="62" t="s">
        <v>799</v>
      </c>
      <c r="C672" s="62" t="s">
        <v>672</v>
      </c>
      <c r="D672" s="53">
        <v>11000000000</v>
      </c>
      <c r="E672" s="53">
        <v>0</v>
      </c>
      <c r="F672" s="53">
        <v>0</v>
      </c>
      <c r="G672" s="53">
        <v>0</v>
      </c>
      <c r="H672" s="53">
        <v>0</v>
      </c>
      <c r="I672" s="53">
        <v>0</v>
      </c>
      <c r="J672" s="53">
        <v>11000000000</v>
      </c>
      <c r="K672" s="53">
        <v>0</v>
      </c>
      <c r="L672" s="53">
        <v>936338075</v>
      </c>
      <c r="M672" s="53">
        <v>936338075</v>
      </c>
      <c r="N672" s="53">
        <v>0</v>
      </c>
      <c r="O672" s="53">
        <v>936338075</v>
      </c>
      <c r="P672" s="53">
        <v>936338075</v>
      </c>
      <c r="Q672" s="28">
        <f t="shared" ref="Q672:Q683" si="240">R672+T672</f>
        <v>936338075</v>
      </c>
      <c r="R672" s="53">
        <v>0</v>
      </c>
      <c r="S672" s="53">
        <v>936338075</v>
      </c>
      <c r="T672" s="53">
        <v>936338075</v>
      </c>
      <c r="U672" s="53">
        <v>10063661925</v>
      </c>
      <c r="V672" s="53">
        <v>0</v>
      </c>
      <c r="W672" s="53">
        <v>0</v>
      </c>
      <c r="X672" s="23">
        <f t="shared" ref="X672:X673" si="241">P672/J672</f>
        <v>8.5121643181818182E-2</v>
      </c>
    </row>
    <row r="673" spans="1:24" ht="42" customHeight="1" x14ac:dyDescent="0.2">
      <c r="A673" s="61" t="s">
        <v>821</v>
      </c>
      <c r="B673" s="62" t="s">
        <v>817</v>
      </c>
      <c r="C673" s="62" t="s">
        <v>580</v>
      </c>
      <c r="D673" s="53">
        <v>25000000</v>
      </c>
      <c r="E673" s="53">
        <v>0</v>
      </c>
      <c r="F673" s="53">
        <v>0</v>
      </c>
      <c r="G673" s="53">
        <v>0</v>
      </c>
      <c r="H673" s="53">
        <v>0</v>
      </c>
      <c r="I673" s="53">
        <v>0</v>
      </c>
      <c r="J673" s="53">
        <v>25000000</v>
      </c>
      <c r="K673" s="53">
        <v>0</v>
      </c>
      <c r="L673" s="53">
        <v>0</v>
      </c>
      <c r="M673" s="53">
        <v>0</v>
      </c>
      <c r="N673" s="53">
        <v>0</v>
      </c>
      <c r="O673" s="53">
        <v>0</v>
      </c>
      <c r="P673" s="53">
        <v>0</v>
      </c>
      <c r="Q673" s="28">
        <f t="shared" si="240"/>
        <v>0</v>
      </c>
      <c r="R673" s="53">
        <v>0</v>
      </c>
      <c r="S673" s="53">
        <v>0</v>
      </c>
      <c r="T673" s="53">
        <v>0</v>
      </c>
      <c r="U673" s="53">
        <v>25000000</v>
      </c>
      <c r="V673" s="53">
        <v>0</v>
      </c>
      <c r="W673" s="53">
        <v>0</v>
      </c>
      <c r="X673" s="23">
        <f t="shared" si="241"/>
        <v>0</v>
      </c>
    </row>
    <row r="674" spans="1:24" ht="21.95" customHeight="1" x14ac:dyDescent="0.2">
      <c r="A674" s="77" t="s">
        <v>581</v>
      </c>
      <c r="B674" s="51" t="s">
        <v>198</v>
      </c>
      <c r="C674" s="62"/>
      <c r="D674" s="53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28"/>
      <c r="R674" s="53"/>
      <c r="S674" s="53"/>
      <c r="T674" s="53"/>
      <c r="U674" s="53"/>
      <c r="V674" s="53"/>
      <c r="W674" s="53"/>
      <c r="X674" s="53"/>
    </row>
    <row r="675" spans="1:24" ht="21.95" customHeight="1" x14ac:dyDescent="0.2">
      <c r="A675" s="59" t="s">
        <v>376</v>
      </c>
      <c r="B675" s="60" t="s">
        <v>822</v>
      </c>
      <c r="C675" s="52"/>
      <c r="D675" s="53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28"/>
      <c r="R675" s="53"/>
      <c r="S675" s="53"/>
      <c r="T675" s="53"/>
      <c r="U675" s="53"/>
      <c r="V675" s="53"/>
      <c r="W675" s="53"/>
      <c r="X675" s="53"/>
    </row>
    <row r="676" spans="1:24" ht="21.95" customHeight="1" x14ac:dyDescent="0.2">
      <c r="A676" s="61" t="s">
        <v>823</v>
      </c>
      <c r="B676" s="62" t="s">
        <v>817</v>
      </c>
      <c r="C676" s="62" t="s">
        <v>580</v>
      </c>
      <c r="D676" s="53">
        <v>195000000</v>
      </c>
      <c r="E676" s="53">
        <v>0</v>
      </c>
      <c r="F676" s="53">
        <v>0</v>
      </c>
      <c r="G676" s="53">
        <v>0</v>
      </c>
      <c r="H676" s="53">
        <v>0</v>
      </c>
      <c r="I676" s="53">
        <v>0</v>
      </c>
      <c r="J676" s="53">
        <v>195000000</v>
      </c>
      <c r="K676" s="53">
        <v>0</v>
      </c>
      <c r="L676" s="53">
        <v>174561502</v>
      </c>
      <c r="M676" s="53">
        <v>174561502</v>
      </c>
      <c r="N676" s="53">
        <v>0</v>
      </c>
      <c r="O676" s="53">
        <v>0</v>
      </c>
      <c r="P676" s="53">
        <v>0</v>
      </c>
      <c r="Q676" s="28">
        <f t="shared" si="240"/>
        <v>0</v>
      </c>
      <c r="R676" s="53">
        <v>0</v>
      </c>
      <c r="S676" s="53">
        <v>0</v>
      </c>
      <c r="T676" s="53">
        <v>0</v>
      </c>
      <c r="U676" s="53">
        <v>20438498</v>
      </c>
      <c r="V676" s="53">
        <v>174561502</v>
      </c>
      <c r="W676" s="53">
        <v>0</v>
      </c>
      <c r="X676" s="23">
        <f t="shared" ref="X676" si="242">P676/J676</f>
        <v>0</v>
      </c>
    </row>
    <row r="677" spans="1:24" ht="21.95" customHeight="1" x14ac:dyDescent="0.2">
      <c r="A677" s="77" t="s">
        <v>586</v>
      </c>
      <c r="B677" s="51" t="s">
        <v>200</v>
      </c>
      <c r="C677" s="62"/>
      <c r="D677" s="53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28"/>
      <c r="R677" s="53"/>
      <c r="S677" s="53"/>
      <c r="T677" s="53"/>
      <c r="U677" s="53"/>
      <c r="V677" s="53"/>
      <c r="W677" s="53"/>
      <c r="X677" s="53"/>
    </row>
    <row r="678" spans="1:24" ht="21.95" customHeight="1" x14ac:dyDescent="0.2">
      <c r="A678" s="59" t="s">
        <v>376</v>
      </c>
      <c r="B678" s="60" t="s">
        <v>824</v>
      </c>
      <c r="C678" s="52"/>
      <c r="D678" s="53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28"/>
      <c r="R678" s="53"/>
      <c r="S678" s="53"/>
      <c r="T678" s="53"/>
      <c r="U678" s="53"/>
      <c r="V678" s="53"/>
      <c r="W678" s="53"/>
      <c r="X678" s="53"/>
    </row>
    <row r="679" spans="1:24" ht="21.95" customHeight="1" x14ac:dyDescent="0.2">
      <c r="A679" s="61" t="s">
        <v>825</v>
      </c>
      <c r="B679" s="62" t="s">
        <v>799</v>
      </c>
      <c r="C679" s="62" t="s">
        <v>672</v>
      </c>
      <c r="D679" s="53">
        <v>40000000</v>
      </c>
      <c r="E679" s="53">
        <v>0</v>
      </c>
      <c r="F679" s="53">
        <v>0</v>
      </c>
      <c r="G679" s="53">
        <v>0</v>
      </c>
      <c r="H679" s="53">
        <v>0</v>
      </c>
      <c r="I679" s="53">
        <v>0</v>
      </c>
      <c r="J679" s="53">
        <v>40000000</v>
      </c>
      <c r="K679" s="53">
        <v>0</v>
      </c>
      <c r="L679" s="53">
        <v>0</v>
      </c>
      <c r="M679" s="53">
        <v>0</v>
      </c>
      <c r="N679" s="53">
        <v>0</v>
      </c>
      <c r="O679" s="53">
        <v>0</v>
      </c>
      <c r="P679" s="53">
        <v>0</v>
      </c>
      <c r="Q679" s="28">
        <f t="shared" si="240"/>
        <v>0</v>
      </c>
      <c r="R679" s="53">
        <v>0</v>
      </c>
      <c r="S679" s="53">
        <v>0</v>
      </c>
      <c r="T679" s="53">
        <v>0</v>
      </c>
      <c r="U679" s="53">
        <v>40000000</v>
      </c>
      <c r="V679" s="53">
        <v>0</v>
      </c>
      <c r="W679" s="53">
        <v>0</v>
      </c>
      <c r="X679" s="23">
        <f t="shared" ref="X679:X710" si="243">P679/J679</f>
        <v>0</v>
      </c>
    </row>
    <row r="680" spans="1:24" ht="21.95" customHeight="1" x14ac:dyDescent="0.2">
      <c r="A680" s="59" t="s">
        <v>376</v>
      </c>
      <c r="B680" s="60" t="s">
        <v>826</v>
      </c>
      <c r="C680" s="52"/>
      <c r="D680" s="53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28"/>
      <c r="R680" s="53"/>
      <c r="S680" s="53"/>
      <c r="T680" s="53"/>
      <c r="U680" s="53"/>
      <c r="V680" s="53"/>
      <c r="W680" s="53"/>
      <c r="X680" s="23"/>
    </row>
    <row r="681" spans="1:24" ht="21.95" customHeight="1" x14ac:dyDescent="0.2">
      <c r="A681" s="61" t="s">
        <v>827</v>
      </c>
      <c r="B681" s="62" t="s">
        <v>799</v>
      </c>
      <c r="C681" s="62" t="s">
        <v>672</v>
      </c>
      <c r="D681" s="53">
        <v>233607460</v>
      </c>
      <c r="E681" s="53">
        <v>0</v>
      </c>
      <c r="F681" s="53">
        <v>0</v>
      </c>
      <c r="G681" s="53">
        <v>0</v>
      </c>
      <c r="H681" s="53">
        <v>0</v>
      </c>
      <c r="I681" s="53">
        <v>0</v>
      </c>
      <c r="J681" s="53">
        <v>233607460</v>
      </c>
      <c r="K681" s="53">
        <v>0</v>
      </c>
      <c r="L681" s="53">
        <v>233607460</v>
      </c>
      <c r="M681" s="53">
        <v>233607460</v>
      </c>
      <c r="N681" s="53">
        <v>0</v>
      </c>
      <c r="O681" s="53">
        <v>233607460</v>
      </c>
      <c r="P681" s="53">
        <v>233607460</v>
      </c>
      <c r="Q681" s="28">
        <f t="shared" si="240"/>
        <v>0</v>
      </c>
      <c r="R681" s="53">
        <v>0</v>
      </c>
      <c r="S681" s="53">
        <v>0</v>
      </c>
      <c r="T681" s="53">
        <v>0</v>
      </c>
      <c r="U681" s="53">
        <v>0</v>
      </c>
      <c r="V681" s="53">
        <v>0</v>
      </c>
      <c r="W681" s="53">
        <v>233607460</v>
      </c>
      <c r="X681" s="23">
        <f t="shared" si="243"/>
        <v>1</v>
      </c>
    </row>
    <row r="682" spans="1:24" ht="21.95" customHeight="1" x14ac:dyDescent="0.2">
      <c r="A682" s="59" t="s">
        <v>376</v>
      </c>
      <c r="B682" s="60" t="s">
        <v>828</v>
      </c>
      <c r="C682" s="52"/>
      <c r="D682" s="53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28"/>
      <c r="R682" s="53"/>
      <c r="S682" s="53"/>
      <c r="T682" s="53"/>
      <c r="U682" s="53"/>
      <c r="V682" s="53"/>
      <c r="W682" s="53"/>
      <c r="X682" s="23"/>
    </row>
    <row r="683" spans="1:24" ht="21.95" customHeight="1" x14ac:dyDescent="0.2">
      <c r="A683" s="61" t="s">
        <v>829</v>
      </c>
      <c r="B683" s="62" t="s">
        <v>817</v>
      </c>
      <c r="C683" s="62" t="s">
        <v>580</v>
      </c>
      <c r="D683" s="53">
        <v>85000000</v>
      </c>
      <c r="E683" s="53">
        <v>0</v>
      </c>
      <c r="F683" s="53">
        <v>0</v>
      </c>
      <c r="G683" s="53">
        <v>0</v>
      </c>
      <c r="H683" s="53">
        <v>0</v>
      </c>
      <c r="I683" s="53">
        <v>0</v>
      </c>
      <c r="J683" s="53">
        <v>85000000</v>
      </c>
      <c r="K683" s="53">
        <v>0</v>
      </c>
      <c r="L683" s="53">
        <v>16228869.869999999</v>
      </c>
      <c r="M683" s="53">
        <v>16228869.869999999</v>
      </c>
      <c r="N683" s="53">
        <v>0</v>
      </c>
      <c r="O683" s="53">
        <v>16228869.869999999</v>
      </c>
      <c r="P683" s="53">
        <v>16228869.869999999</v>
      </c>
      <c r="Q683" s="28">
        <f t="shared" si="240"/>
        <v>16228869.869999999</v>
      </c>
      <c r="R683" s="53">
        <v>298899.87</v>
      </c>
      <c r="S683" s="53">
        <v>15929970</v>
      </c>
      <c r="T683" s="53">
        <v>15929970</v>
      </c>
      <c r="U683" s="53">
        <v>68771130.129999995</v>
      </c>
      <c r="V683" s="53">
        <v>0</v>
      </c>
      <c r="W683" s="53">
        <v>0</v>
      </c>
      <c r="X683" s="23">
        <f t="shared" si="243"/>
        <v>0.19092788082352941</v>
      </c>
    </row>
    <row r="684" spans="1:24" ht="21.95" customHeight="1" x14ac:dyDescent="0.2">
      <c r="A684" s="59" t="s">
        <v>376</v>
      </c>
      <c r="B684" s="60" t="s">
        <v>830</v>
      </c>
      <c r="C684" s="52"/>
      <c r="D684" s="53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23"/>
    </row>
    <row r="685" spans="1:24" ht="21.95" customHeight="1" x14ac:dyDescent="0.2">
      <c r="A685" s="61" t="s">
        <v>831</v>
      </c>
      <c r="B685" s="62" t="s">
        <v>799</v>
      </c>
      <c r="C685" s="62" t="s">
        <v>672</v>
      </c>
      <c r="D685" s="53">
        <v>580000000</v>
      </c>
      <c r="E685" s="53">
        <v>0</v>
      </c>
      <c r="F685" s="53">
        <v>0</v>
      </c>
      <c r="G685" s="53">
        <v>0</v>
      </c>
      <c r="H685" s="53">
        <v>0</v>
      </c>
      <c r="I685" s="53">
        <v>0</v>
      </c>
      <c r="J685" s="53">
        <v>580000000</v>
      </c>
      <c r="K685" s="53">
        <v>0</v>
      </c>
      <c r="L685" s="53">
        <v>0</v>
      </c>
      <c r="M685" s="53">
        <v>0</v>
      </c>
      <c r="N685" s="53">
        <v>0</v>
      </c>
      <c r="O685" s="53">
        <v>0</v>
      </c>
      <c r="P685" s="53">
        <v>0</v>
      </c>
      <c r="Q685" s="28">
        <f t="shared" ref="Q685:Q710" si="244">R685+T685</f>
        <v>0</v>
      </c>
      <c r="R685" s="53">
        <v>0</v>
      </c>
      <c r="S685" s="53">
        <v>0</v>
      </c>
      <c r="T685" s="53">
        <v>0</v>
      </c>
      <c r="U685" s="53">
        <v>580000000</v>
      </c>
      <c r="V685" s="53">
        <v>0</v>
      </c>
      <c r="W685" s="53">
        <v>0</v>
      </c>
      <c r="X685" s="23">
        <f t="shared" si="243"/>
        <v>0</v>
      </c>
    </row>
    <row r="686" spans="1:24" ht="21.95" customHeight="1" x14ac:dyDescent="0.2">
      <c r="A686" s="59" t="s">
        <v>376</v>
      </c>
      <c r="B686" s="60" t="s">
        <v>832</v>
      </c>
      <c r="C686" s="52"/>
      <c r="D686" s="53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28"/>
      <c r="R686" s="53"/>
      <c r="S686" s="53"/>
      <c r="T686" s="53"/>
      <c r="U686" s="53"/>
      <c r="V686" s="53"/>
      <c r="W686" s="53"/>
      <c r="X686" s="23"/>
    </row>
    <row r="687" spans="1:24" ht="21.95" customHeight="1" x14ac:dyDescent="0.2">
      <c r="A687" s="61" t="s">
        <v>833</v>
      </c>
      <c r="B687" s="62" t="s">
        <v>799</v>
      </c>
      <c r="C687" s="62" t="s">
        <v>672</v>
      </c>
      <c r="D687" s="53">
        <v>24600000</v>
      </c>
      <c r="E687" s="53">
        <v>0</v>
      </c>
      <c r="F687" s="53">
        <v>0</v>
      </c>
      <c r="G687" s="53">
        <v>0</v>
      </c>
      <c r="H687" s="53">
        <v>0</v>
      </c>
      <c r="I687" s="53">
        <v>0</v>
      </c>
      <c r="J687" s="53">
        <v>24600000</v>
      </c>
      <c r="K687" s="53">
        <v>0</v>
      </c>
      <c r="L687" s="53">
        <v>0</v>
      </c>
      <c r="M687" s="53">
        <v>0</v>
      </c>
      <c r="N687" s="53">
        <v>0</v>
      </c>
      <c r="O687" s="53">
        <v>0</v>
      </c>
      <c r="P687" s="53">
        <v>0</v>
      </c>
      <c r="Q687" s="28">
        <f t="shared" si="244"/>
        <v>0</v>
      </c>
      <c r="R687" s="53">
        <v>0</v>
      </c>
      <c r="S687" s="53">
        <v>0</v>
      </c>
      <c r="T687" s="53">
        <v>0</v>
      </c>
      <c r="U687" s="53">
        <v>24600000</v>
      </c>
      <c r="V687" s="53">
        <v>0</v>
      </c>
      <c r="W687" s="53">
        <v>0</v>
      </c>
      <c r="X687" s="23">
        <f t="shared" si="243"/>
        <v>0</v>
      </c>
    </row>
    <row r="688" spans="1:24" ht="21.95" customHeight="1" x14ac:dyDescent="0.2">
      <c r="A688" s="59" t="s">
        <v>376</v>
      </c>
      <c r="B688" s="60" t="s">
        <v>834</v>
      </c>
      <c r="C688" s="52"/>
      <c r="D688" s="53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28"/>
      <c r="R688" s="53"/>
      <c r="S688" s="53"/>
      <c r="T688" s="53"/>
      <c r="U688" s="53"/>
      <c r="V688" s="53"/>
      <c r="W688" s="53"/>
      <c r="X688" s="23"/>
    </row>
    <row r="689" spans="1:24" ht="21.95" customHeight="1" x14ac:dyDescent="0.2">
      <c r="A689" s="61" t="s">
        <v>835</v>
      </c>
      <c r="B689" s="62" t="s">
        <v>799</v>
      </c>
      <c r="C689" s="62" t="s">
        <v>672</v>
      </c>
      <c r="D689" s="53">
        <v>1494785759</v>
      </c>
      <c r="E689" s="53">
        <v>0</v>
      </c>
      <c r="F689" s="53">
        <v>0</v>
      </c>
      <c r="G689" s="53">
        <v>0</v>
      </c>
      <c r="H689" s="53">
        <v>0</v>
      </c>
      <c r="I689" s="53">
        <v>0</v>
      </c>
      <c r="J689" s="53">
        <v>1494785759</v>
      </c>
      <c r="K689" s="53">
        <v>0</v>
      </c>
      <c r="L689" s="53">
        <v>0</v>
      </c>
      <c r="M689" s="53">
        <v>0</v>
      </c>
      <c r="N689" s="53">
        <v>0</v>
      </c>
      <c r="O689" s="53">
        <v>0</v>
      </c>
      <c r="P689" s="53">
        <v>0</v>
      </c>
      <c r="Q689" s="28">
        <f t="shared" si="244"/>
        <v>0</v>
      </c>
      <c r="R689" s="53">
        <v>0</v>
      </c>
      <c r="S689" s="53">
        <v>0</v>
      </c>
      <c r="T689" s="53">
        <v>0</v>
      </c>
      <c r="U689" s="53">
        <v>1494785759</v>
      </c>
      <c r="V689" s="53">
        <v>0</v>
      </c>
      <c r="W689" s="53">
        <v>0</v>
      </c>
      <c r="X689" s="23">
        <f t="shared" si="243"/>
        <v>0</v>
      </c>
    </row>
    <row r="690" spans="1:24" ht="21.95" customHeight="1" x14ac:dyDescent="0.2">
      <c r="A690" s="59" t="s">
        <v>376</v>
      </c>
      <c r="B690" s="60" t="s">
        <v>836</v>
      </c>
      <c r="C690" s="52"/>
      <c r="D690" s="53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28"/>
      <c r="R690" s="53"/>
      <c r="S690" s="53"/>
      <c r="T690" s="53"/>
      <c r="U690" s="53"/>
      <c r="V690" s="53"/>
      <c r="W690" s="53"/>
      <c r="X690" s="23"/>
    </row>
    <row r="691" spans="1:24" ht="21.95" customHeight="1" x14ac:dyDescent="0.2">
      <c r="A691" s="61" t="s">
        <v>837</v>
      </c>
      <c r="B691" s="62" t="s">
        <v>799</v>
      </c>
      <c r="C691" s="62" t="s">
        <v>672</v>
      </c>
      <c r="D691" s="53">
        <v>4000000</v>
      </c>
      <c r="E691" s="53">
        <v>0</v>
      </c>
      <c r="F691" s="53">
        <v>0</v>
      </c>
      <c r="G691" s="53">
        <v>0</v>
      </c>
      <c r="H691" s="53">
        <v>0</v>
      </c>
      <c r="I691" s="53">
        <v>0</v>
      </c>
      <c r="J691" s="53">
        <v>4000000</v>
      </c>
      <c r="K691" s="53">
        <v>0</v>
      </c>
      <c r="L691" s="53">
        <v>0</v>
      </c>
      <c r="M691" s="53">
        <v>0</v>
      </c>
      <c r="N691" s="53">
        <v>0</v>
      </c>
      <c r="O691" s="53">
        <v>0</v>
      </c>
      <c r="P691" s="53">
        <v>0</v>
      </c>
      <c r="Q691" s="28">
        <f t="shared" si="244"/>
        <v>0</v>
      </c>
      <c r="R691" s="53">
        <v>0</v>
      </c>
      <c r="S691" s="53">
        <v>0</v>
      </c>
      <c r="T691" s="53">
        <v>0</v>
      </c>
      <c r="U691" s="53">
        <v>4000000</v>
      </c>
      <c r="V691" s="53">
        <v>0</v>
      </c>
      <c r="W691" s="53">
        <v>0</v>
      </c>
      <c r="X691" s="23">
        <f t="shared" si="243"/>
        <v>0</v>
      </c>
    </row>
    <row r="692" spans="1:24" ht="21.95" customHeight="1" x14ac:dyDescent="0.2">
      <c r="A692" s="59" t="s">
        <v>376</v>
      </c>
      <c r="B692" s="60" t="s">
        <v>838</v>
      </c>
      <c r="C692" s="52"/>
      <c r="D692" s="53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28"/>
      <c r="R692" s="53"/>
      <c r="S692" s="53"/>
      <c r="T692" s="53"/>
      <c r="U692" s="53"/>
      <c r="V692" s="53"/>
      <c r="W692" s="53"/>
      <c r="X692" s="23"/>
    </row>
    <row r="693" spans="1:24" ht="21.95" customHeight="1" x14ac:dyDescent="0.2">
      <c r="A693" s="61" t="s">
        <v>839</v>
      </c>
      <c r="B693" s="62" t="s">
        <v>799</v>
      </c>
      <c r="C693" s="62" t="s">
        <v>672</v>
      </c>
      <c r="D693" s="53">
        <v>10000000</v>
      </c>
      <c r="E693" s="53">
        <v>0</v>
      </c>
      <c r="F693" s="53">
        <v>0</v>
      </c>
      <c r="G693" s="53">
        <v>0</v>
      </c>
      <c r="H693" s="53">
        <v>0</v>
      </c>
      <c r="I693" s="53">
        <v>0</v>
      </c>
      <c r="J693" s="53">
        <v>10000000</v>
      </c>
      <c r="K693" s="53">
        <v>0</v>
      </c>
      <c r="L693" s="53">
        <v>0</v>
      </c>
      <c r="M693" s="53">
        <v>0</v>
      </c>
      <c r="N693" s="53">
        <v>0</v>
      </c>
      <c r="O693" s="53">
        <v>0</v>
      </c>
      <c r="P693" s="53">
        <v>0</v>
      </c>
      <c r="Q693" s="28">
        <f t="shared" si="244"/>
        <v>0</v>
      </c>
      <c r="R693" s="53">
        <v>0</v>
      </c>
      <c r="S693" s="53">
        <v>0</v>
      </c>
      <c r="T693" s="53">
        <v>0</v>
      </c>
      <c r="U693" s="53">
        <v>10000000</v>
      </c>
      <c r="V693" s="53">
        <v>0</v>
      </c>
      <c r="W693" s="53">
        <v>0</v>
      </c>
      <c r="X693" s="23">
        <f t="shared" si="243"/>
        <v>0</v>
      </c>
    </row>
    <row r="694" spans="1:24" ht="21.95" customHeight="1" x14ac:dyDescent="0.2">
      <c r="A694" s="59" t="s">
        <v>376</v>
      </c>
      <c r="B694" s="60" t="s">
        <v>840</v>
      </c>
      <c r="C694" s="52"/>
      <c r="D694" s="53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28"/>
      <c r="R694" s="53"/>
      <c r="S694" s="53"/>
      <c r="T694" s="53"/>
      <c r="U694" s="53"/>
      <c r="V694" s="53"/>
      <c r="W694" s="53"/>
      <c r="X694" s="23"/>
    </row>
    <row r="695" spans="1:24" ht="21.95" customHeight="1" x14ac:dyDescent="0.2">
      <c r="A695" s="61" t="s">
        <v>841</v>
      </c>
      <c r="B695" s="62" t="s">
        <v>799</v>
      </c>
      <c r="C695" s="62" t="s">
        <v>672</v>
      </c>
      <c r="D695" s="53">
        <v>28000000</v>
      </c>
      <c r="E695" s="53">
        <v>0</v>
      </c>
      <c r="F695" s="53">
        <v>0</v>
      </c>
      <c r="G695" s="53">
        <v>0</v>
      </c>
      <c r="H695" s="53">
        <v>0</v>
      </c>
      <c r="I695" s="53">
        <v>0</v>
      </c>
      <c r="J695" s="53">
        <v>28000000</v>
      </c>
      <c r="K695" s="53">
        <v>0</v>
      </c>
      <c r="L695" s="53">
        <v>0</v>
      </c>
      <c r="M695" s="53">
        <v>0</v>
      </c>
      <c r="N695" s="53">
        <v>0</v>
      </c>
      <c r="O695" s="53">
        <v>0</v>
      </c>
      <c r="P695" s="53">
        <v>0</v>
      </c>
      <c r="Q695" s="28">
        <f t="shared" si="244"/>
        <v>0</v>
      </c>
      <c r="R695" s="53">
        <v>0</v>
      </c>
      <c r="S695" s="53">
        <v>0</v>
      </c>
      <c r="T695" s="53">
        <v>0</v>
      </c>
      <c r="U695" s="53">
        <v>28000000</v>
      </c>
      <c r="V695" s="53">
        <v>0</v>
      </c>
      <c r="W695" s="53">
        <v>0</v>
      </c>
      <c r="X695" s="23">
        <f t="shared" si="243"/>
        <v>0</v>
      </c>
    </row>
    <row r="696" spans="1:24" ht="21.95" customHeight="1" x14ac:dyDescent="0.2">
      <c r="A696" s="59" t="s">
        <v>376</v>
      </c>
      <c r="B696" s="60" t="s">
        <v>842</v>
      </c>
      <c r="C696" s="52"/>
      <c r="D696" s="53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28"/>
      <c r="R696" s="53"/>
      <c r="S696" s="53"/>
      <c r="T696" s="53"/>
      <c r="U696" s="53"/>
      <c r="V696" s="53"/>
      <c r="W696" s="53"/>
      <c r="X696" s="23"/>
    </row>
    <row r="697" spans="1:24" ht="21.95" customHeight="1" x14ac:dyDescent="0.2">
      <c r="A697" s="61" t="s">
        <v>843</v>
      </c>
      <c r="B697" s="62" t="s">
        <v>799</v>
      </c>
      <c r="C697" s="62" t="s">
        <v>672</v>
      </c>
      <c r="D697" s="53">
        <v>5000000</v>
      </c>
      <c r="E697" s="53">
        <v>0</v>
      </c>
      <c r="F697" s="53">
        <v>0</v>
      </c>
      <c r="G697" s="53">
        <v>0</v>
      </c>
      <c r="H697" s="53">
        <v>0</v>
      </c>
      <c r="I697" s="53">
        <v>0</v>
      </c>
      <c r="J697" s="53">
        <v>5000000</v>
      </c>
      <c r="K697" s="53">
        <v>0</v>
      </c>
      <c r="L697" s="53">
        <v>0</v>
      </c>
      <c r="M697" s="53">
        <v>0</v>
      </c>
      <c r="N697" s="53">
        <v>0</v>
      </c>
      <c r="O697" s="53">
        <v>0</v>
      </c>
      <c r="P697" s="53">
        <v>0</v>
      </c>
      <c r="Q697" s="28">
        <f t="shared" si="244"/>
        <v>0</v>
      </c>
      <c r="R697" s="53">
        <v>0</v>
      </c>
      <c r="S697" s="53">
        <v>0</v>
      </c>
      <c r="T697" s="53">
        <v>0</v>
      </c>
      <c r="U697" s="53">
        <v>5000000</v>
      </c>
      <c r="V697" s="53">
        <v>0</v>
      </c>
      <c r="W697" s="53">
        <v>0</v>
      </c>
      <c r="X697" s="23">
        <f t="shared" si="243"/>
        <v>0</v>
      </c>
    </row>
    <row r="698" spans="1:24" ht="21.95" customHeight="1" x14ac:dyDescent="0.2">
      <c r="A698" s="59" t="s">
        <v>376</v>
      </c>
      <c r="B698" s="60" t="s">
        <v>844</v>
      </c>
      <c r="C698" s="52"/>
      <c r="D698" s="53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28"/>
      <c r="R698" s="53"/>
      <c r="S698" s="53"/>
      <c r="T698" s="53"/>
      <c r="U698" s="53"/>
      <c r="V698" s="53"/>
      <c r="W698" s="53"/>
      <c r="X698" s="23"/>
    </row>
    <row r="699" spans="1:24" ht="21.95" customHeight="1" x14ac:dyDescent="0.2">
      <c r="A699" s="61" t="s">
        <v>845</v>
      </c>
      <c r="B699" s="62" t="s">
        <v>799</v>
      </c>
      <c r="C699" s="62" t="s">
        <v>672</v>
      </c>
      <c r="D699" s="53">
        <v>3999173200</v>
      </c>
      <c r="E699" s="53">
        <v>0</v>
      </c>
      <c r="F699" s="53">
        <v>0</v>
      </c>
      <c r="G699" s="53">
        <v>0</v>
      </c>
      <c r="H699" s="53">
        <v>0</v>
      </c>
      <c r="I699" s="53">
        <v>0</v>
      </c>
      <c r="J699" s="53">
        <v>3999173200</v>
      </c>
      <c r="K699" s="53">
        <v>393790589.92000002</v>
      </c>
      <c r="L699" s="53">
        <v>0</v>
      </c>
      <c r="M699" s="53">
        <v>0</v>
      </c>
      <c r="N699" s="53">
        <v>0</v>
      </c>
      <c r="O699" s="53">
        <v>0</v>
      </c>
      <c r="P699" s="53">
        <v>0</v>
      </c>
      <c r="Q699" s="28">
        <f t="shared" si="244"/>
        <v>0</v>
      </c>
      <c r="R699" s="53">
        <v>0</v>
      </c>
      <c r="S699" s="53">
        <v>0</v>
      </c>
      <c r="T699" s="53">
        <v>0</v>
      </c>
      <c r="U699" s="53">
        <v>3999173200</v>
      </c>
      <c r="V699" s="53">
        <v>0</v>
      </c>
      <c r="W699" s="53">
        <v>0</v>
      </c>
      <c r="X699" s="23">
        <f t="shared" si="243"/>
        <v>0</v>
      </c>
    </row>
    <row r="700" spans="1:24" ht="21.95" customHeight="1" x14ac:dyDescent="0.2">
      <c r="A700" s="59" t="s">
        <v>376</v>
      </c>
      <c r="B700" s="60" t="s">
        <v>846</v>
      </c>
      <c r="C700" s="52"/>
      <c r="D700" s="53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28"/>
      <c r="R700" s="53"/>
      <c r="S700" s="53"/>
      <c r="T700" s="53"/>
      <c r="U700" s="53"/>
      <c r="V700" s="53"/>
      <c r="W700" s="53"/>
      <c r="X700" s="23"/>
    </row>
    <row r="701" spans="1:24" ht="21.95" customHeight="1" x14ac:dyDescent="0.2">
      <c r="A701" s="61" t="s">
        <v>847</v>
      </c>
      <c r="B701" s="62" t="s">
        <v>848</v>
      </c>
      <c r="C701" s="62" t="s">
        <v>672</v>
      </c>
      <c r="D701" s="53">
        <v>304500000</v>
      </c>
      <c r="E701" s="53">
        <v>0</v>
      </c>
      <c r="F701" s="53">
        <v>0</v>
      </c>
      <c r="G701" s="53">
        <v>0</v>
      </c>
      <c r="H701" s="53">
        <v>0</v>
      </c>
      <c r="I701" s="53">
        <v>0</v>
      </c>
      <c r="J701" s="53">
        <v>304500000</v>
      </c>
      <c r="K701" s="53">
        <v>0</v>
      </c>
      <c r="L701" s="53">
        <v>78000000</v>
      </c>
      <c r="M701" s="53">
        <v>78000000</v>
      </c>
      <c r="N701" s="53">
        <v>0</v>
      </c>
      <c r="O701" s="53">
        <v>78000000</v>
      </c>
      <c r="P701" s="53">
        <v>78000000</v>
      </c>
      <c r="Q701" s="28">
        <f t="shared" si="244"/>
        <v>0</v>
      </c>
      <c r="R701" s="53">
        <v>0</v>
      </c>
      <c r="S701" s="53">
        <v>0</v>
      </c>
      <c r="T701" s="53">
        <v>0</v>
      </c>
      <c r="U701" s="53">
        <v>226500000</v>
      </c>
      <c r="V701" s="53">
        <v>0</v>
      </c>
      <c r="W701" s="53">
        <v>78000000</v>
      </c>
      <c r="X701" s="23">
        <f t="shared" si="243"/>
        <v>0.25615763546798032</v>
      </c>
    </row>
    <row r="702" spans="1:24" ht="21.95" customHeight="1" x14ac:dyDescent="0.2">
      <c r="A702" s="59" t="s">
        <v>376</v>
      </c>
      <c r="B702" s="60" t="s">
        <v>849</v>
      </c>
      <c r="C702" s="52"/>
      <c r="D702" s="53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28"/>
      <c r="R702" s="53"/>
      <c r="S702" s="53"/>
      <c r="T702" s="53"/>
      <c r="U702" s="53"/>
      <c r="V702" s="53"/>
      <c r="W702" s="53"/>
      <c r="X702" s="23"/>
    </row>
    <row r="703" spans="1:24" ht="21.95" customHeight="1" x14ac:dyDescent="0.2">
      <c r="A703" s="61" t="s">
        <v>850</v>
      </c>
      <c r="B703" s="62" t="s">
        <v>848</v>
      </c>
      <c r="C703" s="62" t="s">
        <v>672</v>
      </c>
      <c r="D703" s="53">
        <v>1084000000</v>
      </c>
      <c r="E703" s="53">
        <v>0</v>
      </c>
      <c r="F703" s="53">
        <v>0</v>
      </c>
      <c r="G703" s="53">
        <v>0</v>
      </c>
      <c r="H703" s="53">
        <v>0</v>
      </c>
      <c r="I703" s="53">
        <v>0</v>
      </c>
      <c r="J703" s="53">
        <v>1084000000</v>
      </c>
      <c r="K703" s="53">
        <v>0</v>
      </c>
      <c r="L703" s="53">
        <v>663000000</v>
      </c>
      <c r="M703" s="53">
        <v>663000000</v>
      </c>
      <c r="N703" s="53">
        <v>0</v>
      </c>
      <c r="O703" s="53">
        <v>663000000</v>
      </c>
      <c r="P703" s="53">
        <v>663000000</v>
      </c>
      <c r="Q703" s="28">
        <f t="shared" si="244"/>
        <v>0</v>
      </c>
      <c r="R703" s="53">
        <v>0</v>
      </c>
      <c r="S703" s="53">
        <v>0</v>
      </c>
      <c r="T703" s="53">
        <v>0</v>
      </c>
      <c r="U703" s="53">
        <v>421000000</v>
      </c>
      <c r="V703" s="53">
        <v>0</v>
      </c>
      <c r="W703" s="53">
        <v>663000000</v>
      </c>
      <c r="X703" s="23">
        <f t="shared" si="243"/>
        <v>0.61162361623616235</v>
      </c>
    </row>
    <row r="704" spans="1:24" ht="21.95" customHeight="1" x14ac:dyDescent="0.2">
      <c r="A704" s="59" t="s">
        <v>376</v>
      </c>
      <c r="B704" s="60" t="s">
        <v>792</v>
      </c>
      <c r="C704" s="52"/>
      <c r="D704" s="53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28"/>
      <c r="R704" s="53"/>
      <c r="S704" s="53"/>
      <c r="T704" s="53"/>
      <c r="U704" s="53"/>
      <c r="V704" s="53"/>
      <c r="W704" s="53"/>
      <c r="X704" s="23"/>
    </row>
    <row r="705" spans="1:24" ht="21.95" customHeight="1" x14ac:dyDescent="0.2">
      <c r="A705" s="61" t="s">
        <v>851</v>
      </c>
      <c r="B705" s="62" t="s">
        <v>848</v>
      </c>
      <c r="C705" s="62" t="s">
        <v>672</v>
      </c>
      <c r="D705" s="53">
        <v>211500000</v>
      </c>
      <c r="E705" s="53">
        <v>0</v>
      </c>
      <c r="F705" s="53">
        <v>0</v>
      </c>
      <c r="G705" s="53">
        <v>0</v>
      </c>
      <c r="H705" s="53">
        <v>0</v>
      </c>
      <c r="I705" s="53">
        <v>0</v>
      </c>
      <c r="J705" s="53">
        <v>211500000</v>
      </c>
      <c r="K705" s="53">
        <v>0</v>
      </c>
      <c r="L705" s="53">
        <v>126600000</v>
      </c>
      <c r="M705" s="53">
        <v>126600000</v>
      </c>
      <c r="N705" s="53">
        <v>0</v>
      </c>
      <c r="O705" s="53">
        <v>114600000</v>
      </c>
      <c r="P705" s="53">
        <v>114600000</v>
      </c>
      <c r="Q705" s="28">
        <f t="shared" si="244"/>
        <v>0</v>
      </c>
      <c r="R705" s="53">
        <v>0</v>
      </c>
      <c r="S705" s="53">
        <v>0</v>
      </c>
      <c r="T705" s="53">
        <v>0</v>
      </c>
      <c r="U705" s="53">
        <v>84900000</v>
      </c>
      <c r="V705" s="53">
        <v>12000000</v>
      </c>
      <c r="W705" s="53">
        <v>114600000</v>
      </c>
      <c r="X705" s="23">
        <f t="shared" si="243"/>
        <v>0.54184397163120568</v>
      </c>
    </row>
    <row r="706" spans="1:24" ht="21.95" customHeight="1" x14ac:dyDescent="0.2">
      <c r="A706" s="77" t="s">
        <v>617</v>
      </c>
      <c r="B706" s="60" t="s">
        <v>202</v>
      </c>
      <c r="C706" s="62"/>
      <c r="D706" s="53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28"/>
      <c r="R706" s="53"/>
      <c r="S706" s="53"/>
      <c r="T706" s="53"/>
      <c r="U706" s="53"/>
      <c r="V706" s="53"/>
      <c r="W706" s="53"/>
      <c r="X706" s="23"/>
    </row>
    <row r="707" spans="1:24" ht="21.95" customHeight="1" x14ac:dyDescent="0.2">
      <c r="A707" s="59" t="s">
        <v>376</v>
      </c>
      <c r="B707" s="60" t="s">
        <v>852</v>
      </c>
      <c r="C707" s="52"/>
      <c r="D707" s="53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28"/>
      <c r="R707" s="53"/>
      <c r="S707" s="53"/>
      <c r="T707" s="53"/>
      <c r="U707" s="53"/>
      <c r="V707" s="53"/>
      <c r="W707" s="53"/>
      <c r="X707" s="23"/>
    </row>
    <row r="708" spans="1:24" ht="21.95" customHeight="1" x14ac:dyDescent="0.2">
      <c r="A708" s="61" t="s">
        <v>853</v>
      </c>
      <c r="B708" s="62" t="s">
        <v>854</v>
      </c>
      <c r="C708" s="62" t="s">
        <v>672</v>
      </c>
      <c r="D708" s="53">
        <v>11033330000</v>
      </c>
      <c r="E708" s="53">
        <v>0</v>
      </c>
      <c r="F708" s="53">
        <v>0</v>
      </c>
      <c r="G708" s="53">
        <v>0</v>
      </c>
      <c r="H708" s="53">
        <v>0</v>
      </c>
      <c r="I708" s="53">
        <v>0</v>
      </c>
      <c r="J708" s="53">
        <v>11033330000</v>
      </c>
      <c r="K708" s="53">
        <v>0</v>
      </c>
      <c r="L708" s="53">
        <v>3879796379</v>
      </c>
      <c r="M708" s="53">
        <v>3879796379</v>
      </c>
      <c r="N708" s="53">
        <v>0</v>
      </c>
      <c r="O708" s="53">
        <v>571036732</v>
      </c>
      <c r="P708" s="53">
        <v>571036732</v>
      </c>
      <c r="Q708" s="28">
        <f t="shared" si="244"/>
        <v>0</v>
      </c>
      <c r="R708" s="53">
        <v>0</v>
      </c>
      <c r="S708" s="53">
        <v>0</v>
      </c>
      <c r="T708" s="53">
        <v>0</v>
      </c>
      <c r="U708" s="53">
        <v>7153533621</v>
      </c>
      <c r="V708" s="53">
        <v>3308759647</v>
      </c>
      <c r="W708" s="53">
        <v>571036732</v>
      </c>
      <c r="X708" s="23">
        <f t="shared" si="243"/>
        <v>5.175561068145338E-2</v>
      </c>
    </row>
    <row r="709" spans="1:24" ht="21.95" customHeight="1" x14ac:dyDescent="0.2">
      <c r="A709" s="59" t="s">
        <v>376</v>
      </c>
      <c r="B709" s="60" t="s">
        <v>855</v>
      </c>
      <c r="C709" s="52"/>
      <c r="D709" s="53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28"/>
      <c r="R709" s="53"/>
      <c r="S709" s="53"/>
      <c r="T709" s="53"/>
      <c r="U709" s="53"/>
      <c r="V709" s="53"/>
      <c r="W709" s="53"/>
      <c r="X709" s="23"/>
    </row>
    <row r="710" spans="1:24" ht="37.5" customHeight="1" x14ac:dyDescent="0.2">
      <c r="A710" s="61" t="s">
        <v>856</v>
      </c>
      <c r="B710" s="62" t="s">
        <v>857</v>
      </c>
      <c r="C710" s="62" t="s">
        <v>672</v>
      </c>
      <c r="D710" s="53">
        <v>11964496636</v>
      </c>
      <c r="E710" s="53">
        <v>0</v>
      </c>
      <c r="F710" s="53">
        <v>0</v>
      </c>
      <c r="G710" s="53">
        <v>0</v>
      </c>
      <c r="H710" s="53">
        <v>0</v>
      </c>
      <c r="I710" s="53">
        <v>0</v>
      </c>
      <c r="J710" s="53">
        <v>11964496636</v>
      </c>
      <c r="K710" s="53">
        <v>0</v>
      </c>
      <c r="L710" s="53">
        <v>499006875</v>
      </c>
      <c r="M710" s="53">
        <v>499006875</v>
      </c>
      <c r="N710" s="53">
        <v>0</v>
      </c>
      <c r="O710" s="53">
        <v>0</v>
      </c>
      <c r="P710" s="53">
        <v>0</v>
      </c>
      <c r="Q710" s="28">
        <f t="shared" si="244"/>
        <v>0</v>
      </c>
      <c r="R710" s="53">
        <v>0</v>
      </c>
      <c r="S710" s="53">
        <v>0</v>
      </c>
      <c r="T710" s="53">
        <v>0</v>
      </c>
      <c r="U710" s="53">
        <v>11465489761</v>
      </c>
      <c r="V710" s="53">
        <v>499006875</v>
      </c>
      <c r="W710" s="53">
        <v>0</v>
      </c>
      <c r="X710" s="23">
        <f t="shared" si="243"/>
        <v>0</v>
      </c>
    </row>
    <row r="711" spans="1:24" ht="21" customHeight="1" x14ac:dyDescent="0.2">
      <c r="A711" s="61"/>
      <c r="B711" s="134" t="s">
        <v>858</v>
      </c>
      <c r="C711" s="62"/>
      <c r="D711" s="53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</row>
    <row r="712" spans="1:24" s="17" customFormat="1" ht="15" customHeight="1" x14ac:dyDescent="0.2">
      <c r="A712" s="59" t="s">
        <v>795</v>
      </c>
      <c r="B712" s="51" t="s">
        <v>431</v>
      </c>
      <c r="C712" s="70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</row>
    <row r="713" spans="1:24" s="17" customFormat="1" ht="15" customHeight="1" x14ac:dyDescent="0.2">
      <c r="A713" s="59" t="s">
        <v>365</v>
      </c>
      <c r="B713" s="51" t="s">
        <v>180</v>
      </c>
      <c r="C713" s="70"/>
      <c r="D713" s="71"/>
      <c r="E713" s="71"/>
      <c r="F713" s="71"/>
      <c r="G713" s="71"/>
      <c r="H713" s="71"/>
      <c r="I713" s="71"/>
      <c r="J713" s="71"/>
      <c r="K713" s="71"/>
      <c r="L713" s="71"/>
      <c r="M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</row>
    <row r="714" spans="1:24" s="17" customFormat="1" ht="15" customHeight="1" x14ac:dyDescent="0.2">
      <c r="A714" s="59" t="s">
        <v>388</v>
      </c>
      <c r="B714" s="51" t="s">
        <v>182</v>
      </c>
      <c r="C714" s="70"/>
      <c r="D714" s="71"/>
      <c r="E714" s="71"/>
      <c r="F714" s="71"/>
      <c r="G714" s="71"/>
      <c r="H714" s="71"/>
      <c r="I714" s="71"/>
      <c r="J714" s="71"/>
      <c r="K714" s="71"/>
      <c r="L714" s="71"/>
      <c r="M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</row>
    <row r="715" spans="1:24" ht="15" customHeight="1" x14ac:dyDescent="0.2">
      <c r="A715" s="59" t="s">
        <v>859</v>
      </c>
      <c r="B715" s="51" t="s">
        <v>192</v>
      </c>
      <c r="C715" s="62"/>
      <c r="D715" s="53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</row>
    <row r="716" spans="1:24" ht="15" customHeight="1" x14ac:dyDescent="0.2">
      <c r="A716" s="59" t="s">
        <v>548</v>
      </c>
      <c r="B716" s="51" t="s">
        <v>194</v>
      </c>
      <c r="C716" s="52"/>
      <c r="D716" s="53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</row>
    <row r="717" spans="1:24" ht="21.95" customHeight="1" x14ac:dyDescent="0.2">
      <c r="A717" s="59" t="s">
        <v>376</v>
      </c>
      <c r="B717" s="60" t="s">
        <v>860</v>
      </c>
      <c r="C717" s="52"/>
      <c r="D717" s="53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</row>
    <row r="718" spans="1:24" ht="27.75" customHeight="1" x14ac:dyDescent="0.2">
      <c r="A718" s="61" t="s">
        <v>861</v>
      </c>
      <c r="B718" s="62" t="s">
        <v>862</v>
      </c>
      <c r="C718" s="62" t="s">
        <v>672</v>
      </c>
      <c r="D718" s="53">
        <v>280854381</v>
      </c>
      <c r="E718" s="53">
        <v>0</v>
      </c>
      <c r="F718" s="53">
        <v>0</v>
      </c>
      <c r="G718" s="53">
        <v>0</v>
      </c>
      <c r="H718" s="53">
        <v>0</v>
      </c>
      <c r="I718" s="53">
        <v>0</v>
      </c>
      <c r="J718" s="53">
        <v>280854381</v>
      </c>
      <c r="K718" s="53">
        <v>0</v>
      </c>
      <c r="L718" s="53">
        <v>0</v>
      </c>
      <c r="M718" s="53">
        <v>0</v>
      </c>
      <c r="N718" s="53">
        <v>0</v>
      </c>
      <c r="O718" s="53">
        <v>0</v>
      </c>
      <c r="P718" s="53">
        <v>0</v>
      </c>
      <c r="Q718" s="28">
        <f t="shared" ref="Q718:Q719" si="245">R718+T718</f>
        <v>0</v>
      </c>
      <c r="R718" s="53">
        <v>0</v>
      </c>
      <c r="S718" s="53">
        <v>0</v>
      </c>
      <c r="T718" s="53">
        <v>0</v>
      </c>
      <c r="U718" s="53">
        <v>280854381</v>
      </c>
      <c r="V718" s="53">
        <v>0</v>
      </c>
      <c r="W718" s="53">
        <v>0</v>
      </c>
      <c r="X718" s="23">
        <f t="shared" ref="X718:X719" si="246">P718/J718</f>
        <v>0</v>
      </c>
    </row>
    <row r="719" spans="1:24" ht="29.25" customHeight="1" x14ac:dyDescent="0.2">
      <c r="A719" s="61" t="s">
        <v>863</v>
      </c>
      <c r="B719" s="62" t="s">
        <v>864</v>
      </c>
      <c r="C719" s="62" t="s">
        <v>314</v>
      </c>
      <c r="D719" s="53">
        <v>1083712056</v>
      </c>
      <c r="E719" s="53">
        <v>0</v>
      </c>
      <c r="F719" s="53">
        <v>0</v>
      </c>
      <c r="G719" s="53">
        <v>0</v>
      </c>
      <c r="H719" s="53">
        <v>0</v>
      </c>
      <c r="I719" s="53">
        <v>0</v>
      </c>
      <c r="J719" s="53">
        <v>1083712056</v>
      </c>
      <c r="K719" s="53">
        <v>0</v>
      </c>
      <c r="L719" s="53">
        <v>0</v>
      </c>
      <c r="M719" s="53">
        <v>0</v>
      </c>
      <c r="N719" s="53">
        <v>0</v>
      </c>
      <c r="O719" s="53">
        <v>0</v>
      </c>
      <c r="P719" s="53">
        <v>0</v>
      </c>
      <c r="Q719" s="28">
        <f t="shared" si="245"/>
        <v>0</v>
      </c>
      <c r="R719" s="53">
        <v>0</v>
      </c>
      <c r="S719" s="53">
        <v>0</v>
      </c>
      <c r="T719" s="53">
        <v>0</v>
      </c>
      <c r="U719" s="53">
        <v>1083712056</v>
      </c>
      <c r="V719" s="53">
        <v>0</v>
      </c>
      <c r="W719" s="53">
        <v>0</v>
      </c>
      <c r="X719" s="23">
        <f t="shared" si="246"/>
        <v>0</v>
      </c>
    </row>
    <row r="720" spans="1:24" ht="29.25" customHeight="1" x14ac:dyDescent="0.2">
      <c r="A720" s="59"/>
      <c r="B720" s="60" t="s">
        <v>865</v>
      </c>
      <c r="C720" s="62"/>
      <c r="D720" s="53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28"/>
      <c r="R720" s="53"/>
      <c r="S720" s="53"/>
      <c r="T720" s="53"/>
      <c r="U720" s="53"/>
      <c r="V720" s="53"/>
      <c r="W720" s="53"/>
      <c r="X720" s="53"/>
    </row>
    <row r="721" spans="1:24" x14ac:dyDescent="0.2">
      <c r="A721" s="59" t="s">
        <v>362</v>
      </c>
      <c r="B721" s="60" t="s">
        <v>431</v>
      </c>
      <c r="C721" s="62"/>
      <c r="D721" s="53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28"/>
      <c r="R721" s="53"/>
      <c r="S721" s="53"/>
      <c r="T721" s="53"/>
      <c r="U721" s="53"/>
      <c r="V721" s="53"/>
      <c r="W721" s="53"/>
      <c r="X721" s="53"/>
    </row>
    <row r="722" spans="1:24" x14ac:dyDescent="0.2">
      <c r="A722" s="59" t="s">
        <v>365</v>
      </c>
      <c r="B722" s="60" t="s">
        <v>180</v>
      </c>
      <c r="C722" s="62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28"/>
      <c r="R722" s="53"/>
      <c r="S722" s="53"/>
      <c r="T722" s="53"/>
      <c r="U722" s="53"/>
      <c r="V722" s="53"/>
      <c r="W722" s="53"/>
      <c r="X722" s="53"/>
    </row>
    <row r="723" spans="1:24" x14ac:dyDescent="0.2">
      <c r="A723" s="59" t="s">
        <v>388</v>
      </c>
      <c r="B723" s="60" t="s">
        <v>182</v>
      </c>
      <c r="C723" s="62"/>
      <c r="D723" s="53"/>
      <c r="E723" s="53"/>
      <c r="F723" s="53"/>
      <c r="G723" s="53"/>
      <c r="H723" s="53"/>
      <c r="I723" s="53"/>
      <c r="J723" s="53"/>
      <c r="K723" s="53"/>
      <c r="L723" s="53"/>
      <c r="M723" s="53"/>
      <c r="N723" s="53"/>
      <c r="O723" s="53"/>
      <c r="P723" s="53"/>
      <c r="Q723" s="28"/>
      <c r="R723" s="53"/>
      <c r="S723" s="53"/>
      <c r="T723" s="53"/>
      <c r="U723" s="53"/>
      <c r="V723" s="53"/>
      <c r="W723" s="53"/>
      <c r="X723" s="53"/>
    </row>
    <row r="724" spans="1:24" x14ac:dyDescent="0.2">
      <c r="A724" s="59" t="s">
        <v>547</v>
      </c>
      <c r="B724" s="60" t="s">
        <v>192</v>
      </c>
      <c r="C724" s="62"/>
      <c r="D724" s="53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28"/>
      <c r="R724" s="53"/>
      <c r="S724" s="53"/>
      <c r="T724" s="53"/>
      <c r="U724" s="53"/>
      <c r="V724" s="53"/>
      <c r="W724" s="53"/>
      <c r="X724" s="53"/>
    </row>
    <row r="725" spans="1:24" ht="30" customHeight="1" x14ac:dyDescent="0.2">
      <c r="A725" s="56" t="s">
        <v>617</v>
      </c>
      <c r="B725" s="60" t="s">
        <v>202</v>
      </c>
      <c r="C725" s="62"/>
      <c r="D725" s="53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</row>
    <row r="726" spans="1:24" ht="64.5" customHeight="1" x14ac:dyDescent="0.2">
      <c r="A726" s="40" t="s">
        <v>376</v>
      </c>
      <c r="B726" s="51" t="s">
        <v>866</v>
      </c>
      <c r="C726" s="62"/>
      <c r="D726" s="53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</row>
    <row r="727" spans="1:24" ht="56.25" customHeight="1" x14ac:dyDescent="0.2">
      <c r="A727" s="61" t="s">
        <v>867</v>
      </c>
      <c r="B727" s="62" t="s">
        <v>868</v>
      </c>
      <c r="C727" s="62" t="s">
        <v>79</v>
      </c>
      <c r="D727" s="53">
        <v>270698077</v>
      </c>
      <c r="E727" s="53">
        <v>0</v>
      </c>
      <c r="F727" s="53">
        <v>0</v>
      </c>
      <c r="G727" s="53">
        <v>0</v>
      </c>
      <c r="H727" s="53">
        <v>0</v>
      </c>
      <c r="I727" s="53">
        <v>0</v>
      </c>
      <c r="J727" s="53">
        <v>270698077</v>
      </c>
      <c r="K727" s="53">
        <v>0</v>
      </c>
      <c r="L727" s="53">
        <v>0</v>
      </c>
      <c r="M727" s="53">
        <v>0</v>
      </c>
      <c r="N727" s="53">
        <v>0</v>
      </c>
      <c r="O727" s="53">
        <v>0</v>
      </c>
      <c r="P727" s="53">
        <v>0</v>
      </c>
      <c r="Q727" s="28">
        <f t="shared" ref="Q727:Q732" si="247">R727+T727</f>
        <v>0</v>
      </c>
      <c r="R727" s="53">
        <v>0</v>
      </c>
      <c r="S727" s="53">
        <v>0</v>
      </c>
      <c r="T727" s="53">
        <v>0</v>
      </c>
      <c r="U727" s="53">
        <v>270698077</v>
      </c>
      <c r="V727" s="53">
        <v>0</v>
      </c>
      <c r="W727" s="53">
        <v>0</v>
      </c>
      <c r="X727" s="23">
        <f t="shared" ref="X727:X731" si="248">P727/J727</f>
        <v>0</v>
      </c>
    </row>
    <row r="728" spans="1:24" ht="52.5" customHeight="1" x14ac:dyDescent="0.2">
      <c r="A728" s="61" t="s">
        <v>869</v>
      </c>
      <c r="B728" s="62" t="s">
        <v>870</v>
      </c>
      <c r="C728" s="62" t="s">
        <v>52</v>
      </c>
      <c r="D728" s="53">
        <v>4137320506</v>
      </c>
      <c r="E728" s="53">
        <v>0</v>
      </c>
      <c r="F728" s="53">
        <v>0</v>
      </c>
      <c r="G728" s="53">
        <v>0</v>
      </c>
      <c r="H728" s="53">
        <v>0</v>
      </c>
      <c r="I728" s="53">
        <v>0</v>
      </c>
      <c r="J728" s="53">
        <v>4137320506</v>
      </c>
      <c r="K728" s="53">
        <v>0</v>
      </c>
      <c r="L728" s="53">
        <v>0</v>
      </c>
      <c r="M728" s="53">
        <v>0</v>
      </c>
      <c r="N728" s="53">
        <v>0</v>
      </c>
      <c r="O728" s="53">
        <v>0</v>
      </c>
      <c r="P728" s="53">
        <v>0</v>
      </c>
      <c r="Q728" s="28">
        <f t="shared" si="247"/>
        <v>0</v>
      </c>
      <c r="R728" s="53">
        <v>0</v>
      </c>
      <c r="S728" s="53">
        <v>0</v>
      </c>
      <c r="T728" s="53">
        <v>0</v>
      </c>
      <c r="U728" s="53">
        <v>4137320506</v>
      </c>
      <c r="V728" s="53">
        <v>0</v>
      </c>
      <c r="W728" s="53">
        <v>0</v>
      </c>
      <c r="X728" s="23">
        <f t="shared" si="248"/>
        <v>0</v>
      </c>
    </row>
    <row r="729" spans="1:24" ht="63.75" customHeight="1" x14ac:dyDescent="0.2">
      <c r="A729" s="61" t="s">
        <v>871</v>
      </c>
      <c r="B729" s="62" t="s">
        <v>872</v>
      </c>
      <c r="C729" s="62" t="s">
        <v>873</v>
      </c>
      <c r="D729" s="53">
        <v>6392312960</v>
      </c>
      <c r="E729" s="53">
        <v>0</v>
      </c>
      <c r="F729" s="53">
        <v>0</v>
      </c>
      <c r="G729" s="53">
        <v>0</v>
      </c>
      <c r="H729" s="53">
        <v>0</v>
      </c>
      <c r="I729" s="53">
        <v>0</v>
      </c>
      <c r="J729" s="53">
        <v>6392312960</v>
      </c>
      <c r="K729" s="53">
        <v>0</v>
      </c>
      <c r="L729" s="53">
        <v>0</v>
      </c>
      <c r="M729" s="53">
        <v>0</v>
      </c>
      <c r="N729" s="53">
        <v>0</v>
      </c>
      <c r="O729" s="53">
        <v>0</v>
      </c>
      <c r="P729" s="53">
        <v>0</v>
      </c>
      <c r="Q729" s="28">
        <f t="shared" si="247"/>
        <v>0</v>
      </c>
      <c r="R729" s="53">
        <v>0</v>
      </c>
      <c r="S729" s="53">
        <v>0</v>
      </c>
      <c r="T729" s="53">
        <v>0</v>
      </c>
      <c r="U729" s="53">
        <v>6392312960</v>
      </c>
      <c r="V729" s="53">
        <v>0</v>
      </c>
      <c r="W729" s="53">
        <v>0</v>
      </c>
      <c r="X729" s="23">
        <f t="shared" si="248"/>
        <v>0</v>
      </c>
    </row>
    <row r="730" spans="1:24" ht="54" customHeight="1" x14ac:dyDescent="0.2">
      <c r="A730" s="61" t="s">
        <v>874</v>
      </c>
      <c r="B730" s="62" t="s">
        <v>875</v>
      </c>
      <c r="C730" s="62" t="s">
        <v>580</v>
      </c>
      <c r="D730" s="53">
        <v>852861</v>
      </c>
      <c r="E730" s="53">
        <v>0</v>
      </c>
      <c r="F730" s="53">
        <v>0</v>
      </c>
      <c r="G730" s="53">
        <v>0</v>
      </c>
      <c r="H730" s="53">
        <v>0</v>
      </c>
      <c r="I730" s="53">
        <v>0</v>
      </c>
      <c r="J730" s="53">
        <v>852861</v>
      </c>
      <c r="K730" s="53">
        <v>0</v>
      </c>
      <c r="L730" s="53">
        <v>0</v>
      </c>
      <c r="M730" s="53">
        <v>0</v>
      </c>
      <c r="N730" s="53">
        <v>0</v>
      </c>
      <c r="O730" s="53">
        <v>0</v>
      </c>
      <c r="P730" s="53">
        <v>0</v>
      </c>
      <c r="Q730" s="28">
        <f t="shared" si="247"/>
        <v>0</v>
      </c>
      <c r="R730" s="53">
        <v>0</v>
      </c>
      <c r="S730" s="53">
        <v>0</v>
      </c>
      <c r="T730" s="53">
        <v>0</v>
      </c>
      <c r="U730" s="53">
        <v>852861</v>
      </c>
      <c r="V730" s="53">
        <v>0</v>
      </c>
      <c r="W730" s="53">
        <v>0</v>
      </c>
      <c r="X730" s="23">
        <f t="shared" si="248"/>
        <v>0</v>
      </c>
    </row>
    <row r="731" spans="1:24" ht="57.75" customHeight="1" x14ac:dyDescent="0.2">
      <c r="A731" s="61" t="s">
        <v>876</v>
      </c>
      <c r="B731" s="62" t="s">
        <v>877</v>
      </c>
      <c r="C731" s="62" t="s">
        <v>580</v>
      </c>
      <c r="D731" s="53">
        <v>24911725</v>
      </c>
      <c r="E731" s="53">
        <v>0</v>
      </c>
      <c r="F731" s="53">
        <v>0</v>
      </c>
      <c r="G731" s="53">
        <v>0</v>
      </c>
      <c r="H731" s="53">
        <v>0</v>
      </c>
      <c r="I731" s="53">
        <v>0</v>
      </c>
      <c r="J731" s="53">
        <v>24911725</v>
      </c>
      <c r="K731" s="53">
        <v>0</v>
      </c>
      <c r="L731" s="53">
        <v>0</v>
      </c>
      <c r="M731" s="53">
        <v>0</v>
      </c>
      <c r="N731" s="53">
        <v>0</v>
      </c>
      <c r="O731" s="53">
        <v>0</v>
      </c>
      <c r="P731" s="53">
        <v>0</v>
      </c>
      <c r="Q731" s="28">
        <f t="shared" si="247"/>
        <v>0</v>
      </c>
      <c r="R731" s="53">
        <v>0</v>
      </c>
      <c r="S731" s="53">
        <v>0</v>
      </c>
      <c r="T731" s="53">
        <v>0</v>
      </c>
      <c r="U731" s="53">
        <v>24911725</v>
      </c>
      <c r="V731" s="53">
        <v>0</v>
      </c>
      <c r="W731" s="53">
        <v>0</v>
      </c>
      <c r="X731" s="23">
        <f t="shared" si="248"/>
        <v>0</v>
      </c>
    </row>
    <row r="732" spans="1:24" s="17" customFormat="1" ht="16.5" customHeight="1" x14ac:dyDescent="0.2">
      <c r="A732" s="128"/>
      <c r="B732" s="133" t="s">
        <v>878</v>
      </c>
      <c r="C732" s="69" t="s">
        <v>879</v>
      </c>
      <c r="D732" s="130">
        <f t="shared" ref="D732:W732" si="249">SUM(D565:D731)</f>
        <v>122793759821</v>
      </c>
      <c r="E732" s="130">
        <f t="shared" si="249"/>
        <v>59847556811.07</v>
      </c>
      <c r="F732" s="130">
        <f t="shared" si="249"/>
        <v>0</v>
      </c>
      <c r="G732" s="130">
        <f t="shared" si="249"/>
        <v>5874101581.25</v>
      </c>
      <c r="H732" s="130">
        <f t="shared" si="249"/>
        <v>315300000</v>
      </c>
      <c r="I732" s="130">
        <f t="shared" si="249"/>
        <v>65406358392.32</v>
      </c>
      <c r="J732" s="130">
        <f t="shared" si="249"/>
        <v>188200118213.32001</v>
      </c>
      <c r="K732" s="130">
        <f t="shared" si="249"/>
        <v>7033135462.9200001</v>
      </c>
      <c r="L732" s="130">
        <f t="shared" si="249"/>
        <v>15002325176.130001</v>
      </c>
      <c r="M732" s="130">
        <f t="shared" si="249"/>
        <v>15002325176.130001</v>
      </c>
      <c r="N732" s="130">
        <f t="shared" si="249"/>
        <v>27600000</v>
      </c>
      <c r="O732" s="130">
        <f t="shared" si="249"/>
        <v>7772265608.8299999</v>
      </c>
      <c r="P732" s="130">
        <f t="shared" si="249"/>
        <v>7772265608.8299999</v>
      </c>
      <c r="Q732" s="121">
        <f t="shared" si="247"/>
        <v>952566944.87</v>
      </c>
      <c r="R732" s="130">
        <f t="shared" si="249"/>
        <v>298899.87</v>
      </c>
      <c r="S732" s="130">
        <f t="shared" si="249"/>
        <v>952268045</v>
      </c>
      <c r="T732" s="130">
        <f t="shared" si="249"/>
        <v>952268045</v>
      </c>
      <c r="U732" s="130">
        <f t="shared" si="249"/>
        <v>173197793037.19</v>
      </c>
      <c r="V732" s="130">
        <f t="shared" si="249"/>
        <v>7230059567.3000002</v>
      </c>
      <c r="W732" s="130">
        <f t="shared" si="249"/>
        <v>6819698663.96</v>
      </c>
      <c r="X732" s="115">
        <f>P732/J732</f>
        <v>4.1297878463712419E-2</v>
      </c>
    </row>
    <row r="733" spans="1:24" s="17" customFormat="1" ht="16.5" customHeight="1" x14ac:dyDescent="0.2">
      <c r="A733" s="41"/>
      <c r="B733" s="80"/>
      <c r="C733" s="65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28"/>
      <c r="R733" s="66"/>
      <c r="S733" s="66"/>
      <c r="T733" s="66"/>
      <c r="U733" s="66"/>
      <c r="V733" s="66"/>
      <c r="W733" s="66"/>
      <c r="X733" s="66"/>
    </row>
    <row r="734" spans="1:24" ht="15" customHeight="1" x14ac:dyDescent="0.2">
      <c r="A734" s="128"/>
      <c r="B734" s="69" t="s">
        <v>880</v>
      </c>
      <c r="C734" s="131"/>
      <c r="D734" s="132"/>
      <c r="E734" s="132"/>
      <c r="F734" s="132"/>
      <c r="G734" s="132"/>
      <c r="H734" s="132"/>
      <c r="I734" s="132"/>
      <c r="J734" s="132"/>
      <c r="K734" s="132"/>
      <c r="L734" s="132"/>
      <c r="M734" s="132"/>
      <c r="N734" s="132"/>
      <c r="O734" s="132"/>
      <c r="P734" s="132"/>
      <c r="Q734" s="132"/>
      <c r="R734" s="132"/>
      <c r="S734" s="132"/>
      <c r="T734" s="132"/>
      <c r="U734" s="132"/>
      <c r="V734" s="132"/>
      <c r="W734" s="132"/>
      <c r="X734" s="132"/>
    </row>
    <row r="735" spans="1:24" ht="15" customHeight="1" x14ac:dyDescent="0.2">
      <c r="A735" s="50">
        <v>2</v>
      </c>
      <c r="B735" s="51" t="s">
        <v>37</v>
      </c>
      <c r="C735" s="52"/>
      <c r="D735" s="53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</row>
    <row r="736" spans="1:24" ht="15" customHeight="1" x14ac:dyDescent="0.2">
      <c r="A736" s="50" t="s">
        <v>795</v>
      </c>
      <c r="B736" s="51" t="s">
        <v>431</v>
      </c>
      <c r="C736" s="52"/>
      <c r="D736" s="53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</row>
    <row r="737" spans="1:24" ht="15" customHeight="1" x14ac:dyDescent="0.2">
      <c r="A737" s="50" t="s">
        <v>365</v>
      </c>
      <c r="B737" s="51" t="s">
        <v>180</v>
      </c>
      <c r="C737" s="52"/>
      <c r="D737" s="53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</row>
    <row r="738" spans="1:24" ht="15" customHeight="1" x14ac:dyDescent="0.2">
      <c r="A738" s="50" t="s">
        <v>881</v>
      </c>
      <c r="B738" s="51" t="s">
        <v>690</v>
      </c>
      <c r="C738" s="52"/>
      <c r="D738" s="53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</row>
    <row r="739" spans="1:24" ht="15" customHeight="1" x14ac:dyDescent="0.2">
      <c r="A739" s="50" t="s">
        <v>368</v>
      </c>
      <c r="B739" s="51" t="s">
        <v>369</v>
      </c>
      <c r="C739" s="52"/>
      <c r="D739" s="53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</row>
    <row r="740" spans="1:24" ht="15" customHeight="1" x14ac:dyDescent="0.2">
      <c r="A740" s="56" t="s">
        <v>370</v>
      </c>
      <c r="B740" s="51" t="s">
        <v>371</v>
      </c>
      <c r="C740" s="52"/>
      <c r="D740" s="53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</row>
    <row r="741" spans="1:24" ht="15" customHeight="1" x14ac:dyDescent="0.2">
      <c r="A741" s="56" t="s">
        <v>882</v>
      </c>
      <c r="B741" s="51" t="s">
        <v>883</v>
      </c>
      <c r="C741" s="52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</row>
    <row r="742" spans="1:24" ht="21.95" customHeight="1" x14ac:dyDescent="0.2">
      <c r="A742" s="59" t="s">
        <v>376</v>
      </c>
      <c r="B742" s="60" t="s">
        <v>884</v>
      </c>
      <c r="C742" s="52"/>
      <c r="D742" s="53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</row>
    <row r="743" spans="1:24" ht="21.95" customHeight="1" x14ac:dyDescent="0.2">
      <c r="A743" s="61" t="s">
        <v>885</v>
      </c>
      <c r="B743" s="62" t="s">
        <v>886</v>
      </c>
      <c r="C743" s="62" t="s">
        <v>52</v>
      </c>
      <c r="D743" s="53">
        <v>250000000</v>
      </c>
      <c r="E743" s="53">
        <v>0</v>
      </c>
      <c r="F743" s="53">
        <v>0</v>
      </c>
      <c r="G743" s="53">
        <v>0</v>
      </c>
      <c r="H743" s="53">
        <v>0</v>
      </c>
      <c r="I743" s="53">
        <v>0</v>
      </c>
      <c r="J743" s="53">
        <v>250000000</v>
      </c>
      <c r="K743" s="53">
        <v>0</v>
      </c>
      <c r="L743" s="53">
        <v>0</v>
      </c>
      <c r="M743" s="53">
        <v>0</v>
      </c>
      <c r="N743" s="53">
        <v>0</v>
      </c>
      <c r="O743" s="53">
        <v>0</v>
      </c>
      <c r="P743" s="53">
        <v>0</v>
      </c>
      <c r="Q743" s="28">
        <f t="shared" ref="Q743" si="250">R743+T743</f>
        <v>0</v>
      </c>
      <c r="R743" s="53">
        <v>0</v>
      </c>
      <c r="S743" s="53">
        <v>0</v>
      </c>
      <c r="T743" s="53">
        <v>0</v>
      </c>
      <c r="U743" s="53">
        <v>250000000</v>
      </c>
      <c r="V743" s="53">
        <v>0</v>
      </c>
      <c r="W743" s="53">
        <v>0</v>
      </c>
      <c r="X743" s="23">
        <f t="shared" ref="X743" si="251">P743/J743</f>
        <v>0</v>
      </c>
    </row>
    <row r="744" spans="1:24" ht="21.75" customHeight="1" x14ac:dyDescent="0.2">
      <c r="A744" s="56" t="s">
        <v>372</v>
      </c>
      <c r="B744" s="51" t="s">
        <v>887</v>
      </c>
      <c r="C744" s="62"/>
      <c r="D744" s="53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</row>
    <row r="745" spans="1:24" ht="21" customHeight="1" x14ac:dyDescent="0.2">
      <c r="A745" s="56" t="s">
        <v>374</v>
      </c>
      <c r="B745" s="51" t="s">
        <v>375</v>
      </c>
      <c r="C745" s="62"/>
      <c r="D745" s="53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</row>
    <row r="746" spans="1:24" ht="21.95" customHeight="1" x14ac:dyDescent="0.2">
      <c r="A746" s="59" t="s">
        <v>376</v>
      </c>
      <c r="B746" s="60" t="s">
        <v>888</v>
      </c>
      <c r="C746" s="52"/>
      <c r="D746" s="53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</row>
    <row r="747" spans="1:24" ht="21.95" customHeight="1" x14ac:dyDescent="0.2">
      <c r="A747" s="61" t="s">
        <v>889</v>
      </c>
      <c r="B747" s="62" t="s">
        <v>890</v>
      </c>
      <c r="C747" s="62" t="s">
        <v>52</v>
      </c>
      <c r="D747" s="53">
        <v>100000000</v>
      </c>
      <c r="E747" s="53">
        <v>0</v>
      </c>
      <c r="F747" s="53">
        <v>0</v>
      </c>
      <c r="G747" s="53">
        <v>0</v>
      </c>
      <c r="H747" s="53">
        <v>0</v>
      </c>
      <c r="I747" s="53">
        <v>0</v>
      </c>
      <c r="J747" s="53">
        <v>100000000</v>
      </c>
      <c r="K747" s="53">
        <v>0</v>
      </c>
      <c r="L747" s="53">
        <v>0</v>
      </c>
      <c r="M747" s="53">
        <v>0</v>
      </c>
      <c r="N747" s="53">
        <v>0</v>
      </c>
      <c r="O747" s="53">
        <v>0</v>
      </c>
      <c r="P747" s="53">
        <v>0</v>
      </c>
      <c r="Q747" s="28">
        <f t="shared" ref="Q747" si="252">R747+T747</f>
        <v>0</v>
      </c>
      <c r="R747" s="53">
        <v>0</v>
      </c>
      <c r="S747" s="53">
        <v>0</v>
      </c>
      <c r="T747" s="53">
        <v>0</v>
      </c>
      <c r="U747" s="53">
        <v>100000000</v>
      </c>
      <c r="V747" s="53">
        <v>0</v>
      </c>
      <c r="W747" s="53">
        <v>0</v>
      </c>
      <c r="X747" s="23">
        <f t="shared" ref="X747" si="253">P747/J747</f>
        <v>0</v>
      </c>
    </row>
    <row r="748" spans="1:24" ht="24" customHeight="1" x14ac:dyDescent="0.2">
      <c r="A748" s="56" t="s">
        <v>891</v>
      </c>
      <c r="B748" s="51" t="s">
        <v>892</v>
      </c>
      <c r="C748" s="62"/>
      <c r="D748" s="53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</row>
    <row r="749" spans="1:24" ht="21.75" customHeight="1" x14ac:dyDescent="0.2">
      <c r="A749" s="56" t="s">
        <v>893</v>
      </c>
      <c r="B749" s="51" t="s">
        <v>894</v>
      </c>
      <c r="C749" s="62"/>
      <c r="D749" s="53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</row>
    <row r="750" spans="1:24" ht="15" customHeight="1" x14ac:dyDescent="0.2">
      <c r="A750" s="56" t="s">
        <v>895</v>
      </c>
      <c r="B750" s="62"/>
      <c r="C750" s="62"/>
      <c r="D750" s="53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</row>
    <row r="751" spans="1:24" ht="26.25" customHeight="1" x14ac:dyDescent="0.2">
      <c r="A751" s="59" t="s">
        <v>376</v>
      </c>
      <c r="B751" s="60" t="s">
        <v>896</v>
      </c>
      <c r="C751" s="52"/>
      <c r="D751" s="53"/>
      <c r="E751" s="53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</row>
    <row r="752" spans="1:24" ht="21.95" customHeight="1" x14ac:dyDescent="0.2">
      <c r="A752" s="61" t="s">
        <v>897</v>
      </c>
      <c r="B752" s="62" t="s">
        <v>898</v>
      </c>
      <c r="C752" s="62" t="s">
        <v>52</v>
      </c>
      <c r="D752" s="53">
        <v>200000000</v>
      </c>
      <c r="E752" s="53">
        <v>0</v>
      </c>
      <c r="F752" s="53">
        <v>0</v>
      </c>
      <c r="G752" s="53">
        <v>0</v>
      </c>
      <c r="H752" s="53">
        <v>0</v>
      </c>
      <c r="I752" s="53">
        <v>0</v>
      </c>
      <c r="J752" s="53">
        <v>200000000</v>
      </c>
      <c r="K752" s="53">
        <v>0</v>
      </c>
      <c r="L752" s="53">
        <v>0</v>
      </c>
      <c r="M752" s="53">
        <v>0</v>
      </c>
      <c r="N752" s="53">
        <v>0</v>
      </c>
      <c r="O752" s="53">
        <v>0</v>
      </c>
      <c r="P752" s="53">
        <v>0</v>
      </c>
      <c r="Q752" s="28">
        <f t="shared" ref="Q752" si="254">R752+T752</f>
        <v>0</v>
      </c>
      <c r="R752" s="53">
        <v>0</v>
      </c>
      <c r="S752" s="53">
        <v>0</v>
      </c>
      <c r="T752" s="53">
        <v>0</v>
      </c>
      <c r="U752" s="53">
        <v>200000000</v>
      </c>
      <c r="V752" s="53">
        <v>0</v>
      </c>
      <c r="W752" s="53">
        <v>0</v>
      </c>
      <c r="X752" s="23">
        <f t="shared" ref="X752" si="255">P752/J752</f>
        <v>0</v>
      </c>
    </row>
    <row r="753" spans="1:24" ht="27.75" customHeight="1" x14ac:dyDescent="0.2">
      <c r="A753" s="56" t="s">
        <v>891</v>
      </c>
      <c r="B753" s="83" t="s">
        <v>892</v>
      </c>
      <c r="C753" s="62"/>
      <c r="D753" s="53"/>
      <c r="E753" s="53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</row>
    <row r="754" spans="1:24" ht="21.75" customHeight="1" x14ac:dyDescent="0.2">
      <c r="A754" s="56" t="s">
        <v>893</v>
      </c>
      <c r="B754" s="58" t="s">
        <v>899</v>
      </c>
      <c r="C754" s="62"/>
      <c r="D754" s="53"/>
      <c r="E754" s="53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</row>
    <row r="755" spans="1:24" ht="15" customHeight="1" x14ac:dyDescent="0.2">
      <c r="A755" s="56" t="s">
        <v>900</v>
      </c>
      <c r="B755" s="55" t="s">
        <v>901</v>
      </c>
      <c r="C755" s="62"/>
      <c r="D755" s="53"/>
      <c r="E755" s="53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</row>
    <row r="756" spans="1:24" ht="21.95" customHeight="1" x14ac:dyDescent="0.2">
      <c r="A756" s="59" t="s">
        <v>376</v>
      </c>
      <c r="B756" s="60" t="s">
        <v>902</v>
      </c>
      <c r="C756" s="52"/>
      <c r="D756" s="53"/>
      <c r="E756" s="53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</row>
    <row r="757" spans="1:24" ht="21.95" customHeight="1" x14ac:dyDescent="0.2">
      <c r="A757" s="61" t="s">
        <v>903</v>
      </c>
      <c r="B757" s="62" t="s">
        <v>904</v>
      </c>
      <c r="C757" s="62" t="s">
        <v>52</v>
      </c>
      <c r="D757" s="53">
        <v>50000000</v>
      </c>
      <c r="E757" s="53">
        <v>0</v>
      </c>
      <c r="F757" s="53">
        <v>0</v>
      </c>
      <c r="G757" s="53">
        <v>0</v>
      </c>
      <c r="H757" s="53">
        <v>0</v>
      </c>
      <c r="I757" s="53">
        <v>0</v>
      </c>
      <c r="J757" s="53">
        <v>50000000</v>
      </c>
      <c r="K757" s="53">
        <v>0</v>
      </c>
      <c r="L757" s="53">
        <v>0</v>
      </c>
      <c r="M757" s="53">
        <v>0</v>
      </c>
      <c r="N757" s="53">
        <v>0</v>
      </c>
      <c r="O757" s="53">
        <v>0</v>
      </c>
      <c r="P757" s="53">
        <v>0</v>
      </c>
      <c r="Q757" s="28">
        <f t="shared" ref="Q757" si="256">R757+T757</f>
        <v>0</v>
      </c>
      <c r="R757" s="53">
        <v>0</v>
      </c>
      <c r="S757" s="53">
        <v>0</v>
      </c>
      <c r="T757" s="53">
        <v>0</v>
      </c>
      <c r="U757" s="53">
        <v>50000000</v>
      </c>
      <c r="V757" s="53">
        <v>0</v>
      </c>
      <c r="W757" s="53">
        <v>0</v>
      </c>
      <c r="X757" s="23">
        <f t="shared" ref="X757" si="257">P757/J757</f>
        <v>0</v>
      </c>
    </row>
    <row r="758" spans="1:24" ht="15" customHeight="1" x14ac:dyDescent="0.2">
      <c r="A758" s="56" t="s">
        <v>388</v>
      </c>
      <c r="B758" s="59" t="s">
        <v>182</v>
      </c>
      <c r="C758" s="52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</row>
    <row r="759" spans="1:24" ht="15" customHeight="1" x14ac:dyDescent="0.2">
      <c r="A759" s="56" t="s">
        <v>389</v>
      </c>
      <c r="B759" s="76" t="s">
        <v>184</v>
      </c>
      <c r="C759" s="52"/>
      <c r="D759" s="53"/>
      <c r="E759" s="53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</row>
    <row r="760" spans="1:24" ht="22.5" customHeight="1" x14ac:dyDescent="0.2">
      <c r="A760" s="56" t="s">
        <v>905</v>
      </c>
      <c r="B760" s="60" t="s">
        <v>906</v>
      </c>
      <c r="C760" s="52"/>
      <c r="D760" s="53"/>
      <c r="E760" s="53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</row>
    <row r="761" spans="1:24" ht="21.95" customHeight="1" x14ac:dyDescent="0.2">
      <c r="A761" s="59" t="s">
        <v>376</v>
      </c>
      <c r="B761" s="60" t="s">
        <v>907</v>
      </c>
      <c r="C761" s="52"/>
      <c r="D761" s="53"/>
      <c r="E761" s="53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</row>
    <row r="762" spans="1:24" ht="21.95" customHeight="1" x14ac:dyDescent="0.2">
      <c r="A762" s="61" t="s">
        <v>908</v>
      </c>
      <c r="B762" s="62" t="s">
        <v>909</v>
      </c>
      <c r="C762" s="62" t="s">
        <v>52</v>
      </c>
      <c r="D762" s="53">
        <v>100000000</v>
      </c>
      <c r="E762" s="53">
        <v>0</v>
      </c>
      <c r="F762" s="53">
        <v>0</v>
      </c>
      <c r="G762" s="53">
        <v>0</v>
      </c>
      <c r="H762" s="53">
        <v>0</v>
      </c>
      <c r="I762" s="53">
        <v>0</v>
      </c>
      <c r="J762" s="53">
        <v>100000000</v>
      </c>
      <c r="K762" s="53">
        <v>0</v>
      </c>
      <c r="L762" s="53">
        <v>0</v>
      </c>
      <c r="M762" s="53">
        <v>0</v>
      </c>
      <c r="N762" s="53">
        <v>0</v>
      </c>
      <c r="O762" s="53">
        <v>0</v>
      </c>
      <c r="P762" s="53">
        <v>0</v>
      </c>
      <c r="Q762" s="28">
        <f t="shared" ref="Q762" si="258">R762+T762</f>
        <v>0</v>
      </c>
      <c r="R762" s="53">
        <v>0</v>
      </c>
      <c r="S762" s="53">
        <v>0</v>
      </c>
      <c r="T762" s="53">
        <v>0</v>
      </c>
      <c r="U762" s="53">
        <v>100000000</v>
      </c>
      <c r="V762" s="53">
        <v>0</v>
      </c>
      <c r="W762" s="53">
        <v>0</v>
      </c>
      <c r="X762" s="23">
        <f t="shared" ref="X762" si="259">P762/J762</f>
        <v>0</v>
      </c>
    </row>
    <row r="763" spans="1:24" ht="21.95" customHeight="1" x14ac:dyDescent="0.2">
      <c r="A763" s="59" t="s">
        <v>376</v>
      </c>
      <c r="B763" s="60" t="s">
        <v>910</v>
      </c>
      <c r="C763" s="52"/>
      <c r="D763" s="53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</row>
    <row r="764" spans="1:24" ht="21.95" customHeight="1" x14ac:dyDescent="0.2">
      <c r="A764" s="61" t="s">
        <v>911</v>
      </c>
      <c r="B764" s="62" t="s">
        <v>912</v>
      </c>
      <c r="C764" s="62" t="s">
        <v>52</v>
      </c>
      <c r="D764" s="53">
        <v>110000000</v>
      </c>
      <c r="E764" s="53">
        <v>0</v>
      </c>
      <c r="F764" s="53">
        <v>0</v>
      </c>
      <c r="G764" s="53">
        <v>0</v>
      </c>
      <c r="H764" s="53">
        <v>0</v>
      </c>
      <c r="I764" s="53">
        <v>0</v>
      </c>
      <c r="J764" s="53">
        <v>110000000</v>
      </c>
      <c r="K764" s="53">
        <v>0</v>
      </c>
      <c r="L764" s="53">
        <v>0</v>
      </c>
      <c r="M764" s="53">
        <v>0</v>
      </c>
      <c r="N764" s="53">
        <v>0</v>
      </c>
      <c r="O764" s="53">
        <v>0</v>
      </c>
      <c r="P764" s="53">
        <v>0</v>
      </c>
      <c r="Q764" s="28">
        <f t="shared" ref="Q764" si="260">R764+T764</f>
        <v>0</v>
      </c>
      <c r="R764" s="53">
        <v>0</v>
      </c>
      <c r="S764" s="53">
        <v>0</v>
      </c>
      <c r="T764" s="53">
        <v>0</v>
      </c>
      <c r="U764" s="53">
        <v>110000000</v>
      </c>
      <c r="V764" s="53">
        <v>0</v>
      </c>
      <c r="W764" s="53">
        <v>0</v>
      </c>
      <c r="X764" s="23">
        <f t="shared" ref="X764" si="261">P764/J764</f>
        <v>0</v>
      </c>
    </row>
    <row r="765" spans="1:24" ht="21.95" customHeight="1" x14ac:dyDescent="0.2">
      <c r="A765" s="77" t="s">
        <v>500</v>
      </c>
      <c r="B765" s="51" t="s">
        <v>186</v>
      </c>
      <c r="C765" s="62"/>
      <c r="D765" s="53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</row>
    <row r="766" spans="1:24" ht="37.5" customHeight="1" x14ac:dyDescent="0.2">
      <c r="A766" s="59" t="s">
        <v>376</v>
      </c>
      <c r="B766" s="60" t="s">
        <v>913</v>
      </c>
      <c r="C766" s="52"/>
      <c r="D766" s="53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</row>
    <row r="767" spans="1:24" ht="31.5" customHeight="1" x14ac:dyDescent="0.2">
      <c r="A767" s="61" t="s">
        <v>914</v>
      </c>
      <c r="B767" s="62" t="s">
        <v>915</v>
      </c>
      <c r="C767" s="62" t="s">
        <v>52</v>
      </c>
      <c r="D767" s="53">
        <v>600000000</v>
      </c>
      <c r="E767" s="53">
        <v>0</v>
      </c>
      <c r="F767" s="53">
        <v>0</v>
      </c>
      <c r="G767" s="53">
        <v>0</v>
      </c>
      <c r="H767" s="53">
        <v>0</v>
      </c>
      <c r="I767" s="53">
        <v>0</v>
      </c>
      <c r="J767" s="53">
        <v>600000000</v>
      </c>
      <c r="K767" s="53">
        <v>0</v>
      </c>
      <c r="L767" s="53">
        <v>0</v>
      </c>
      <c r="M767" s="53">
        <v>0</v>
      </c>
      <c r="N767" s="53">
        <v>0</v>
      </c>
      <c r="O767" s="53">
        <v>0</v>
      </c>
      <c r="P767" s="53">
        <v>0</v>
      </c>
      <c r="Q767" s="28">
        <f t="shared" ref="Q767:Q769" si="262">R767+T767</f>
        <v>0</v>
      </c>
      <c r="R767" s="53">
        <v>0</v>
      </c>
      <c r="S767" s="53">
        <v>0</v>
      </c>
      <c r="T767" s="53">
        <v>0</v>
      </c>
      <c r="U767" s="53">
        <v>600000000</v>
      </c>
      <c r="V767" s="53">
        <v>0</v>
      </c>
      <c r="W767" s="53">
        <v>0</v>
      </c>
      <c r="X767" s="23">
        <f t="shared" ref="X767:X769" si="263">P767/J767</f>
        <v>0</v>
      </c>
    </row>
    <row r="768" spans="1:24" ht="31.5" customHeight="1" x14ac:dyDescent="0.2">
      <c r="A768" s="61" t="s">
        <v>916</v>
      </c>
      <c r="B768" s="62" t="s">
        <v>917</v>
      </c>
      <c r="C768" s="62" t="s">
        <v>304</v>
      </c>
      <c r="D768" s="53">
        <v>600912530</v>
      </c>
      <c r="E768" s="53">
        <v>0</v>
      </c>
      <c r="F768" s="53">
        <v>0</v>
      </c>
      <c r="G768" s="53">
        <v>0</v>
      </c>
      <c r="H768" s="53">
        <v>0</v>
      </c>
      <c r="I768" s="53">
        <v>0</v>
      </c>
      <c r="J768" s="53">
        <v>600912530</v>
      </c>
      <c r="K768" s="53">
        <v>0</v>
      </c>
      <c r="L768" s="53">
        <v>0</v>
      </c>
      <c r="M768" s="53">
        <v>0</v>
      </c>
      <c r="N768" s="53">
        <v>0</v>
      </c>
      <c r="O768" s="53">
        <v>0</v>
      </c>
      <c r="P768" s="53">
        <v>0</v>
      </c>
      <c r="Q768" s="28">
        <f t="shared" si="262"/>
        <v>0</v>
      </c>
      <c r="R768" s="53">
        <v>0</v>
      </c>
      <c r="S768" s="53">
        <v>0</v>
      </c>
      <c r="T768" s="53">
        <v>0</v>
      </c>
      <c r="U768" s="53">
        <v>600912530</v>
      </c>
      <c r="V768" s="53">
        <v>0</v>
      </c>
      <c r="W768" s="53">
        <v>0</v>
      </c>
      <c r="X768" s="23">
        <f t="shared" si="263"/>
        <v>0</v>
      </c>
    </row>
    <row r="769" spans="1:24" ht="31.5" customHeight="1" x14ac:dyDescent="0.2">
      <c r="A769" s="61" t="s">
        <v>918</v>
      </c>
      <c r="B769" s="62" t="s">
        <v>919</v>
      </c>
      <c r="C769" s="62" t="s">
        <v>304</v>
      </c>
      <c r="D769" s="53">
        <v>850649274</v>
      </c>
      <c r="E769" s="53">
        <v>0</v>
      </c>
      <c r="F769" s="53">
        <v>0</v>
      </c>
      <c r="G769" s="53">
        <v>0</v>
      </c>
      <c r="H769" s="53">
        <v>0</v>
      </c>
      <c r="I769" s="53">
        <v>0</v>
      </c>
      <c r="J769" s="53">
        <v>850649274</v>
      </c>
      <c r="K769" s="53">
        <v>0</v>
      </c>
      <c r="L769" s="53">
        <v>0</v>
      </c>
      <c r="M769" s="53">
        <v>0</v>
      </c>
      <c r="N769" s="53">
        <v>0</v>
      </c>
      <c r="O769" s="53">
        <v>0</v>
      </c>
      <c r="P769" s="53">
        <v>0</v>
      </c>
      <c r="Q769" s="28">
        <f t="shared" si="262"/>
        <v>0</v>
      </c>
      <c r="R769" s="53">
        <v>0</v>
      </c>
      <c r="S769" s="53">
        <v>0</v>
      </c>
      <c r="T769" s="53">
        <v>0</v>
      </c>
      <c r="U769" s="53">
        <v>850649274</v>
      </c>
      <c r="V769" s="53">
        <v>0</v>
      </c>
      <c r="W769" s="53">
        <v>0</v>
      </c>
      <c r="X769" s="23">
        <f t="shared" si="263"/>
        <v>0</v>
      </c>
    </row>
    <row r="770" spans="1:24" ht="33.75" customHeight="1" x14ac:dyDescent="0.2">
      <c r="A770" s="59" t="s">
        <v>376</v>
      </c>
      <c r="B770" s="60" t="s">
        <v>920</v>
      </c>
      <c r="C770" s="52"/>
      <c r="D770" s="53"/>
      <c r="E770" s="53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</row>
    <row r="771" spans="1:24" ht="21.95" customHeight="1" x14ac:dyDescent="0.2">
      <c r="A771" s="61" t="s">
        <v>921</v>
      </c>
      <c r="B771" s="62" t="s">
        <v>922</v>
      </c>
      <c r="C771" s="62" t="s">
        <v>52</v>
      </c>
      <c r="D771" s="53">
        <v>200000000</v>
      </c>
      <c r="E771" s="53">
        <v>0</v>
      </c>
      <c r="F771" s="53">
        <v>0</v>
      </c>
      <c r="G771" s="53">
        <v>0</v>
      </c>
      <c r="H771" s="53">
        <v>0</v>
      </c>
      <c r="I771" s="53">
        <v>0</v>
      </c>
      <c r="J771" s="53">
        <v>200000000</v>
      </c>
      <c r="K771" s="53">
        <v>0</v>
      </c>
      <c r="L771" s="53">
        <v>0</v>
      </c>
      <c r="M771" s="53">
        <v>0</v>
      </c>
      <c r="N771" s="53">
        <v>0</v>
      </c>
      <c r="O771" s="53">
        <v>0</v>
      </c>
      <c r="P771" s="53">
        <v>0</v>
      </c>
      <c r="Q771" s="28">
        <f t="shared" ref="Q771" si="264">R771+T771</f>
        <v>0</v>
      </c>
      <c r="R771" s="53">
        <v>0</v>
      </c>
      <c r="S771" s="53">
        <v>0</v>
      </c>
      <c r="T771" s="53">
        <v>0</v>
      </c>
      <c r="U771" s="53">
        <v>200000000</v>
      </c>
      <c r="V771" s="53">
        <v>0</v>
      </c>
      <c r="W771" s="53">
        <v>0</v>
      </c>
      <c r="X771" s="23">
        <f t="shared" ref="X771" si="265">P771/J771</f>
        <v>0</v>
      </c>
    </row>
    <row r="772" spans="1:24" ht="22.5" customHeight="1" x14ac:dyDescent="0.2">
      <c r="A772" s="56" t="s">
        <v>547</v>
      </c>
      <c r="B772" s="84" t="s">
        <v>192</v>
      </c>
      <c r="C772" s="62"/>
      <c r="D772" s="53"/>
      <c r="E772" s="53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</row>
    <row r="773" spans="1:24" ht="30" customHeight="1" x14ac:dyDescent="0.2">
      <c r="A773" s="56" t="s">
        <v>617</v>
      </c>
      <c r="B773" s="60" t="s">
        <v>202</v>
      </c>
      <c r="C773" s="62"/>
      <c r="D773" s="53"/>
      <c r="E773" s="53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</row>
    <row r="774" spans="1:24" ht="21.95" customHeight="1" x14ac:dyDescent="0.2">
      <c r="A774" s="59" t="s">
        <v>376</v>
      </c>
      <c r="B774" s="60" t="s">
        <v>923</v>
      </c>
      <c r="C774" s="52"/>
      <c r="D774" s="53"/>
      <c r="E774" s="5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</row>
    <row r="775" spans="1:24" ht="21.95" customHeight="1" x14ac:dyDescent="0.2">
      <c r="A775" s="61" t="s">
        <v>924</v>
      </c>
      <c r="B775" s="62" t="s">
        <v>925</v>
      </c>
      <c r="C775" s="62" t="s">
        <v>52</v>
      </c>
      <c r="D775" s="53">
        <v>220000000</v>
      </c>
      <c r="E775" s="53">
        <v>0</v>
      </c>
      <c r="F775" s="53">
        <v>0</v>
      </c>
      <c r="G775" s="53">
        <v>0</v>
      </c>
      <c r="H775" s="53">
        <v>0</v>
      </c>
      <c r="I775" s="53">
        <v>0</v>
      </c>
      <c r="J775" s="53">
        <v>220000000</v>
      </c>
      <c r="K775" s="53">
        <v>0</v>
      </c>
      <c r="L775" s="53">
        <v>152400000</v>
      </c>
      <c r="M775" s="53">
        <v>152400000</v>
      </c>
      <c r="N775" s="53">
        <v>0</v>
      </c>
      <c r="O775" s="53">
        <v>152400000</v>
      </c>
      <c r="P775" s="53">
        <v>152400000</v>
      </c>
      <c r="Q775" s="28">
        <f t="shared" ref="Q775" si="266">R775+T775</f>
        <v>0</v>
      </c>
      <c r="R775" s="53">
        <v>0</v>
      </c>
      <c r="S775" s="53">
        <v>0</v>
      </c>
      <c r="T775" s="53">
        <v>0</v>
      </c>
      <c r="U775" s="53">
        <v>67600000</v>
      </c>
      <c r="V775" s="53">
        <v>0</v>
      </c>
      <c r="W775" s="53">
        <v>152400000</v>
      </c>
      <c r="X775" s="23">
        <f t="shared" ref="X775:X822" si="267">P775/J775</f>
        <v>0.69272727272727275</v>
      </c>
    </row>
    <row r="776" spans="1:24" ht="21.95" customHeight="1" x14ac:dyDescent="0.2">
      <c r="A776" s="59" t="s">
        <v>376</v>
      </c>
      <c r="B776" s="60" t="s">
        <v>926</v>
      </c>
      <c r="C776" s="52"/>
      <c r="D776" s="53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23"/>
    </row>
    <row r="777" spans="1:24" ht="21.95" customHeight="1" x14ac:dyDescent="0.2">
      <c r="A777" s="61" t="s">
        <v>927</v>
      </c>
      <c r="B777" s="62" t="s">
        <v>925</v>
      </c>
      <c r="C777" s="62" t="s">
        <v>52</v>
      </c>
      <c r="D777" s="53">
        <v>630000000</v>
      </c>
      <c r="E777" s="53">
        <v>0</v>
      </c>
      <c r="F777" s="53">
        <v>0</v>
      </c>
      <c r="G777" s="53">
        <v>0</v>
      </c>
      <c r="H777" s="53">
        <v>0</v>
      </c>
      <c r="I777" s="53">
        <v>0</v>
      </c>
      <c r="J777" s="53">
        <v>630000000</v>
      </c>
      <c r="K777" s="53">
        <v>0</v>
      </c>
      <c r="L777" s="53">
        <v>0</v>
      </c>
      <c r="M777" s="53">
        <v>0</v>
      </c>
      <c r="N777" s="53">
        <v>0</v>
      </c>
      <c r="O777" s="53">
        <v>0</v>
      </c>
      <c r="P777" s="53">
        <v>0</v>
      </c>
      <c r="Q777" s="28">
        <f t="shared" ref="Q777" si="268">R777+T777</f>
        <v>0</v>
      </c>
      <c r="R777" s="53">
        <v>0</v>
      </c>
      <c r="S777" s="53">
        <v>0</v>
      </c>
      <c r="T777" s="53">
        <v>0</v>
      </c>
      <c r="U777" s="53">
        <v>630000000</v>
      </c>
      <c r="V777" s="53">
        <v>0</v>
      </c>
      <c r="W777" s="53">
        <v>0</v>
      </c>
      <c r="X777" s="23">
        <f t="shared" si="267"/>
        <v>0</v>
      </c>
    </row>
    <row r="778" spans="1:24" ht="21.95" customHeight="1" x14ac:dyDescent="0.2">
      <c r="A778" s="59" t="s">
        <v>376</v>
      </c>
      <c r="B778" s="60" t="s">
        <v>928</v>
      </c>
      <c r="C778" s="52"/>
      <c r="D778" s="53"/>
      <c r="E778" s="53"/>
      <c r="F778" s="53"/>
      <c r="G778" s="53"/>
      <c r="H778" s="53"/>
      <c r="I778" s="53"/>
      <c r="J778" s="53"/>
      <c r="K778" s="53"/>
      <c r="L778" s="53"/>
      <c r="M778" s="53"/>
      <c r="N778" s="53"/>
      <c r="O778" s="53"/>
      <c r="P778" s="53"/>
      <c r="Q778" s="53"/>
      <c r="R778" s="53"/>
      <c r="S778" s="53"/>
      <c r="T778" s="53"/>
      <c r="U778" s="53"/>
      <c r="V778" s="53"/>
      <c r="W778" s="53"/>
      <c r="X778" s="23"/>
    </row>
    <row r="779" spans="1:24" ht="21.95" customHeight="1" x14ac:dyDescent="0.2">
      <c r="A779" s="61" t="s">
        <v>929</v>
      </c>
      <c r="B779" s="62" t="s">
        <v>925</v>
      </c>
      <c r="C779" s="62" t="s">
        <v>52</v>
      </c>
      <c r="D779" s="53">
        <v>278000000</v>
      </c>
      <c r="E779" s="53">
        <v>0</v>
      </c>
      <c r="F779" s="53">
        <v>0</v>
      </c>
      <c r="G779" s="53">
        <v>0</v>
      </c>
      <c r="H779" s="53">
        <v>0</v>
      </c>
      <c r="I779" s="53">
        <v>0</v>
      </c>
      <c r="J779" s="53">
        <v>278000000</v>
      </c>
      <c r="K779" s="53">
        <v>0</v>
      </c>
      <c r="L779" s="53">
        <v>198000000</v>
      </c>
      <c r="M779" s="53">
        <v>198000000</v>
      </c>
      <c r="N779" s="53">
        <v>0</v>
      </c>
      <c r="O779" s="53">
        <v>198000000</v>
      </c>
      <c r="P779" s="53">
        <v>198000000</v>
      </c>
      <c r="Q779" s="28">
        <f t="shared" ref="Q779" si="269">R779+T779</f>
        <v>0</v>
      </c>
      <c r="R779" s="53">
        <v>0</v>
      </c>
      <c r="S779" s="53">
        <v>0</v>
      </c>
      <c r="T779" s="53">
        <v>0</v>
      </c>
      <c r="U779" s="53">
        <v>80000000</v>
      </c>
      <c r="V779" s="53">
        <v>0</v>
      </c>
      <c r="W779" s="53">
        <v>198000000</v>
      </c>
      <c r="X779" s="23">
        <f t="shared" si="267"/>
        <v>0.71223021582733814</v>
      </c>
    </row>
    <row r="780" spans="1:24" ht="21.95" customHeight="1" x14ac:dyDescent="0.2">
      <c r="A780" s="59" t="s">
        <v>376</v>
      </c>
      <c r="B780" s="60" t="s">
        <v>930</v>
      </c>
      <c r="C780" s="52"/>
      <c r="D780" s="53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23"/>
    </row>
    <row r="781" spans="1:24" ht="21.95" customHeight="1" x14ac:dyDescent="0.2">
      <c r="A781" s="61" t="s">
        <v>931</v>
      </c>
      <c r="B781" s="62" t="s">
        <v>925</v>
      </c>
      <c r="C781" s="62" t="s">
        <v>52</v>
      </c>
      <c r="D781" s="53">
        <v>150000000</v>
      </c>
      <c r="E781" s="53">
        <v>0</v>
      </c>
      <c r="F781" s="53">
        <v>0</v>
      </c>
      <c r="G781" s="53">
        <v>0</v>
      </c>
      <c r="H781" s="53">
        <v>0</v>
      </c>
      <c r="I781" s="53">
        <v>0</v>
      </c>
      <c r="J781" s="53">
        <v>150000000</v>
      </c>
      <c r="K781" s="53">
        <v>0</v>
      </c>
      <c r="L781" s="53">
        <v>75000000</v>
      </c>
      <c r="M781" s="53">
        <v>75000000</v>
      </c>
      <c r="N781" s="53">
        <v>0</v>
      </c>
      <c r="O781" s="53">
        <v>75000000</v>
      </c>
      <c r="P781" s="53">
        <v>75000000</v>
      </c>
      <c r="Q781" s="28">
        <f t="shared" ref="Q781" si="270">R781+T781</f>
        <v>0</v>
      </c>
      <c r="R781" s="53">
        <v>0</v>
      </c>
      <c r="S781" s="53">
        <v>0</v>
      </c>
      <c r="T781" s="53">
        <v>0</v>
      </c>
      <c r="U781" s="53">
        <v>75000000</v>
      </c>
      <c r="V781" s="53">
        <v>0</v>
      </c>
      <c r="W781" s="53">
        <v>75000000</v>
      </c>
      <c r="X781" s="23">
        <f t="shared" si="267"/>
        <v>0.5</v>
      </c>
    </row>
    <row r="782" spans="1:24" ht="21.95" customHeight="1" x14ac:dyDescent="0.2">
      <c r="A782" s="59" t="s">
        <v>376</v>
      </c>
      <c r="B782" s="60" t="s">
        <v>932</v>
      </c>
      <c r="C782" s="52"/>
      <c r="D782" s="53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23"/>
    </row>
    <row r="783" spans="1:24" ht="21.95" customHeight="1" x14ac:dyDescent="0.2">
      <c r="A783" s="61" t="s">
        <v>933</v>
      </c>
      <c r="B783" s="62" t="s">
        <v>925</v>
      </c>
      <c r="C783" s="62" t="s">
        <v>52</v>
      </c>
      <c r="D783" s="53">
        <v>857000000</v>
      </c>
      <c r="E783" s="53">
        <v>0</v>
      </c>
      <c r="F783" s="53">
        <v>0</v>
      </c>
      <c r="G783" s="53">
        <v>0</v>
      </c>
      <c r="H783" s="53">
        <v>0</v>
      </c>
      <c r="I783" s="53">
        <v>0</v>
      </c>
      <c r="J783" s="53">
        <v>857000000</v>
      </c>
      <c r="K783" s="53">
        <v>0</v>
      </c>
      <c r="L783" s="53">
        <v>229200000</v>
      </c>
      <c r="M783" s="53">
        <v>229200000</v>
      </c>
      <c r="N783" s="53">
        <v>0</v>
      </c>
      <c r="O783" s="53">
        <v>229200000</v>
      </c>
      <c r="P783" s="53">
        <v>229200000</v>
      </c>
      <c r="Q783" s="28">
        <f t="shared" ref="Q783" si="271">R783+T783</f>
        <v>0</v>
      </c>
      <c r="R783" s="53">
        <v>0</v>
      </c>
      <c r="S783" s="53">
        <v>0</v>
      </c>
      <c r="T783" s="53">
        <v>0</v>
      </c>
      <c r="U783" s="53">
        <v>627800000</v>
      </c>
      <c r="V783" s="53">
        <v>0</v>
      </c>
      <c r="W783" s="53">
        <v>229200000</v>
      </c>
      <c r="X783" s="23">
        <f t="shared" si="267"/>
        <v>0.26744457409568262</v>
      </c>
    </row>
    <row r="784" spans="1:24" ht="21.95" customHeight="1" x14ac:dyDescent="0.2">
      <c r="A784" s="59" t="s">
        <v>376</v>
      </c>
      <c r="B784" s="60" t="s">
        <v>934</v>
      </c>
      <c r="C784" s="52"/>
      <c r="D784" s="53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23"/>
    </row>
    <row r="785" spans="1:24" ht="21.95" customHeight="1" x14ac:dyDescent="0.2">
      <c r="A785" s="61" t="s">
        <v>935</v>
      </c>
      <c r="B785" s="62" t="s">
        <v>925</v>
      </c>
      <c r="C785" s="62" t="s">
        <v>52</v>
      </c>
      <c r="D785" s="53">
        <v>20000000</v>
      </c>
      <c r="E785" s="53">
        <v>0</v>
      </c>
      <c r="F785" s="53">
        <v>0</v>
      </c>
      <c r="G785" s="53">
        <v>0</v>
      </c>
      <c r="H785" s="53">
        <v>0</v>
      </c>
      <c r="I785" s="53">
        <v>0</v>
      </c>
      <c r="J785" s="53">
        <v>20000000</v>
      </c>
      <c r="K785" s="53">
        <v>0</v>
      </c>
      <c r="L785" s="53">
        <v>0</v>
      </c>
      <c r="M785" s="53">
        <v>0</v>
      </c>
      <c r="N785" s="53">
        <v>0</v>
      </c>
      <c r="O785" s="53">
        <v>0</v>
      </c>
      <c r="P785" s="53">
        <v>0</v>
      </c>
      <c r="Q785" s="28">
        <f t="shared" ref="Q785" si="272">R785+T785</f>
        <v>0</v>
      </c>
      <c r="R785" s="53">
        <v>0</v>
      </c>
      <c r="S785" s="53">
        <v>0</v>
      </c>
      <c r="T785" s="53">
        <v>0</v>
      </c>
      <c r="U785" s="53">
        <v>20000000</v>
      </c>
      <c r="V785" s="53">
        <v>0</v>
      </c>
      <c r="W785" s="53">
        <v>0</v>
      </c>
      <c r="X785" s="23">
        <f t="shared" si="267"/>
        <v>0</v>
      </c>
    </row>
    <row r="786" spans="1:24" ht="21.95" customHeight="1" x14ac:dyDescent="0.2">
      <c r="A786" s="59" t="s">
        <v>376</v>
      </c>
      <c r="B786" s="60" t="s">
        <v>936</v>
      </c>
      <c r="C786" s="52"/>
      <c r="D786" s="53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23"/>
    </row>
    <row r="787" spans="1:24" ht="21.95" customHeight="1" x14ac:dyDescent="0.2">
      <c r="A787" s="61" t="s">
        <v>937</v>
      </c>
      <c r="B787" s="62" t="s">
        <v>925</v>
      </c>
      <c r="C787" s="62" t="s">
        <v>52</v>
      </c>
      <c r="D787" s="53">
        <v>670000000</v>
      </c>
      <c r="E787" s="53">
        <v>0</v>
      </c>
      <c r="F787" s="53">
        <v>0</v>
      </c>
      <c r="G787" s="53">
        <v>0</v>
      </c>
      <c r="H787" s="53">
        <v>0</v>
      </c>
      <c r="I787" s="53">
        <v>0</v>
      </c>
      <c r="J787" s="53">
        <v>670000000</v>
      </c>
      <c r="K787" s="53">
        <v>0</v>
      </c>
      <c r="L787" s="53">
        <v>148200000</v>
      </c>
      <c r="M787" s="53">
        <v>148200000</v>
      </c>
      <c r="N787" s="53">
        <v>0</v>
      </c>
      <c r="O787" s="53">
        <v>148200000</v>
      </c>
      <c r="P787" s="53">
        <v>148200000</v>
      </c>
      <c r="Q787" s="28">
        <f t="shared" ref="Q787:Q788" si="273">R787+T787</f>
        <v>0</v>
      </c>
      <c r="R787" s="53">
        <v>0</v>
      </c>
      <c r="S787" s="53">
        <v>0</v>
      </c>
      <c r="T787" s="53">
        <v>0</v>
      </c>
      <c r="U787" s="53">
        <v>521800000</v>
      </c>
      <c r="V787" s="53">
        <v>0</v>
      </c>
      <c r="W787" s="53">
        <v>148200000</v>
      </c>
      <c r="X787" s="23">
        <f t="shared" si="267"/>
        <v>0.22119402985074627</v>
      </c>
    </row>
    <row r="788" spans="1:24" ht="21.95" customHeight="1" x14ac:dyDescent="0.2">
      <c r="A788" s="61" t="s">
        <v>938</v>
      </c>
      <c r="B788" s="62" t="s">
        <v>925</v>
      </c>
      <c r="C788" s="62" t="s">
        <v>52</v>
      </c>
      <c r="D788" s="53">
        <v>250000000</v>
      </c>
      <c r="E788" s="53">
        <v>0</v>
      </c>
      <c r="F788" s="53">
        <v>0</v>
      </c>
      <c r="G788" s="53">
        <v>0</v>
      </c>
      <c r="H788" s="53">
        <v>0</v>
      </c>
      <c r="I788" s="53">
        <v>0</v>
      </c>
      <c r="J788" s="53">
        <v>250000000</v>
      </c>
      <c r="K788" s="53">
        <v>0</v>
      </c>
      <c r="L788" s="53">
        <v>0</v>
      </c>
      <c r="M788" s="53">
        <v>0</v>
      </c>
      <c r="N788" s="53">
        <v>0</v>
      </c>
      <c r="O788" s="53">
        <v>0</v>
      </c>
      <c r="P788" s="53">
        <v>0</v>
      </c>
      <c r="Q788" s="28">
        <f t="shared" si="273"/>
        <v>0</v>
      </c>
      <c r="R788" s="53">
        <v>0</v>
      </c>
      <c r="S788" s="53">
        <v>0</v>
      </c>
      <c r="T788" s="53">
        <v>0</v>
      </c>
      <c r="U788" s="53">
        <v>250000000</v>
      </c>
      <c r="V788" s="53">
        <v>0</v>
      </c>
      <c r="W788" s="53">
        <v>0</v>
      </c>
      <c r="X788" s="23">
        <f t="shared" si="267"/>
        <v>0</v>
      </c>
    </row>
    <row r="789" spans="1:24" ht="21.95" customHeight="1" x14ac:dyDescent="0.2">
      <c r="A789" s="59" t="s">
        <v>376</v>
      </c>
      <c r="B789" s="60" t="s">
        <v>939</v>
      </c>
      <c r="C789" s="52"/>
      <c r="D789" s="53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23"/>
    </row>
    <row r="790" spans="1:24" ht="21.95" customHeight="1" x14ac:dyDescent="0.2">
      <c r="A790" s="61" t="s">
        <v>940</v>
      </c>
      <c r="B790" s="62" t="s">
        <v>925</v>
      </c>
      <c r="C790" s="62" t="s">
        <v>52</v>
      </c>
      <c r="D790" s="53">
        <v>530000000</v>
      </c>
      <c r="E790" s="53">
        <v>0</v>
      </c>
      <c r="F790" s="53">
        <v>0</v>
      </c>
      <c r="G790" s="53">
        <v>0</v>
      </c>
      <c r="H790" s="53">
        <v>0</v>
      </c>
      <c r="I790" s="53">
        <v>0</v>
      </c>
      <c r="J790" s="53">
        <v>530000000</v>
      </c>
      <c r="K790" s="53">
        <v>0</v>
      </c>
      <c r="L790" s="53">
        <v>350460890.36000001</v>
      </c>
      <c r="M790" s="53">
        <v>350460890.36000001</v>
      </c>
      <c r="N790" s="53">
        <v>0</v>
      </c>
      <c r="O790" s="53">
        <v>350460890.36000001</v>
      </c>
      <c r="P790" s="53">
        <v>350460890.36000001</v>
      </c>
      <c r="Q790" s="28">
        <f t="shared" ref="Q790" si="274">R790+T790</f>
        <v>60890.36</v>
      </c>
      <c r="R790" s="53">
        <v>0</v>
      </c>
      <c r="S790" s="53">
        <v>60890.36</v>
      </c>
      <c r="T790" s="53">
        <v>60890.36</v>
      </c>
      <c r="U790" s="53">
        <v>179539109.63999999</v>
      </c>
      <c r="V790" s="53">
        <v>0</v>
      </c>
      <c r="W790" s="53">
        <v>350400000</v>
      </c>
      <c r="X790" s="23">
        <f t="shared" si="267"/>
        <v>0.66124696294339624</v>
      </c>
    </row>
    <row r="791" spans="1:24" ht="21.95" customHeight="1" x14ac:dyDescent="0.2">
      <c r="A791" s="59" t="s">
        <v>376</v>
      </c>
      <c r="B791" s="60" t="s">
        <v>941</v>
      </c>
      <c r="C791" s="52"/>
      <c r="D791" s="53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23"/>
    </row>
    <row r="792" spans="1:24" ht="21.95" customHeight="1" x14ac:dyDescent="0.2">
      <c r="A792" s="61" t="s">
        <v>942</v>
      </c>
      <c r="B792" s="62" t="s">
        <v>925</v>
      </c>
      <c r="C792" s="62" t="s">
        <v>52</v>
      </c>
      <c r="D792" s="53">
        <v>150000000</v>
      </c>
      <c r="E792" s="53">
        <v>0</v>
      </c>
      <c r="F792" s="53">
        <v>0</v>
      </c>
      <c r="G792" s="53">
        <v>0</v>
      </c>
      <c r="H792" s="53">
        <v>0</v>
      </c>
      <c r="I792" s="53">
        <v>0</v>
      </c>
      <c r="J792" s="53">
        <v>150000000</v>
      </c>
      <c r="K792" s="53">
        <v>0</v>
      </c>
      <c r="L792" s="53">
        <v>0</v>
      </c>
      <c r="M792" s="53">
        <v>0</v>
      </c>
      <c r="N792" s="53">
        <v>0</v>
      </c>
      <c r="O792" s="53">
        <v>0</v>
      </c>
      <c r="P792" s="53">
        <v>0</v>
      </c>
      <c r="Q792" s="28">
        <f t="shared" ref="Q792" si="275">R792+T792</f>
        <v>0</v>
      </c>
      <c r="R792" s="53">
        <v>0</v>
      </c>
      <c r="S792" s="53">
        <v>0</v>
      </c>
      <c r="T792" s="53">
        <v>0</v>
      </c>
      <c r="U792" s="53">
        <v>150000000</v>
      </c>
      <c r="V792" s="53">
        <v>0</v>
      </c>
      <c r="W792" s="53">
        <v>0</v>
      </c>
      <c r="X792" s="23">
        <f t="shared" si="267"/>
        <v>0</v>
      </c>
    </row>
    <row r="793" spans="1:24" ht="34.5" customHeight="1" x14ac:dyDescent="0.2">
      <c r="A793" s="59" t="s">
        <v>376</v>
      </c>
      <c r="B793" s="60" t="s">
        <v>943</v>
      </c>
      <c r="C793" s="52"/>
      <c r="D793" s="53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23"/>
    </row>
    <row r="794" spans="1:24" ht="29.25" customHeight="1" x14ac:dyDescent="0.2">
      <c r="A794" s="61" t="s">
        <v>944</v>
      </c>
      <c r="B794" s="62" t="s">
        <v>945</v>
      </c>
      <c r="C794" s="62" t="s">
        <v>304</v>
      </c>
      <c r="D794" s="53">
        <v>489890850</v>
      </c>
      <c r="E794" s="53">
        <v>0</v>
      </c>
      <c r="F794" s="53">
        <v>0</v>
      </c>
      <c r="G794" s="53">
        <v>0</v>
      </c>
      <c r="H794" s="53">
        <v>0</v>
      </c>
      <c r="I794" s="53">
        <v>0</v>
      </c>
      <c r="J794" s="53">
        <v>489890850</v>
      </c>
      <c r="K794" s="53">
        <v>0</v>
      </c>
      <c r="L794" s="53">
        <v>483000000</v>
      </c>
      <c r="M794" s="53">
        <v>483000000</v>
      </c>
      <c r="N794" s="53">
        <v>0</v>
      </c>
      <c r="O794" s="53">
        <v>465000000</v>
      </c>
      <c r="P794" s="53">
        <v>465000000</v>
      </c>
      <c r="Q794" s="28">
        <f t="shared" ref="Q794:Q810" si="276">R794+T794</f>
        <v>0</v>
      </c>
      <c r="R794" s="53">
        <v>0</v>
      </c>
      <c r="S794" s="53">
        <v>0</v>
      </c>
      <c r="T794" s="53">
        <v>0</v>
      </c>
      <c r="U794" s="53">
        <v>6890850</v>
      </c>
      <c r="V794" s="53">
        <v>18000000</v>
      </c>
      <c r="W794" s="53">
        <v>465000000</v>
      </c>
      <c r="X794" s="23">
        <f t="shared" si="267"/>
        <v>0.94919102898125163</v>
      </c>
    </row>
    <row r="795" spans="1:24" ht="38.25" customHeight="1" x14ac:dyDescent="0.2">
      <c r="A795" s="59" t="s">
        <v>376</v>
      </c>
      <c r="B795" s="60" t="s">
        <v>946</v>
      </c>
      <c r="C795" s="52"/>
      <c r="D795" s="53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28">
        <f t="shared" si="276"/>
        <v>0</v>
      </c>
      <c r="R795" s="53"/>
      <c r="S795" s="53"/>
      <c r="T795" s="53"/>
      <c r="U795" s="53"/>
      <c r="V795" s="53"/>
      <c r="W795" s="53"/>
      <c r="X795" s="23"/>
    </row>
    <row r="796" spans="1:24" ht="27.75" customHeight="1" x14ac:dyDescent="0.2">
      <c r="A796" s="61" t="s">
        <v>947</v>
      </c>
      <c r="B796" s="62" t="s">
        <v>925</v>
      </c>
      <c r="C796" s="62" t="s">
        <v>52</v>
      </c>
      <c r="D796" s="53">
        <v>200000000</v>
      </c>
      <c r="E796" s="53">
        <v>0</v>
      </c>
      <c r="F796" s="53">
        <v>0</v>
      </c>
      <c r="G796" s="53">
        <v>0</v>
      </c>
      <c r="H796" s="53">
        <v>0</v>
      </c>
      <c r="I796" s="53">
        <v>0</v>
      </c>
      <c r="J796" s="53">
        <v>200000000</v>
      </c>
      <c r="K796" s="53">
        <v>0</v>
      </c>
      <c r="L796" s="53">
        <v>0</v>
      </c>
      <c r="M796" s="53">
        <v>0</v>
      </c>
      <c r="N796" s="53">
        <v>0</v>
      </c>
      <c r="O796" s="53">
        <v>0</v>
      </c>
      <c r="P796" s="53">
        <v>0</v>
      </c>
      <c r="Q796" s="28">
        <f t="shared" si="276"/>
        <v>0</v>
      </c>
      <c r="R796" s="53">
        <v>0</v>
      </c>
      <c r="S796" s="53">
        <v>0</v>
      </c>
      <c r="T796" s="53">
        <v>0</v>
      </c>
      <c r="U796" s="53">
        <v>200000000</v>
      </c>
      <c r="V796" s="53">
        <v>0</v>
      </c>
      <c r="W796" s="53">
        <v>0</v>
      </c>
      <c r="X796" s="23">
        <f t="shared" si="267"/>
        <v>0</v>
      </c>
    </row>
    <row r="797" spans="1:24" ht="28.5" customHeight="1" x14ac:dyDescent="0.2">
      <c r="A797" s="59" t="s">
        <v>376</v>
      </c>
      <c r="B797" s="60" t="s">
        <v>948</v>
      </c>
      <c r="C797" s="52"/>
      <c r="D797" s="53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28"/>
      <c r="R797" s="53"/>
      <c r="S797" s="53"/>
      <c r="T797" s="53"/>
      <c r="U797" s="53"/>
      <c r="V797" s="53"/>
      <c r="W797" s="53"/>
      <c r="X797" s="23"/>
    </row>
    <row r="798" spans="1:24" ht="21.95" customHeight="1" x14ac:dyDescent="0.2">
      <c r="A798" s="61" t="s">
        <v>949</v>
      </c>
      <c r="B798" s="62" t="s">
        <v>945</v>
      </c>
      <c r="C798" s="62" t="s">
        <v>304</v>
      </c>
      <c r="D798" s="53">
        <v>1200000000</v>
      </c>
      <c r="E798" s="53">
        <v>0</v>
      </c>
      <c r="F798" s="53">
        <v>0</v>
      </c>
      <c r="G798" s="53">
        <v>0</v>
      </c>
      <c r="H798" s="53">
        <v>0</v>
      </c>
      <c r="I798" s="53">
        <v>0</v>
      </c>
      <c r="J798" s="53">
        <v>1200000000</v>
      </c>
      <c r="K798" s="53">
        <v>0</v>
      </c>
      <c r="L798" s="53">
        <v>1161962178</v>
      </c>
      <c r="M798" s="53">
        <v>1161962178</v>
      </c>
      <c r="N798" s="53">
        <v>0</v>
      </c>
      <c r="O798" s="53">
        <v>1161962178</v>
      </c>
      <c r="P798" s="53">
        <v>1161962178</v>
      </c>
      <c r="Q798" s="28">
        <f t="shared" si="276"/>
        <v>0</v>
      </c>
      <c r="R798" s="53">
        <v>0</v>
      </c>
      <c r="S798" s="53">
        <v>0</v>
      </c>
      <c r="T798" s="53">
        <v>0</v>
      </c>
      <c r="U798" s="53">
        <v>38037822</v>
      </c>
      <c r="V798" s="53">
        <v>0</v>
      </c>
      <c r="W798" s="53">
        <v>1161962178</v>
      </c>
      <c r="X798" s="23">
        <f t="shared" si="267"/>
        <v>0.96830181500000001</v>
      </c>
    </row>
    <row r="799" spans="1:24" ht="21.95" customHeight="1" x14ac:dyDescent="0.2">
      <c r="A799" s="61" t="s">
        <v>950</v>
      </c>
      <c r="B799" s="62" t="s">
        <v>951</v>
      </c>
      <c r="C799" s="62" t="s">
        <v>580</v>
      </c>
      <c r="D799" s="53">
        <v>59517822</v>
      </c>
      <c r="E799" s="53">
        <v>0</v>
      </c>
      <c r="F799" s="53">
        <v>0</v>
      </c>
      <c r="G799" s="53">
        <v>0</v>
      </c>
      <c r="H799" s="53">
        <v>0</v>
      </c>
      <c r="I799" s="53">
        <v>0</v>
      </c>
      <c r="J799" s="53">
        <v>59517822</v>
      </c>
      <c r="K799" s="53">
        <v>0</v>
      </c>
      <c r="L799" s="53">
        <v>0</v>
      </c>
      <c r="M799" s="53">
        <v>0</v>
      </c>
      <c r="N799" s="53">
        <v>0</v>
      </c>
      <c r="O799" s="53">
        <v>0</v>
      </c>
      <c r="P799" s="53">
        <v>0</v>
      </c>
      <c r="Q799" s="28">
        <f t="shared" si="276"/>
        <v>0</v>
      </c>
      <c r="R799" s="53">
        <v>0</v>
      </c>
      <c r="S799" s="53">
        <v>0</v>
      </c>
      <c r="T799" s="53">
        <v>0</v>
      </c>
      <c r="U799" s="53">
        <v>59517822</v>
      </c>
      <c r="V799" s="53">
        <v>0</v>
      </c>
      <c r="W799" s="53">
        <v>0</v>
      </c>
      <c r="X799" s="23">
        <f t="shared" si="267"/>
        <v>0</v>
      </c>
    </row>
    <row r="800" spans="1:24" ht="21.95" customHeight="1" x14ac:dyDescent="0.2">
      <c r="A800" s="61" t="s">
        <v>952</v>
      </c>
      <c r="B800" s="62" t="s">
        <v>953</v>
      </c>
      <c r="C800" s="62" t="s">
        <v>52</v>
      </c>
      <c r="D800" s="53">
        <v>600000000</v>
      </c>
      <c r="E800" s="53">
        <v>0</v>
      </c>
      <c r="F800" s="53">
        <v>0</v>
      </c>
      <c r="G800" s="53">
        <v>0</v>
      </c>
      <c r="H800" s="53">
        <v>0</v>
      </c>
      <c r="I800" s="53">
        <v>0</v>
      </c>
      <c r="J800" s="53">
        <v>600000000</v>
      </c>
      <c r="K800" s="53">
        <v>0</v>
      </c>
      <c r="L800" s="53">
        <v>0</v>
      </c>
      <c r="M800" s="53">
        <v>0</v>
      </c>
      <c r="N800" s="53">
        <v>0</v>
      </c>
      <c r="O800" s="53">
        <v>0</v>
      </c>
      <c r="P800" s="53">
        <v>0</v>
      </c>
      <c r="Q800" s="28">
        <f t="shared" si="276"/>
        <v>0</v>
      </c>
      <c r="R800" s="53">
        <v>0</v>
      </c>
      <c r="S800" s="53">
        <v>0</v>
      </c>
      <c r="T800" s="53">
        <v>0</v>
      </c>
      <c r="U800" s="53">
        <v>600000000</v>
      </c>
      <c r="V800" s="53">
        <v>0</v>
      </c>
      <c r="W800" s="53">
        <v>0</v>
      </c>
      <c r="X800" s="23">
        <f t="shared" si="267"/>
        <v>0</v>
      </c>
    </row>
    <row r="801" spans="1:24" ht="21.95" customHeight="1" x14ac:dyDescent="0.2">
      <c r="A801" s="59" t="s">
        <v>376</v>
      </c>
      <c r="B801" s="60" t="s">
        <v>954</v>
      </c>
      <c r="C801" s="52"/>
      <c r="D801" s="53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28"/>
      <c r="R801" s="53"/>
      <c r="S801" s="53"/>
      <c r="T801" s="53"/>
      <c r="U801" s="53"/>
      <c r="V801" s="53"/>
      <c r="W801" s="53"/>
      <c r="X801" s="23"/>
    </row>
    <row r="802" spans="1:24" ht="21.95" customHeight="1" x14ac:dyDescent="0.2">
      <c r="A802" s="61" t="s">
        <v>955</v>
      </c>
      <c r="B802" s="62" t="s">
        <v>925</v>
      </c>
      <c r="C802" s="62" t="s">
        <v>52</v>
      </c>
      <c r="D802" s="53">
        <v>815000000</v>
      </c>
      <c r="E802" s="53">
        <v>0</v>
      </c>
      <c r="F802" s="53">
        <v>0</v>
      </c>
      <c r="G802" s="53">
        <v>0</v>
      </c>
      <c r="H802" s="53">
        <v>0</v>
      </c>
      <c r="I802" s="53">
        <v>0</v>
      </c>
      <c r="J802" s="53">
        <v>815000000</v>
      </c>
      <c r="K802" s="53">
        <v>0</v>
      </c>
      <c r="L802" s="53">
        <v>243500980.52000001</v>
      </c>
      <c r="M802" s="53">
        <v>243500980.52000001</v>
      </c>
      <c r="N802" s="53">
        <v>0</v>
      </c>
      <c r="O802" s="53">
        <v>210500980.52000001</v>
      </c>
      <c r="P802" s="53">
        <v>210500980.52000001</v>
      </c>
      <c r="Q802" s="28">
        <f t="shared" si="276"/>
        <v>1100980.52</v>
      </c>
      <c r="R802" s="53">
        <v>0</v>
      </c>
      <c r="S802" s="53">
        <v>1100980.52</v>
      </c>
      <c r="T802" s="53">
        <v>1100980.52</v>
      </c>
      <c r="U802" s="53">
        <v>571499019.48000002</v>
      </c>
      <c r="V802" s="53">
        <v>33000000</v>
      </c>
      <c r="W802" s="53">
        <v>209400000</v>
      </c>
      <c r="X802" s="23">
        <f t="shared" si="267"/>
        <v>0.25828341168098162</v>
      </c>
    </row>
    <row r="803" spans="1:24" ht="21.95" customHeight="1" x14ac:dyDescent="0.2">
      <c r="A803" s="61" t="s">
        <v>956</v>
      </c>
      <c r="B803" s="62" t="s">
        <v>945</v>
      </c>
      <c r="C803" s="62" t="s">
        <v>304</v>
      </c>
      <c r="D803" s="53">
        <v>1709196620</v>
      </c>
      <c r="E803" s="53">
        <v>0</v>
      </c>
      <c r="F803" s="53">
        <v>0</v>
      </c>
      <c r="G803" s="53">
        <v>0</v>
      </c>
      <c r="H803" s="53">
        <v>0</v>
      </c>
      <c r="I803" s="53">
        <v>0</v>
      </c>
      <c r="J803" s="53">
        <v>1709196620</v>
      </c>
      <c r="K803" s="53">
        <v>0</v>
      </c>
      <c r="L803" s="53">
        <v>1146597600</v>
      </c>
      <c r="M803" s="53">
        <v>1146597600</v>
      </c>
      <c r="N803" s="53">
        <v>0</v>
      </c>
      <c r="O803" s="53">
        <v>1146597600</v>
      </c>
      <c r="P803" s="53">
        <v>1146597600</v>
      </c>
      <c r="Q803" s="28">
        <f t="shared" si="276"/>
        <v>0</v>
      </c>
      <c r="R803" s="53">
        <v>0</v>
      </c>
      <c r="S803" s="53">
        <v>0</v>
      </c>
      <c r="T803" s="53">
        <v>0</v>
      </c>
      <c r="U803" s="53">
        <v>562599020</v>
      </c>
      <c r="V803" s="53">
        <v>0</v>
      </c>
      <c r="W803" s="53">
        <v>1146597600</v>
      </c>
      <c r="X803" s="23">
        <f t="shared" si="267"/>
        <v>0.67084008158171993</v>
      </c>
    </row>
    <row r="804" spans="1:24" ht="21.95" customHeight="1" x14ac:dyDescent="0.2">
      <c r="A804" s="61" t="s">
        <v>957</v>
      </c>
      <c r="B804" s="62" t="s">
        <v>958</v>
      </c>
      <c r="C804" s="62" t="s">
        <v>304</v>
      </c>
      <c r="D804" s="53">
        <v>1049350726</v>
      </c>
      <c r="E804" s="53">
        <v>0</v>
      </c>
      <c r="F804" s="53">
        <v>0</v>
      </c>
      <c r="G804" s="53">
        <v>0</v>
      </c>
      <c r="H804" s="53">
        <v>0</v>
      </c>
      <c r="I804" s="53">
        <v>0</v>
      </c>
      <c r="J804" s="53">
        <v>1049350726</v>
      </c>
      <c r="K804" s="53">
        <v>0</v>
      </c>
      <c r="L804" s="53">
        <v>0</v>
      </c>
      <c r="M804" s="53">
        <v>0</v>
      </c>
      <c r="N804" s="53">
        <v>0</v>
      </c>
      <c r="O804" s="53">
        <v>0</v>
      </c>
      <c r="P804" s="53">
        <v>0</v>
      </c>
      <c r="Q804" s="28">
        <f t="shared" si="276"/>
        <v>0</v>
      </c>
      <c r="R804" s="53">
        <v>0</v>
      </c>
      <c r="S804" s="53">
        <v>0</v>
      </c>
      <c r="T804" s="53">
        <v>0</v>
      </c>
      <c r="U804" s="53">
        <v>1049350726</v>
      </c>
      <c r="V804" s="53">
        <v>0</v>
      </c>
      <c r="W804" s="53">
        <v>0</v>
      </c>
      <c r="X804" s="23">
        <f t="shared" si="267"/>
        <v>0</v>
      </c>
    </row>
    <row r="805" spans="1:24" ht="21.95" customHeight="1" x14ac:dyDescent="0.2">
      <c r="A805" s="59" t="s">
        <v>376</v>
      </c>
      <c r="B805" s="60" t="s">
        <v>959</v>
      </c>
      <c r="C805" s="52"/>
      <c r="D805" s="53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28"/>
      <c r="R805" s="53"/>
      <c r="S805" s="53"/>
      <c r="T805" s="53"/>
      <c r="U805" s="53"/>
      <c r="V805" s="53"/>
      <c r="W805" s="53"/>
      <c r="X805" s="23"/>
    </row>
    <row r="806" spans="1:24" ht="27" customHeight="1" x14ac:dyDescent="0.2">
      <c r="A806" s="61" t="s">
        <v>960</v>
      </c>
      <c r="B806" s="62" t="s">
        <v>925</v>
      </c>
      <c r="C806" s="62" t="s">
        <v>52</v>
      </c>
      <c r="D806" s="53">
        <v>152962035</v>
      </c>
      <c r="E806" s="53">
        <v>0</v>
      </c>
      <c r="F806" s="53">
        <v>0</v>
      </c>
      <c r="G806" s="53">
        <v>0</v>
      </c>
      <c r="H806" s="53">
        <v>0</v>
      </c>
      <c r="I806" s="53">
        <v>0</v>
      </c>
      <c r="J806" s="53">
        <v>152962035</v>
      </c>
      <c r="K806" s="53">
        <v>0</v>
      </c>
      <c r="L806" s="53">
        <v>0</v>
      </c>
      <c r="M806" s="53">
        <v>0</v>
      </c>
      <c r="N806" s="53">
        <v>0</v>
      </c>
      <c r="O806" s="53">
        <v>0</v>
      </c>
      <c r="P806" s="53">
        <v>0</v>
      </c>
      <c r="Q806" s="28">
        <f t="shared" si="276"/>
        <v>0</v>
      </c>
      <c r="R806" s="53">
        <v>0</v>
      </c>
      <c r="S806" s="53">
        <v>0</v>
      </c>
      <c r="T806" s="53">
        <v>0</v>
      </c>
      <c r="U806" s="53">
        <v>152962035</v>
      </c>
      <c r="V806" s="53">
        <v>0</v>
      </c>
      <c r="W806" s="53">
        <v>0</v>
      </c>
      <c r="X806" s="23">
        <f t="shared" si="267"/>
        <v>0</v>
      </c>
    </row>
    <row r="807" spans="1:24" ht="21.95" customHeight="1" x14ac:dyDescent="0.2">
      <c r="A807" s="59" t="s">
        <v>376</v>
      </c>
      <c r="B807" s="60" t="s">
        <v>961</v>
      </c>
      <c r="C807" s="52"/>
      <c r="D807" s="53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28"/>
      <c r="R807" s="53"/>
      <c r="S807" s="53"/>
      <c r="T807" s="53"/>
      <c r="U807" s="53"/>
      <c r="V807" s="53"/>
      <c r="W807" s="53"/>
      <c r="X807" s="23"/>
    </row>
    <row r="808" spans="1:24" ht="21.95" customHeight="1" x14ac:dyDescent="0.2">
      <c r="A808" s="61" t="s">
        <v>962</v>
      </c>
      <c r="B808" s="62" t="s">
        <v>925</v>
      </c>
      <c r="C808" s="62" t="s">
        <v>52</v>
      </c>
      <c r="D808" s="53">
        <v>360000000</v>
      </c>
      <c r="E808" s="53">
        <v>0</v>
      </c>
      <c r="F808" s="53">
        <v>0</v>
      </c>
      <c r="G808" s="53">
        <v>0</v>
      </c>
      <c r="H808" s="53">
        <v>0</v>
      </c>
      <c r="I808" s="53">
        <v>0</v>
      </c>
      <c r="J808" s="53">
        <v>360000000</v>
      </c>
      <c r="K808" s="53">
        <v>0</v>
      </c>
      <c r="L808" s="53">
        <v>0</v>
      </c>
      <c r="M808" s="53">
        <v>0</v>
      </c>
      <c r="N808" s="53">
        <v>0</v>
      </c>
      <c r="O808" s="53">
        <v>0</v>
      </c>
      <c r="P808" s="53">
        <v>0</v>
      </c>
      <c r="Q808" s="28">
        <f t="shared" si="276"/>
        <v>0</v>
      </c>
      <c r="R808" s="53">
        <v>0</v>
      </c>
      <c r="S808" s="53">
        <v>0</v>
      </c>
      <c r="T808" s="53">
        <v>0</v>
      </c>
      <c r="U808" s="53">
        <v>360000000</v>
      </c>
      <c r="V808" s="53">
        <v>0</v>
      </c>
      <c r="W808" s="53">
        <v>0</v>
      </c>
      <c r="X808" s="23">
        <f t="shared" si="267"/>
        <v>0</v>
      </c>
    </row>
    <row r="809" spans="1:24" ht="21.95" customHeight="1" x14ac:dyDescent="0.2">
      <c r="A809" s="59" t="s">
        <v>376</v>
      </c>
      <c r="B809" s="60" t="s">
        <v>963</v>
      </c>
      <c r="C809" s="52"/>
      <c r="D809" s="53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28"/>
      <c r="R809" s="53"/>
      <c r="S809" s="53"/>
      <c r="T809" s="53"/>
      <c r="U809" s="53"/>
      <c r="V809" s="53"/>
      <c r="W809" s="53"/>
      <c r="X809" s="23"/>
    </row>
    <row r="810" spans="1:24" ht="21.95" customHeight="1" x14ac:dyDescent="0.2">
      <c r="A810" s="61" t="s">
        <v>964</v>
      </c>
      <c r="B810" s="62" t="s">
        <v>925</v>
      </c>
      <c r="C810" s="62" t="s">
        <v>52</v>
      </c>
      <c r="D810" s="53">
        <v>1016000000</v>
      </c>
      <c r="E810" s="53">
        <v>0</v>
      </c>
      <c r="F810" s="53">
        <v>0</v>
      </c>
      <c r="G810" s="53">
        <v>0</v>
      </c>
      <c r="H810" s="53">
        <v>0</v>
      </c>
      <c r="I810" s="53">
        <v>0</v>
      </c>
      <c r="J810" s="53">
        <v>1016000000</v>
      </c>
      <c r="K810" s="53">
        <v>0</v>
      </c>
      <c r="L810" s="53">
        <v>175200000</v>
      </c>
      <c r="M810" s="53">
        <v>175200000</v>
      </c>
      <c r="N810" s="53">
        <v>0</v>
      </c>
      <c r="O810" s="53">
        <v>175200000</v>
      </c>
      <c r="P810" s="53">
        <v>175200000</v>
      </c>
      <c r="Q810" s="28">
        <f t="shared" si="276"/>
        <v>0</v>
      </c>
      <c r="R810" s="53">
        <v>0</v>
      </c>
      <c r="S810" s="53">
        <v>0</v>
      </c>
      <c r="T810" s="53">
        <v>0</v>
      </c>
      <c r="U810" s="53">
        <v>840800000</v>
      </c>
      <c r="V810" s="53">
        <v>0</v>
      </c>
      <c r="W810" s="53">
        <v>175200000</v>
      </c>
      <c r="X810" s="23">
        <f t="shared" si="267"/>
        <v>0.17244094488188977</v>
      </c>
    </row>
    <row r="811" spans="1:24" ht="21.95" customHeight="1" x14ac:dyDescent="0.2">
      <c r="A811" s="59" t="s">
        <v>376</v>
      </c>
      <c r="B811" s="60" t="s">
        <v>965</v>
      </c>
      <c r="C811" s="52"/>
      <c r="D811" s="53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23"/>
    </row>
    <row r="812" spans="1:24" ht="21.95" customHeight="1" x14ac:dyDescent="0.2">
      <c r="A812" s="61" t="s">
        <v>966</v>
      </c>
      <c r="B812" s="62" t="s">
        <v>925</v>
      </c>
      <c r="C812" s="62" t="s">
        <v>52</v>
      </c>
      <c r="D812" s="53">
        <v>1439040000</v>
      </c>
      <c r="E812" s="53">
        <v>0</v>
      </c>
      <c r="F812" s="53">
        <v>0</v>
      </c>
      <c r="G812" s="53">
        <v>0</v>
      </c>
      <c r="H812" s="53">
        <v>0</v>
      </c>
      <c r="I812" s="53">
        <v>0</v>
      </c>
      <c r="J812" s="53">
        <v>1439040000</v>
      </c>
      <c r="K812" s="53">
        <v>0</v>
      </c>
      <c r="L812" s="53">
        <v>225000000</v>
      </c>
      <c r="M812" s="53">
        <v>225000000</v>
      </c>
      <c r="N812" s="53">
        <v>0</v>
      </c>
      <c r="O812" s="53">
        <v>214200000</v>
      </c>
      <c r="P812" s="53">
        <v>214200000</v>
      </c>
      <c r="Q812" s="28">
        <f t="shared" ref="Q812:Q824" si="277">R812+T812</f>
        <v>0</v>
      </c>
      <c r="R812" s="53">
        <v>0</v>
      </c>
      <c r="S812" s="53">
        <v>0</v>
      </c>
      <c r="T812" s="53">
        <v>0</v>
      </c>
      <c r="U812" s="53">
        <v>1214040000</v>
      </c>
      <c r="V812" s="53">
        <v>10800000</v>
      </c>
      <c r="W812" s="53">
        <v>214200000</v>
      </c>
      <c r="X812" s="23">
        <f t="shared" si="267"/>
        <v>0.14884923282188126</v>
      </c>
    </row>
    <row r="813" spans="1:24" ht="28.5" customHeight="1" x14ac:dyDescent="0.2">
      <c r="A813" s="59" t="s">
        <v>376</v>
      </c>
      <c r="B813" s="60" t="s">
        <v>967</v>
      </c>
      <c r="C813" s="52"/>
      <c r="D813" s="53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28"/>
      <c r="R813" s="53"/>
      <c r="S813" s="53"/>
      <c r="T813" s="53"/>
      <c r="U813" s="53"/>
      <c r="V813" s="53"/>
      <c r="W813" s="53"/>
      <c r="X813" s="23"/>
    </row>
    <row r="814" spans="1:24" ht="21.95" customHeight="1" x14ac:dyDescent="0.2">
      <c r="A814" s="61" t="s">
        <v>968</v>
      </c>
      <c r="B814" s="62" t="s">
        <v>925</v>
      </c>
      <c r="C814" s="62" t="s">
        <v>52</v>
      </c>
      <c r="D814" s="53">
        <v>110000000</v>
      </c>
      <c r="E814" s="53">
        <v>0</v>
      </c>
      <c r="F814" s="53">
        <v>0</v>
      </c>
      <c r="G814" s="53">
        <v>0</v>
      </c>
      <c r="H814" s="53">
        <v>0</v>
      </c>
      <c r="I814" s="53">
        <v>0</v>
      </c>
      <c r="J814" s="53">
        <v>110000000</v>
      </c>
      <c r="K814" s="53">
        <v>0</v>
      </c>
      <c r="L814" s="53">
        <v>0</v>
      </c>
      <c r="M814" s="53">
        <v>0</v>
      </c>
      <c r="N814" s="53">
        <v>0</v>
      </c>
      <c r="O814" s="53">
        <v>0</v>
      </c>
      <c r="P814" s="53">
        <v>0</v>
      </c>
      <c r="Q814" s="28">
        <f t="shared" si="277"/>
        <v>0</v>
      </c>
      <c r="R814" s="53">
        <v>0</v>
      </c>
      <c r="S814" s="53">
        <v>0</v>
      </c>
      <c r="T814" s="53">
        <v>0</v>
      </c>
      <c r="U814" s="53">
        <v>110000000</v>
      </c>
      <c r="V814" s="53">
        <v>0</v>
      </c>
      <c r="W814" s="53">
        <v>0</v>
      </c>
      <c r="X814" s="23">
        <f t="shared" si="267"/>
        <v>0</v>
      </c>
    </row>
    <row r="815" spans="1:24" ht="21.95" customHeight="1" x14ac:dyDescent="0.2">
      <c r="A815" s="59" t="s">
        <v>376</v>
      </c>
      <c r="B815" s="60" t="s">
        <v>969</v>
      </c>
      <c r="C815" s="52"/>
      <c r="D815" s="53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28"/>
      <c r="R815" s="53"/>
      <c r="S815" s="53"/>
      <c r="T815" s="53"/>
      <c r="U815" s="53"/>
      <c r="V815" s="53"/>
      <c r="W815" s="53"/>
      <c r="X815" s="23"/>
    </row>
    <row r="816" spans="1:24" ht="21.95" customHeight="1" x14ac:dyDescent="0.2">
      <c r="A816" s="61" t="s">
        <v>970</v>
      </c>
      <c r="B816" s="62" t="s">
        <v>925</v>
      </c>
      <c r="C816" s="62" t="s">
        <v>52</v>
      </c>
      <c r="D816" s="53">
        <v>420000000</v>
      </c>
      <c r="E816" s="53">
        <v>0</v>
      </c>
      <c r="F816" s="53">
        <v>0</v>
      </c>
      <c r="G816" s="53">
        <v>0</v>
      </c>
      <c r="H816" s="53">
        <v>0</v>
      </c>
      <c r="I816" s="53">
        <v>0</v>
      </c>
      <c r="J816" s="53">
        <v>420000000</v>
      </c>
      <c r="K816" s="53">
        <v>0</v>
      </c>
      <c r="L816" s="53">
        <v>15505700</v>
      </c>
      <c r="M816" s="53">
        <v>15505700</v>
      </c>
      <c r="N816" s="53">
        <v>0</v>
      </c>
      <c r="O816" s="53">
        <v>15505700</v>
      </c>
      <c r="P816" s="53">
        <v>15505700</v>
      </c>
      <c r="Q816" s="28">
        <f t="shared" si="277"/>
        <v>15505700</v>
      </c>
      <c r="R816" s="53">
        <v>0</v>
      </c>
      <c r="S816" s="53">
        <v>15505700</v>
      </c>
      <c r="T816" s="53">
        <v>15505700</v>
      </c>
      <c r="U816" s="53">
        <v>404494300</v>
      </c>
      <c r="V816" s="53">
        <v>0</v>
      </c>
      <c r="W816" s="53">
        <v>0</v>
      </c>
      <c r="X816" s="23">
        <f t="shared" si="267"/>
        <v>3.6918333333333331E-2</v>
      </c>
    </row>
    <row r="817" spans="1:24" ht="21.95" customHeight="1" x14ac:dyDescent="0.2">
      <c r="A817" s="59" t="s">
        <v>376</v>
      </c>
      <c r="B817" s="60" t="s">
        <v>971</v>
      </c>
      <c r="C817" s="52"/>
      <c r="D817" s="53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28"/>
      <c r="R817" s="53"/>
      <c r="S817" s="53"/>
      <c r="T817" s="53"/>
      <c r="U817" s="53"/>
      <c r="V817" s="53"/>
      <c r="W817" s="53"/>
      <c r="X817" s="23"/>
    </row>
    <row r="818" spans="1:24" ht="21.95" customHeight="1" x14ac:dyDescent="0.2">
      <c r="A818" s="61" t="s">
        <v>972</v>
      </c>
      <c r="B818" s="62" t="s">
        <v>925</v>
      </c>
      <c r="C818" s="62" t="s">
        <v>52</v>
      </c>
      <c r="D818" s="53">
        <v>632000000</v>
      </c>
      <c r="E818" s="53">
        <v>0</v>
      </c>
      <c r="F818" s="53">
        <v>0</v>
      </c>
      <c r="G818" s="53">
        <v>0</v>
      </c>
      <c r="H818" s="53">
        <v>0</v>
      </c>
      <c r="I818" s="53">
        <v>0</v>
      </c>
      <c r="J818" s="53">
        <v>632000000</v>
      </c>
      <c r="K818" s="53">
        <v>0</v>
      </c>
      <c r="L818" s="53">
        <v>382200000</v>
      </c>
      <c r="M818" s="53">
        <v>382200000</v>
      </c>
      <c r="N818" s="53">
        <v>0</v>
      </c>
      <c r="O818" s="53">
        <v>364200000</v>
      </c>
      <c r="P818" s="53">
        <v>364200000</v>
      </c>
      <c r="Q818" s="28">
        <f t="shared" si="277"/>
        <v>0</v>
      </c>
      <c r="R818" s="53">
        <v>0</v>
      </c>
      <c r="S818" s="53">
        <v>0</v>
      </c>
      <c r="T818" s="53">
        <v>0</v>
      </c>
      <c r="U818" s="53">
        <v>249800000</v>
      </c>
      <c r="V818" s="53">
        <v>18000000</v>
      </c>
      <c r="W818" s="53">
        <v>364200000</v>
      </c>
      <c r="X818" s="23">
        <f t="shared" si="267"/>
        <v>0.57626582278481009</v>
      </c>
    </row>
    <row r="819" spans="1:24" ht="41.25" customHeight="1" x14ac:dyDescent="0.2">
      <c r="A819" s="59" t="s">
        <v>376</v>
      </c>
      <c r="B819" s="60" t="s">
        <v>973</v>
      </c>
      <c r="C819" s="52"/>
      <c r="D819" s="53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28"/>
      <c r="R819" s="53"/>
      <c r="S819" s="53"/>
      <c r="T819" s="53"/>
      <c r="U819" s="53"/>
      <c r="V819" s="53"/>
      <c r="W819" s="53"/>
      <c r="X819" s="23"/>
    </row>
    <row r="820" spans="1:24" ht="21.95" customHeight="1" x14ac:dyDescent="0.2">
      <c r="A820" s="61" t="s">
        <v>974</v>
      </c>
      <c r="B820" s="62" t="s">
        <v>925</v>
      </c>
      <c r="C820" s="62" t="s">
        <v>52</v>
      </c>
      <c r="D820" s="53">
        <v>160000000</v>
      </c>
      <c r="E820" s="53">
        <v>0</v>
      </c>
      <c r="F820" s="53">
        <v>0</v>
      </c>
      <c r="G820" s="53">
        <v>0</v>
      </c>
      <c r="H820" s="53">
        <v>0</v>
      </c>
      <c r="I820" s="53">
        <v>0</v>
      </c>
      <c r="J820" s="53">
        <v>160000000</v>
      </c>
      <c r="K820" s="53">
        <v>0</v>
      </c>
      <c r="L820" s="53">
        <v>114600000</v>
      </c>
      <c r="M820" s="53">
        <v>114600000</v>
      </c>
      <c r="N820" s="53">
        <v>0</v>
      </c>
      <c r="O820" s="53">
        <v>114600000</v>
      </c>
      <c r="P820" s="53">
        <v>114600000</v>
      </c>
      <c r="Q820" s="28">
        <f t="shared" si="277"/>
        <v>0</v>
      </c>
      <c r="R820" s="53">
        <v>0</v>
      </c>
      <c r="S820" s="53">
        <v>0</v>
      </c>
      <c r="T820" s="53">
        <v>0</v>
      </c>
      <c r="U820" s="53">
        <v>45400000</v>
      </c>
      <c r="V820" s="53">
        <v>0</v>
      </c>
      <c r="W820" s="53">
        <v>114600000</v>
      </c>
      <c r="X820" s="23">
        <f t="shared" si="267"/>
        <v>0.71625000000000005</v>
      </c>
    </row>
    <row r="821" spans="1:24" ht="36" customHeight="1" x14ac:dyDescent="0.2">
      <c r="A821" s="59" t="s">
        <v>376</v>
      </c>
      <c r="B821" s="60" t="s">
        <v>975</v>
      </c>
      <c r="C821" s="52"/>
      <c r="D821" s="53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28"/>
      <c r="R821" s="53"/>
      <c r="S821" s="53"/>
      <c r="T821" s="53"/>
      <c r="U821" s="53"/>
      <c r="V821" s="53"/>
      <c r="W821" s="53"/>
      <c r="X821" s="23"/>
    </row>
    <row r="822" spans="1:24" ht="21.95" customHeight="1" x14ac:dyDescent="0.2">
      <c r="A822" s="61" t="s">
        <v>976</v>
      </c>
      <c r="B822" s="62" t="s">
        <v>925</v>
      </c>
      <c r="C822" s="62" t="s">
        <v>52</v>
      </c>
      <c r="D822" s="53">
        <v>1090951807</v>
      </c>
      <c r="E822" s="53">
        <v>0</v>
      </c>
      <c r="F822" s="53">
        <v>0</v>
      </c>
      <c r="G822" s="53">
        <v>0</v>
      </c>
      <c r="H822" s="53">
        <v>0</v>
      </c>
      <c r="I822" s="53">
        <v>0</v>
      </c>
      <c r="J822" s="53">
        <v>1090951807</v>
      </c>
      <c r="K822" s="53">
        <v>0</v>
      </c>
      <c r="L822" s="53">
        <v>709800000</v>
      </c>
      <c r="M822" s="53">
        <v>709800000</v>
      </c>
      <c r="N822" s="53">
        <v>0</v>
      </c>
      <c r="O822" s="53">
        <v>679800000</v>
      </c>
      <c r="P822" s="53">
        <v>679800000</v>
      </c>
      <c r="Q822" s="28">
        <f t="shared" si="277"/>
        <v>0</v>
      </c>
      <c r="R822" s="53">
        <v>0</v>
      </c>
      <c r="S822" s="53">
        <v>0</v>
      </c>
      <c r="T822" s="53">
        <v>0</v>
      </c>
      <c r="U822" s="53">
        <v>381151807</v>
      </c>
      <c r="V822" s="53">
        <v>30000000</v>
      </c>
      <c r="W822" s="53">
        <v>679800000</v>
      </c>
      <c r="X822" s="23">
        <f t="shared" si="267"/>
        <v>0.62312560063434586</v>
      </c>
    </row>
    <row r="823" spans="1:24" ht="32.25" customHeight="1" x14ac:dyDescent="0.2">
      <c r="A823" s="41" t="s">
        <v>977</v>
      </c>
      <c r="B823" s="70" t="s">
        <v>978</v>
      </c>
      <c r="C823" s="70" t="s">
        <v>979</v>
      </c>
      <c r="D823" s="71">
        <v>348000000</v>
      </c>
      <c r="E823" s="53">
        <v>0</v>
      </c>
      <c r="F823" s="53">
        <v>0</v>
      </c>
      <c r="G823" s="53">
        <v>0</v>
      </c>
      <c r="H823" s="53">
        <v>0</v>
      </c>
      <c r="I823" s="53">
        <f>E823+G823-F823-H823</f>
        <v>0</v>
      </c>
      <c r="J823" s="53">
        <f>D823+I823</f>
        <v>348000000</v>
      </c>
      <c r="K823" s="53"/>
      <c r="L823" s="53"/>
      <c r="M823" s="53"/>
      <c r="N823" s="53"/>
      <c r="O823" s="53"/>
      <c r="P823" s="53"/>
      <c r="Q823" s="28">
        <f t="shared" si="277"/>
        <v>0</v>
      </c>
      <c r="R823" s="53"/>
      <c r="S823" s="53"/>
      <c r="T823" s="53"/>
      <c r="U823" s="53">
        <v>348000000</v>
      </c>
      <c r="V823" s="53"/>
      <c r="W823" s="53"/>
      <c r="X823" s="53"/>
    </row>
    <row r="824" spans="1:24" s="17" customFormat="1" ht="15" customHeight="1" x14ac:dyDescent="0.2">
      <c r="A824" s="128"/>
      <c r="B824" s="133" t="s">
        <v>980</v>
      </c>
      <c r="C824" s="69" t="s">
        <v>981</v>
      </c>
      <c r="D824" s="130">
        <f>SUM(D735:D823)</f>
        <v>18668471664</v>
      </c>
      <c r="E824" s="130">
        <f t="shared" ref="E824:W824" si="278">SUM(E735:E823)</f>
        <v>0</v>
      </c>
      <c r="F824" s="130">
        <f t="shared" si="278"/>
        <v>0</v>
      </c>
      <c r="G824" s="130">
        <f t="shared" si="278"/>
        <v>0</v>
      </c>
      <c r="H824" s="130">
        <f t="shared" si="278"/>
        <v>0</v>
      </c>
      <c r="I824" s="130">
        <f t="shared" si="278"/>
        <v>0</v>
      </c>
      <c r="J824" s="130">
        <f>SUM(J735:J823)</f>
        <v>18668471664</v>
      </c>
      <c r="K824" s="130">
        <f t="shared" si="278"/>
        <v>0</v>
      </c>
      <c r="L824" s="130">
        <f t="shared" si="278"/>
        <v>5810627348.8800001</v>
      </c>
      <c r="M824" s="130">
        <f t="shared" si="278"/>
        <v>5810627348.8800001</v>
      </c>
      <c r="N824" s="130">
        <f t="shared" si="278"/>
        <v>0</v>
      </c>
      <c r="O824" s="130">
        <f t="shared" si="278"/>
        <v>5700827348.8800001</v>
      </c>
      <c r="P824" s="130">
        <f t="shared" si="278"/>
        <v>5700827348.8800001</v>
      </c>
      <c r="Q824" s="121">
        <f t="shared" si="277"/>
        <v>16667570.880000001</v>
      </c>
      <c r="R824" s="130">
        <f t="shared" si="278"/>
        <v>0</v>
      </c>
      <c r="S824" s="130">
        <f t="shared" si="278"/>
        <v>16667570.880000001</v>
      </c>
      <c r="T824" s="130">
        <f t="shared" si="278"/>
        <v>16667570.880000001</v>
      </c>
      <c r="U824" s="130">
        <f t="shared" si="278"/>
        <v>12857844315.120001</v>
      </c>
      <c r="V824" s="130">
        <f t="shared" si="278"/>
        <v>109800000</v>
      </c>
      <c r="W824" s="130">
        <f t="shared" si="278"/>
        <v>5684159778</v>
      </c>
      <c r="X824" s="115">
        <f>P824/J824</f>
        <v>0.3053719367865228</v>
      </c>
    </row>
    <row r="825" spans="1:24" s="17" customFormat="1" ht="15" customHeight="1" x14ac:dyDescent="0.2">
      <c r="A825" s="41"/>
      <c r="B825" s="80"/>
      <c r="C825" s="65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28"/>
      <c r="R825" s="66"/>
      <c r="S825" s="66"/>
      <c r="T825" s="66"/>
      <c r="U825" s="66"/>
      <c r="V825" s="66"/>
      <c r="W825" s="66"/>
      <c r="X825" s="66"/>
    </row>
    <row r="826" spans="1:24" s="17" customFormat="1" ht="15" customHeight="1" x14ac:dyDescent="0.2">
      <c r="A826" s="128"/>
      <c r="B826" s="69" t="s">
        <v>982</v>
      </c>
      <c r="C826" s="131"/>
      <c r="D826" s="132"/>
      <c r="E826" s="132"/>
      <c r="F826" s="132"/>
      <c r="G826" s="132"/>
      <c r="H826" s="132"/>
      <c r="I826" s="132"/>
      <c r="J826" s="132"/>
      <c r="K826" s="132"/>
      <c r="L826" s="132"/>
      <c r="M826" s="132"/>
      <c r="N826" s="132"/>
      <c r="O826" s="132"/>
      <c r="P826" s="132"/>
      <c r="Q826" s="132"/>
      <c r="R826" s="132"/>
      <c r="S826" s="132"/>
      <c r="T826" s="132"/>
      <c r="U826" s="132"/>
      <c r="V826" s="132"/>
      <c r="W826" s="132"/>
      <c r="X826" s="132"/>
    </row>
    <row r="827" spans="1:24" ht="15" customHeight="1" x14ac:dyDescent="0.2">
      <c r="A827" s="50">
        <v>2</v>
      </c>
      <c r="B827" s="51" t="s">
        <v>37</v>
      </c>
      <c r="C827" s="52"/>
      <c r="D827" s="53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</row>
    <row r="828" spans="1:24" ht="15" customHeight="1" x14ac:dyDescent="0.2">
      <c r="A828" s="50" t="s">
        <v>795</v>
      </c>
      <c r="B828" s="51" t="s">
        <v>431</v>
      </c>
      <c r="C828" s="52"/>
      <c r="D828" s="53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</row>
    <row r="829" spans="1:24" ht="15" customHeight="1" x14ac:dyDescent="0.2">
      <c r="A829" s="50" t="s">
        <v>365</v>
      </c>
      <c r="B829" s="51" t="s">
        <v>180</v>
      </c>
      <c r="C829" s="52"/>
      <c r="D829" s="53"/>
      <c r="E829" s="53"/>
      <c r="F829" s="53"/>
      <c r="G829" s="53"/>
      <c r="H829" s="53"/>
      <c r="I829" s="53"/>
      <c r="J829" s="53"/>
      <c r="K829" s="53"/>
      <c r="L829" s="53"/>
      <c r="M829" s="53"/>
      <c r="N829" s="53"/>
      <c r="O829" s="53"/>
      <c r="P829" s="53"/>
      <c r="Q829" s="53"/>
      <c r="R829" s="53"/>
      <c r="S829" s="53"/>
      <c r="T829" s="53"/>
      <c r="U829" s="53"/>
      <c r="V829" s="53"/>
      <c r="W829" s="53"/>
      <c r="X829" s="53"/>
    </row>
    <row r="830" spans="1:24" ht="15" customHeight="1" x14ac:dyDescent="0.2">
      <c r="A830" s="50" t="s">
        <v>366</v>
      </c>
      <c r="B830" s="51" t="s">
        <v>690</v>
      </c>
      <c r="C830" s="52"/>
      <c r="D830" s="53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</row>
    <row r="831" spans="1:24" ht="15" customHeight="1" x14ac:dyDescent="0.2">
      <c r="A831" s="50" t="s">
        <v>983</v>
      </c>
      <c r="B831" s="51" t="s">
        <v>369</v>
      </c>
      <c r="C831" s="52"/>
      <c r="D831" s="53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</row>
    <row r="832" spans="1:24" ht="15" customHeight="1" x14ac:dyDescent="0.2">
      <c r="A832" s="50" t="s">
        <v>370</v>
      </c>
      <c r="B832" s="51" t="s">
        <v>371</v>
      </c>
      <c r="C832" s="52"/>
      <c r="D832" s="53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</row>
    <row r="833" spans="1:24" ht="27.75" customHeight="1" x14ac:dyDescent="0.2">
      <c r="A833" s="50" t="s">
        <v>882</v>
      </c>
      <c r="B833" s="51" t="s">
        <v>984</v>
      </c>
      <c r="C833" s="52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</row>
    <row r="834" spans="1:24" ht="21.75" customHeight="1" x14ac:dyDescent="0.2">
      <c r="A834" s="50" t="s">
        <v>985</v>
      </c>
      <c r="B834" s="51" t="s">
        <v>986</v>
      </c>
      <c r="C834" s="52"/>
      <c r="D834" s="53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</row>
    <row r="835" spans="1:24" ht="21.95" customHeight="1" x14ac:dyDescent="0.2">
      <c r="A835" s="59" t="s">
        <v>376</v>
      </c>
      <c r="B835" s="60" t="s">
        <v>987</v>
      </c>
      <c r="C835" s="52"/>
      <c r="D835" s="53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</row>
    <row r="836" spans="1:24" ht="21.95" customHeight="1" x14ac:dyDescent="0.2">
      <c r="A836" s="61" t="s">
        <v>988</v>
      </c>
      <c r="B836" s="62" t="s">
        <v>989</v>
      </c>
      <c r="C836" s="62" t="s">
        <v>79</v>
      </c>
      <c r="D836" s="53">
        <v>11250000</v>
      </c>
      <c r="E836" s="53">
        <v>0</v>
      </c>
      <c r="F836" s="53">
        <v>0</v>
      </c>
      <c r="G836" s="53">
        <v>0</v>
      </c>
      <c r="H836" s="53">
        <v>0</v>
      </c>
      <c r="I836" s="53">
        <v>0</v>
      </c>
      <c r="J836" s="53">
        <v>11250000</v>
      </c>
      <c r="K836" s="53">
        <v>0</v>
      </c>
      <c r="L836" s="53">
        <v>0</v>
      </c>
      <c r="M836" s="53">
        <v>0</v>
      </c>
      <c r="N836" s="53">
        <v>0</v>
      </c>
      <c r="O836" s="53">
        <v>0</v>
      </c>
      <c r="P836" s="53">
        <v>0</v>
      </c>
      <c r="Q836" s="28">
        <f t="shared" ref="Q836" si="279">R836+T836</f>
        <v>0</v>
      </c>
      <c r="R836" s="53">
        <v>0</v>
      </c>
      <c r="S836" s="53">
        <v>0</v>
      </c>
      <c r="T836" s="53">
        <v>0</v>
      </c>
      <c r="U836" s="53">
        <v>11250000</v>
      </c>
      <c r="V836" s="53">
        <v>0</v>
      </c>
      <c r="W836" s="53">
        <v>0</v>
      </c>
      <c r="X836" s="23">
        <f t="shared" ref="X836:X846" si="280">P836/J836</f>
        <v>0</v>
      </c>
    </row>
    <row r="837" spans="1:24" ht="15" customHeight="1" x14ac:dyDescent="0.2">
      <c r="A837" s="50" t="s">
        <v>895</v>
      </c>
      <c r="B837" s="60" t="s">
        <v>990</v>
      </c>
      <c r="C837" s="62"/>
      <c r="D837" s="53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23"/>
    </row>
    <row r="838" spans="1:24" ht="15" customHeight="1" x14ac:dyDescent="0.2">
      <c r="A838" s="50" t="s">
        <v>991</v>
      </c>
      <c r="B838" s="60" t="s">
        <v>992</v>
      </c>
      <c r="C838" s="62"/>
      <c r="D838" s="53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23"/>
    </row>
    <row r="839" spans="1:24" ht="21.95" customHeight="1" x14ac:dyDescent="0.2">
      <c r="A839" s="59" t="s">
        <v>376</v>
      </c>
      <c r="B839" s="60" t="s">
        <v>993</v>
      </c>
      <c r="C839" s="52"/>
      <c r="D839" s="53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23"/>
    </row>
    <row r="840" spans="1:24" ht="21.95" customHeight="1" x14ac:dyDescent="0.2">
      <c r="A840" s="61" t="s">
        <v>994</v>
      </c>
      <c r="B840" s="62" t="s">
        <v>995</v>
      </c>
      <c r="C840" s="62" t="s">
        <v>52</v>
      </c>
      <c r="D840" s="53">
        <v>57404600</v>
      </c>
      <c r="E840" s="53">
        <v>0</v>
      </c>
      <c r="F840" s="53">
        <v>0</v>
      </c>
      <c r="G840" s="53">
        <v>0</v>
      </c>
      <c r="H840" s="53">
        <v>0</v>
      </c>
      <c r="I840" s="53">
        <v>0</v>
      </c>
      <c r="J840" s="53">
        <v>57404600</v>
      </c>
      <c r="K840" s="53">
        <v>0</v>
      </c>
      <c r="L840" s="53">
        <v>0</v>
      </c>
      <c r="M840" s="53">
        <v>0</v>
      </c>
      <c r="N840" s="53">
        <v>0</v>
      </c>
      <c r="O840" s="53">
        <v>0</v>
      </c>
      <c r="P840" s="53">
        <v>0</v>
      </c>
      <c r="Q840" s="28">
        <f t="shared" ref="Q840" si="281">R840+T840</f>
        <v>0</v>
      </c>
      <c r="R840" s="53">
        <v>0</v>
      </c>
      <c r="S840" s="53">
        <v>0</v>
      </c>
      <c r="T840" s="53">
        <v>0</v>
      </c>
      <c r="U840" s="53">
        <v>57404600</v>
      </c>
      <c r="V840" s="53">
        <v>0</v>
      </c>
      <c r="W840" s="53">
        <v>0</v>
      </c>
      <c r="X840" s="23">
        <f t="shared" si="280"/>
        <v>0</v>
      </c>
    </row>
    <row r="841" spans="1:24" ht="21.95" customHeight="1" x14ac:dyDescent="0.2">
      <c r="A841" s="59" t="s">
        <v>376</v>
      </c>
      <c r="B841" s="60" t="s">
        <v>996</v>
      </c>
      <c r="C841" s="52"/>
      <c r="D841" s="53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23"/>
    </row>
    <row r="842" spans="1:24" ht="21.95" customHeight="1" x14ac:dyDescent="0.2">
      <c r="A842" s="61" t="s">
        <v>997</v>
      </c>
      <c r="B842" s="62" t="s">
        <v>995</v>
      </c>
      <c r="C842" s="62" t="s">
        <v>52</v>
      </c>
      <c r="D842" s="53">
        <v>6916000</v>
      </c>
      <c r="E842" s="53">
        <v>0</v>
      </c>
      <c r="F842" s="53">
        <v>0</v>
      </c>
      <c r="G842" s="53">
        <v>0</v>
      </c>
      <c r="H842" s="53">
        <v>0</v>
      </c>
      <c r="I842" s="53">
        <v>0</v>
      </c>
      <c r="J842" s="53">
        <v>6916000</v>
      </c>
      <c r="K842" s="53">
        <v>0</v>
      </c>
      <c r="L842" s="53">
        <v>0</v>
      </c>
      <c r="M842" s="53">
        <v>0</v>
      </c>
      <c r="N842" s="53">
        <v>0</v>
      </c>
      <c r="O842" s="53">
        <v>0</v>
      </c>
      <c r="P842" s="53">
        <v>0</v>
      </c>
      <c r="Q842" s="28">
        <f t="shared" ref="Q842" si="282">R842+T842</f>
        <v>0</v>
      </c>
      <c r="R842" s="53">
        <v>0</v>
      </c>
      <c r="S842" s="53">
        <v>0</v>
      </c>
      <c r="T842" s="53">
        <v>0</v>
      </c>
      <c r="U842" s="53">
        <v>6916000</v>
      </c>
      <c r="V842" s="53">
        <v>0</v>
      </c>
      <c r="W842" s="53">
        <v>0</v>
      </c>
      <c r="X842" s="23">
        <f t="shared" si="280"/>
        <v>0</v>
      </c>
    </row>
    <row r="843" spans="1:24" ht="21.95" customHeight="1" x14ac:dyDescent="0.2">
      <c r="A843" s="59" t="s">
        <v>376</v>
      </c>
      <c r="B843" s="60" t="s">
        <v>998</v>
      </c>
      <c r="C843" s="52"/>
      <c r="D843" s="53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23"/>
    </row>
    <row r="844" spans="1:24" ht="21.95" customHeight="1" x14ac:dyDescent="0.2">
      <c r="A844" s="61" t="s">
        <v>999</v>
      </c>
      <c r="B844" s="62" t="s">
        <v>1000</v>
      </c>
      <c r="C844" s="62" t="s">
        <v>52</v>
      </c>
      <c r="D844" s="53">
        <v>184000000</v>
      </c>
      <c r="E844" s="53">
        <v>0</v>
      </c>
      <c r="F844" s="53">
        <v>0</v>
      </c>
      <c r="G844" s="53">
        <v>0</v>
      </c>
      <c r="H844" s="53">
        <v>0</v>
      </c>
      <c r="I844" s="53">
        <v>0</v>
      </c>
      <c r="J844" s="53">
        <v>184000000</v>
      </c>
      <c r="K844" s="53">
        <v>0</v>
      </c>
      <c r="L844" s="53">
        <v>0</v>
      </c>
      <c r="M844" s="53">
        <v>0</v>
      </c>
      <c r="N844" s="53">
        <v>0</v>
      </c>
      <c r="O844" s="53">
        <v>0</v>
      </c>
      <c r="P844" s="53">
        <v>0</v>
      </c>
      <c r="Q844" s="28">
        <f t="shared" ref="Q844" si="283">R844+T844</f>
        <v>0</v>
      </c>
      <c r="R844" s="53">
        <v>0</v>
      </c>
      <c r="S844" s="53">
        <v>0</v>
      </c>
      <c r="T844" s="53">
        <v>0</v>
      </c>
      <c r="U844" s="53">
        <v>184000000</v>
      </c>
      <c r="V844" s="53">
        <v>0</v>
      </c>
      <c r="W844" s="53">
        <v>0</v>
      </c>
      <c r="X844" s="23">
        <f t="shared" si="280"/>
        <v>0</v>
      </c>
    </row>
    <row r="845" spans="1:24" ht="21.95" customHeight="1" x14ac:dyDescent="0.2">
      <c r="A845" s="59" t="s">
        <v>376</v>
      </c>
      <c r="B845" s="60" t="s">
        <v>1001</v>
      </c>
      <c r="C845" s="52"/>
      <c r="D845" s="53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23"/>
    </row>
    <row r="846" spans="1:24" ht="21.95" customHeight="1" x14ac:dyDescent="0.2">
      <c r="A846" s="61" t="s">
        <v>1002</v>
      </c>
      <c r="B846" s="62" t="s">
        <v>989</v>
      </c>
      <c r="C846" s="62" t="s">
        <v>79</v>
      </c>
      <c r="D846" s="53">
        <v>11250000</v>
      </c>
      <c r="E846" s="53">
        <v>0</v>
      </c>
      <c r="F846" s="53">
        <v>0</v>
      </c>
      <c r="G846" s="53">
        <v>0</v>
      </c>
      <c r="H846" s="53">
        <v>0</v>
      </c>
      <c r="I846" s="53">
        <v>0</v>
      </c>
      <c r="J846" s="53">
        <v>11250000</v>
      </c>
      <c r="K846" s="53">
        <v>0</v>
      </c>
      <c r="L846" s="53">
        <v>0</v>
      </c>
      <c r="M846" s="53">
        <v>0</v>
      </c>
      <c r="N846" s="53">
        <v>0</v>
      </c>
      <c r="O846" s="53">
        <v>0</v>
      </c>
      <c r="P846" s="53">
        <v>0</v>
      </c>
      <c r="Q846" s="28">
        <f t="shared" ref="Q846" si="284">R846+T846</f>
        <v>0</v>
      </c>
      <c r="R846" s="53">
        <v>0</v>
      </c>
      <c r="S846" s="53">
        <v>0</v>
      </c>
      <c r="T846" s="53">
        <v>0</v>
      </c>
      <c r="U846" s="53">
        <v>11250000</v>
      </c>
      <c r="V846" s="53">
        <v>0</v>
      </c>
      <c r="W846" s="53">
        <v>0</v>
      </c>
      <c r="X846" s="23">
        <f t="shared" si="280"/>
        <v>0</v>
      </c>
    </row>
    <row r="847" spans="1:24" ht="15" customHeight="1" x14ac:dyDescent="0.2">
      <c r="A847" s="59" t="s">
        <v>388</v>
      </c>
      <c r="B847" s="60" t="s">
        <v>182</v>
      </c>
      <c r="C847" s="62"/>
      <c r="D847" s="53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</row>
    <row r="848" spans="1:24" ht="15" customHeight="1" x14ac:dyDescent="0.2">
      <c r="A848" s="59" t="s">
        <v>389</v>
      </c>
      <c r="B848" s="60" t="s">
        <v>184</v>
      </c>
      <c r="C848" s="62"/>
      <c r="D848" s="53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</row>
    <row r="849" spans="1:24" ht="24" customHeight="1" x14ac:dyDescent="0.2">
      <c r="A849" s="59" t="s">
        <v>515</v>
      </c>
      <c r="B849" s="51" t="s">
        <v>188</v>
      </c>
      <c r="C849" s="62"/>
      <c r="D849" s="53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</row>
    <row r="850" spans="1:24" ht="21.95" customHeight="1" x14ac:dyDescent="0.2">
      <c r="A850" s="59" t="s">
        <v>376</v>
      </c>
      <c r="B850" s="60" t="s">
        <v>1003</v>
      </c>
      <c r="C850" s="52"/>
      <c r="D850" s="53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</row>
    <row r="851" spans="1:24" ht="21.95" customHeight="1" x14ac:dyDescent="0.2">
      <c r="A851" s="61" t="s">
        <v>1004</v>
      </c>
      <c r="B851" s="62" t="s">
        <v>1005</v>
      </c>
      <c r="C851" s="62" t="s">
        <v>52</v>
      </c>
      <c r="D851" s="53">
        <v>5000000</v>
      </c>
      <c r="E851" s="53">
        <v>0</v>
      </c>
      <c r="F851" s="53">
        <v>0</v>
      </c>
      <c r="G851" s="53">
        <v>0</v>
      </c>
      <c r="H851" s="53">
        <v>0</v>
      </c>
      <c r="I851" s="53">
        <v>0</v>
      </c>
      <c r="J851" s="53">
        <v>5000000</v>
      </c>
      <c r="K851" s="53">
        <v>0</v>
      </c>
      <c r="L851" s="53">
        <v>0</v>
      </c>
      <c r="M851" s="53">
        <v>0</v>
      </c>
      <c r="N851" s="53">
        <v>0</v>
      </c>
      <c r="O851" s="53">
        <v>0</v>
      </c>
      <c r="P851" s="53">
        <v>0</v>
      </c>
      <c r="Q851" s="28">
        <f t="shared" ref="Q851" si="285">R851+T851</f>
        <v>0</v>
      </c>
      <c r="R851" s="53">
        <v>0</v>
      </c>
      <c r="S851" s="53">
        <v>0</v>
      </c>
      <c r="T851" s="53">
        <v>0</v>
      </c>
      <c r="U851" s="53">
        <v>5000000</v>
      </c>
      <c r="V851" s="53">
        <v>0</v>
      </c>
      <c r="W851" s="53">
        <v>0</v>
      </c>
      <c r="X851" s="23">
        <f t="shared" ref="X851:X859" si="286">P851/J851</f>
        <v>0</v>
      </c>
    </row>
    <row r="852" spans="1:24" ht="21.95" customHeight="1" x14ac:dyDescent="0.2">
      <c r="A852" s="59" t="s">
        <v>376</v>
      </c>
      <c r="B852" s="60" t="s">
        <v>1006</v>
      </c>
      <c r="C852" s="52"/>
      <c r="D852" s="53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23"/>
    </row>
    <row r="853" spans="1:24" ht="21.95" customHeight="1" x14ac:dyDescent="0.2">
      <c r="A853" s="61" t="s">
        <v>1007</v>
      </c>
      <c r="B853" s="62" t="s">
        <v>1005</v>
      </c>
      <c r="C853" s="62" t="s">
        <v>52</v>
      </c>
      <c r="D853" s="53">
        <v>1000000</v>
      </c>
      <c r="E853" s="53">
        <v>0</v>
      </c>
      <c r="F853" s="53">
        <v>0</v>
      </c>
      <c r="G853" s="53">
        <v>0</v>
      </c>
      <c r="H853" s="53">
        <v>0</v>
      </c>
      <c r="I853" s="53">
        <v>0</v>
      </c>
      <c r="J853" s="53">
        <v>1000000</v>
      </c>
      <c r="K853" s="53">
        <v>0</v>
      </c>
      <c r="L853" s="53">
        <v>0</v>
      </c>
      <c r="M853" s="53">
        <v>0</v>
      </c>
      <c r="N853" s="53">
        <v>0</v>
      </c>
      <c r="O853" s="53">
        <v>0</v>
      </c>
      <c r="P853" s="53">
        <v>0</v>
      </c>
      <c r="Q853" s="28">
        <f t="shared" ref="Q853" si="287">R853+T853</f>
        <v>0</v>
      </c>
      <c r="R853" s="53">
        <v>0</v>
      </c>
      <c r="S853" s="53">
        <v>0</v>
      </c>
      <c r="T853" s="53">
        <v>0</v>
      </c>
      <c r="U853" s="53">
        <v>1000000</v>
      </c>
      <c r="V853" s="53">
        <v>0</v>
      </c>
      <c r="W853" s="53">
        <v>0</v>
      </c>
      <c r="X853" s="23">
        <f t="shared" si="286"/>
        <v>0</v>
      </c>
    </row>
    <row r="854" spans="1:24" ht="21.95" customHeight="1" x14ac:dyDescent="0.2">
      <c r="A854" s="59" t="s">
        <v>376</v>
      </c>
      <c r="B854" s="60" t="s">
        <v>1008</v>
      </c>
      <c r="C854" s="52"/>
      <c r="D854" s="53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23"/>
    </row>
    <row r="855" spans="1:24" ht="21.95" customHeight="1" x14ac:dyDescent="0.2">
      <c r="A855" s="61" t="s">
        <v>1009</v>
      </c>
      <c r="B855" s="62" t="s">
        <v>1010</v>
      </c>
      <c r="C855" s="62" t="s">
        <v>79</v>
      </c>
      <c r="D855" s="53">
        <v>2000000</v>
      </c>
      <c r="E855" s="53">
        <v>0</v>
      </c>
      <c r="F855" s="53">
        <v>0</v>
      </c>
      <c r="G855" s="53">
        <v>0</v>
      </c>
      <c r="H855" s="53">
        <v>0</v>
      </c>
      <c r="I855" s="53">
        <v>0</v>
      </c>
      <c r="J855" s="53">
        <v>2000000</v>
      </c>
      <c r="K855" s="53">
        <v>0</v>
      </c>
      <c r="L855" s="53">
        <v>0</v>
      </c>
      <c r="M855" s="53">
        <v>0</v>
      </c>
      <c r="N855" s="53">
        <v>0</v>
      </c>
      <c r="O855" s="53">
        <v>0</v>
      </c>
      <c r="P855" s="53">
        <v>0</v>
      </c>
      <c r="Q855" s="28">
        <f t="shared" ref="Q855" si="288">R855+T855</f>
        <v>0</v>
      </c>
      <c r="R855" s="53">
        <v>0</v>
      </c>
      <c r="S855" s="53">
        <v>0</v>
      </c>
      <c r="T855" s="53">
        <v>0</v>
      </c>
      <c r="U855" s="53">
        <v>2000000</v>
      </c>
      <c r="V855" s="53">
        <v>0</v>
      </c>
      <c r="W855" s="53">
        <v>0</v>
      </c>
      <c r="X855" s="23">
        <f t="shared" si="286"/>
        <v>0</v>
      </c>
    </row>
    <row r="856" spans="1:24" ht="21.95" customHeight="1" x14ac:dyDescent="0.2">
      <c r="A856" s="59" t="s">
        <v>376</v>
      </c>
      <c r="B856" s="60" t="s">
        <v>1011</v>
      </c>
      <c r="C856" s="52"/>
      <c r="D856" s="53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23"/>
    </row>
    <row r="857" spans="1:24" ht="21.95" customHeight="1" x14ac:dyDescent="0.2">
      <c r="A857" s="61" t="s">
        <v>1012</v>
      </c>
      <c r="B857" s="62" t="s">
        <v>1010</v>
      </c>
      <c r="C857" s="62" t="s">
        <v>52</v>
      </c>
      <c r="D857" s="53">
        <v>70000000</v>
      </c>
      <c r="E857" s="53">
        <v>0</v>
      </c>
      <c r="F857" s="53">
        <v>0</v>
      </c>
      <c r="G857" s="53">
        <v>0</v>
      </c>
      <c r="H857" s="53">
        <v>0</v>
      </c>
      <c r="I857" s="53">
        <v>0</v>
      </c>
      <c r="J857" s="53">
        <v>70000000</v>
      </c>
      <c r="K857" s="53">
        <v>0</v>
      </c>
      <c r="L857" s="53">
        <v>0</v>
      </c>
      <c r="M857" s="53">
        <v>0</v>
      </c>
      <c r="N857" s="53">
        <v>0</v>
      </c>
      <c r="O857" s="53">
        <v>0</v>
      </c>
      <c r="P857" s="53">
        <v>0</v>
      </c>
      <c r="Q857" s="28">
        <f t="shared" ref="Q857" si="289">R857+T857</f>
        <v>0</v>
      </c>
      <c r="R857" s="53">
        <v>0</v>
      </c>
      <c r="S857" s="53">
        <v>0</v>
      </c>
      <c r="T857" s="53">
        <v>0</v>
      </c>
      <c r="U857" s="53">
        <v>70000000</v>
      </c>
      <c r="V857" s="53">
        <v>0</v>
      </c>
      <c r="W857" s="53">
        <v>0</v>
      </c>
      <c r="X857" s="23">
        <f t="shared" si="286"/>
        <v>0</v>
      </c>
    </row>
    <row r="858" spans="1:24" ht="21.95" customHeight="1" x14ac:dyDescent="0.2">
      <c r="A858" s="59" t="s">
        <v>376</v>
      </c>
      <c r="B858" s="60" t="s">
        <v>1013</v>
      </c>
      <c r="C858" s="52"/>
      <c r="D858" s="53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23"/>
    </row>
    <row r="859" spans="1:24" ht="21.95" customHeight="1" x14ac:dyDescent="0.2">
      <c r="A859" s="61" t="s">
        <v>1014</v>
      </c>
      <c r="B859" s="62" t="s">
        <v>1000</v>
      </c>
      <c r="C859" s="62" t="s">
        <v>52</v>
      </c>
      <c r="D859" s="53">
        <v>50000000</v>
      </c>
      <c r="E859" s="53">
        <v>0</v>
      </c>
      <c r="F859" s="53">
        <v>0</v>
      </c>
      <c r="G859" s="53">
        <v>0</v>
      </c>
      <c r="H859" s="53">
        <v>0</v>
      </c>
      <c r="I859" s="53">
        <v>0</v>
      </c>
      <c r="J859" s="53">
        <v>50000000</v>
      </c>
      <c r="K859" s="53">
        <v>0</v>
      </c>
      <c r="L859" s="53">
        <v>0</v>
      </c>
      <c r="M859" s="53">
        <v>0</v>
      </c>
      <c r="N859" s="53">
        <v>0</v>
      </c>
      <c r="O859" s="53">
        <v>0</v>
      </c>
      <c r="P859" s="53">
        <v>0</v>
      </c>
      <c r="Q859" s="28">
        <f t="shared" ref="Q859" si="290">R859+T859</f>
        <v>0</v>
      </c>
      <c r="R859" s="53">
        <v>0</v>
      </c>
      <c r="S859" s="53">
        <v>0</v>
      </c>
      <c r="T859" s="53">
        <v>0</v>
      </c>
      <c r="U859" s="53">
        <v>50000000</v>
      </c>
      <c r="V859" s="53">
        <v>0</v>
      </c>
      <c r="W859" s="53">
        <v>0</v>
      </c>
      <c r="X859" s="23">
        <f t="shared" si="286"/>
        <v>0</v>
      </c>
    </row>
    <row r="860" spans="1:24" ht="14.25" customHeight="1" x14ac:dyDescent="0.2">
      <c r="A860" s="59" t="s">
        <v>547</v>
      </c>
      <c r="B860" s="60" t="s">
        <v>192</v>
      </c>
      <c r="C860" s="62"/>
      <c r="D860" s="53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</row>
    <row r="861" spans="1:24" ht="36.75" customHeight="1" x14ac:dyDescent="0.2">
      <c r="A861" s="59" t="s">
        <v>557</v>
      </c>
      <c r="B861" s="51" t="s">
        <v>1015</v>
      </c>
      <c r="C861" s="62"/>
      <c r="D861" s="53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</row>
    <row r="862" spans="1:24" ht="21.95" customHeight="1" x14ac:dyDescent="0.2">
      <c r="A862" s="59" t="s">
        <v>376</v>
      </c>
      <c r="B862" s="60" t="s">
        <v>1016</v>
      </c>
      <c r="C862" s="52"/>
      <c r="D862" s="53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</row>
    <row r="863" spans="1:24" ht="21.95" customHeight="1" x14ac:dyDescent="0.2">
      <c r="A863" s="61" t="s">
        <v>1017</v>
      </c>
      <c r="B863" s="62" t="s">
        <v>1018</v>
      </c>
      <c r="C863" s="62" t="s">
        <v>52</v>
      </c>
      <c r="D863" s="53">
        <v>40000000</v>
      </c>
      <c r="E863" s="53">
        <v>0</v>
      </c>
      <c r="F863" s="53">
        <v>0</v>
      </c>
      <c r="G863" s="53">
        <v>0</v>
      </c>
      <c r="H863" s="53">
        <v>0</v>
      </c>
      <c r="I863" s="53">
        <v>0</v>
      </c>
      <c r="J863" s="53">
        <v>40000000</v>
      </c>
      <c r="K863" s="53">
        <v>0</v>
      </c>
      <c r="L863" s="53">
        <v>0</v>
      </c>
      <c r="M863" s="53">
        <v>0</v>
      </c>
      <c r="N863" s="53">
        <v>0</v>
      </c>
      <c r="O863" s="53">
        <v>0</v>
      </c>
      <c r="P863" s="53">
        <v>0</v>
      </c>
      <c r="Q863" s="28">
        <f t="shared" ref="Q863" si="291">R863+T863</f>
        <v>0</v>
      </c>
      <c r="R863" s="53">
        <v>0</v>
      </c>
      <c r="S863" s="53">
        <v>0</v>
      </c>
      <c r="T863" s="53">
        <v>0</v>
      </c>
      <c r="U863" s="53">
        <v>40000000</v>
      </c>
      <c r="V863" s="53">
        <v>0</v>
      </c>
      <c r="W863" s="53">
        <v>0</v>
      </c>
      <c r="X863" s="23">
        <f t="shared" ref="X863:X869" si="292">P863/J863</f>
        <v>0</v>
      </c>
    </row>
    <row r="864" spans="1:24" ht="21.95" customHeight="1" x14ac:dyDescent="0.2">
      <c r="A864" s="61"/>
      <c r="B864" s="60" t="s">
        <v>1019</v>
      </c>
      <c r="C864" s="52"/>
      <c r="D864" s="53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23"/>
    </row>
    <row r="865" spans="1:24" ht="21.95" customHeight="1" x14ac:dyDescent="0.2">
      <c r="A865" s="61" t="s">
        <v>1020</v>
      </c>
      <c r="B865" s="62" t="s">
        <v>1021</v>
      </c>
      <c r="C865" s="62" t="s">
        <v>52</v>
      </c>
      <c r="D865" s="53">
        <v>460000000</v>
      </c>
      <c r="E865" s="53">
        <v>0</v>
      </c>
      <c r="F865" s="53">
        <v>0</v>
      </c>
      <c r="G865" s="53">
        <v>0</v>
      </c>
      <c r="H865" s="53">
        <v>0</v>
      </c>
      <c r="I865" s="53">
        <v>0</v>
      </c>
      <c r="J865" s="53">
        <v>460000000</v>
      </c>
      <c r="K865" s="53">
        <v>0</v>
      </c>
      <c r="L865" s="53">
        <v>106735701</v>
      </c>
      <c r="M865" s="53">
        <v>106735701</v>
      </c>
      <c r="N865" s="53">
        <v>0</v>
      </c>
      <c r="O865" s="53">
        <v>106735701</v>
      </c>
      <c r="P865" s="53">
        <v>106735701</v>
      </c>
      <c r="Q865" s="28">
        <f t="shared" ref="Q865" si="293">R865+T865</f>
        <v>0</v>
      </c>
      <c r="R865" s="53">
        <v>0</v>
      </c>
      <c r="S865" s="53">
        <v>0</v>
      </c>
      <c r="T865" s="53">
        <v>0</v>
      </c>
      <c r="U865" s="53">
        <v>353264299</v>
      </c>
      <c r="V865" s="53">
        <v>0</v>
      </c>
      <c r="W865" s="53">
        <v>106735701</v>
      </c>
      <c r="X865" s="23">
        <f t="shared" si="292"/>
        <v>0.23203413260869565</v>
      </c>
    </row>
    <row r="866" spans="1:24" ht="21.95" customHeight="1" x14ac:dyDescent="0.2">
      <c r="A866" s="59" t="s">
        <v>376</v>
      </c>
      <c r="B866" s="60" t="s">
        <v>1022</v>
      </c>
      <c r="C866" s="52"/>
      <c r="D866" s="53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23"/>
    </row>
    <row r="867" spans="1:24" ht="21.95" customHeight="1" x14ac:dyDescent="0.2">
      <c r="A867" s="61" t="s">
        <v>1023</v>
      </c>
      <c r="B867" s="62" t="s">
        <v>1024</v>
      </c>
      <c r="C867" s="62" t="s">
        <v>52</v>
      </c>
      <c r="D867" s="53">
        <v>1129266166</v>
      </c>
      <c r="E867" s="53">
        <v>0</v>
      </c>
      <c r="F867" s="53">
        <v>0</v>
      </c>
      <c r="G867" s="53">
        <v>0</v>
      </c>
      <c r="H867" s="53">
        <v>0</v>
      </c>
      <c r="I867" s="53">
        <v>0</v>
      </c>
      <c r="J867" s="53">
        <v>1129266166</v>
      </c>
      <c r="K867" s="53">
        <v>0</v>
      </c>
      <c r="L867" s="53">
        <v>0</v>
      </c>
      <c r="M867" s="53">
        <v>0</v>
      </c>
      <c r="N867" s="53">
        <v>0</v>
      </c>
      <c r="O867" s="53">
        <v>0</v>
      </c>
      <c r="P867" s="53">
        <v>0</v>
      </c>
      <c r="Q867" s="28">
        <f t="shared" ref="Q867" si="294">R867+T867</f>
        <v>0</v>
      </c>
      <c r="R867" s="53">
        <v>0</v>
      </c>
      <c r="S867" s="53">
        <v>0</v>
      </c>
      <c r="T867" s="53">
        <v>0</v>
      </c>
      <c r="U867" s="53">
        <v>1129266166</v>
      </c>
      <c r="V867" s="53">
        <v>0</v>
      </c>
      <c r="W867" s="53">
        <v>0</v>
      </c>
      <c r="X867" s="23">
        <f t="shared" si="292"/>
        <v>0</v>
      </c>
    </row>
    <row r="868" spans="1:24" ht="21.95" customHeight="1" x14ac:dyDescent="0.2">
      <c r="A868" s="59" t="s">
        <v>376</v>
      </c>
      <c r="B868" s="60" t="s">
        <v>1025</v>
      </c>
      <c r="C868" s="52"/>
      <c r="D868" s="53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23"/>
    </row>
    <row r="869" spans="1:24" ht="21.95" customHeight="1" x14ac:dyDescent="0.2">
      <c r="A869" s="61" t="s">
        <v>1026</v>
      </c>
      <c r="B869" s="62" t="s">
        <v>1027</v>
      </c>
      <c r="C869" s="62" t="s">
        <v>52</v>
      </c>
      <c r="D869" s="53">
        <v>16000000</v>
      </c>
      <c r="E869" s="53">
        <v>0</v>
      </c>
      <c r="F869" s="53">
        <v>0</v>
      </c>
      <c r="G869" s="53">
        <v>0</v>
      </c>
      <c r="H869" s="53">
        <v>0</v>
      </c>
      <c r="I869" s="53">
        <v>0</v>
      </c>
      <c r="J869" s="53">
        <v>16000000</v>
      </c>
      <c r="K869" s="53">
        <v>0</v>
      </c>
      <c r="L869" s="53">
        <v>0</v>
      </c>
      <c r="M869" s="53">
        <v>0</v>
      </c>
      <c r="N869" s="53">
        <v>0</v>
      </c>
      <c r="O869" s="53">
        <v>0</v>
      </c>
      <c r="P869" s="53">
        <v>0</v>
      </c>
      <c r="Q869" s="28">
        <f t="shared" ref="Q869" si="295">R869+T869</f>
        <v>0</v>
      </c>
      <c r="R869" s="53">
        <v>0</v>
      </c>
      <c r="S869" s="53">
        <v>0</v>
      </c>
      <c r="T869" s="53">
        <v>0</v>
      </c>
      <c r="U869" s="53">
        <v>16000000</v>
      </c>
      <c r="V869" s="53">
        <v>0</v>
      </c>
      <c r="W869" s="53">
        <v>0</v>
      </c>
      <c r="X869" s="23">
        <f t="shared" si="292"/>
        <v>0</v>
      </c>
    </row>
    <row r="870" spans="1:24" ht="21.95" customHeight="1" x14ac:dyDescent="0.2">
      <c r="A870" s="57" t="s">
        <v>586</v>
      </c>
      <c r="B870" s="51" t="s">
        <v>200</v>
      </c>
      <c r="C870" s="62"/>
      <c r="D870" s="53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</row>
    <row r="871" spans="1:24" ht="21.95" customHeight="1" x14ac:dyDescent="0.2">
      <c r="A871" s="59" t="s">
        <v>376</v>
      </c>
      <c r="B871" s="60" t="s">
        <v>1028</v>
      </c>
      <c r="C871" s="52"/>
      <c r="D871" s="53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</row>
    <row r="872" spans="1:24" ht="21.95" customHeight="1" x14ac:dyDescent="0.2">
      <c r="A872" s="61" t="s">
        <v>1029</v>
      </c>
      <c r="B872" s="62" t="s">
        <v>1030</v>
      </c>
      <c r="C872" s="62" t="s">
        <v>52</v>
      </c>
      <c r="D872" s="53">
        <v>342000000</v>
      </c>
      <c r="E872" s="53">
        <v>0</v>
      </c>
      <c r="F872" s="53">
        <v>0</v>
      </c>
      <c r="G872" s="53">
        <v>0</v>
      </c>
      <c r="H872" s="53">
        <v>0</v>
      </c>
      <c r="I872" s="53">
        <v>0</v>
      </c>
      <c r="J872" s="53">
        <v>342000000</v>
      </c>
      <c r="K872" s="53">
        <v>0</v>
      </c>
      <c r="L872" s="53">
        <v>342000000</v>
      </c>
      <c r="M872" s="53">
        <v>342000000</v>
      </c>
      <c r="N872" s="53">
        <v>0</v>
      </c>
      <c r="O872" s="53">
        <v>342000000</v>
      </c>
      <c r="P872" s="53">
        <v>342000000</v>
      </c>
      <c r="Q872" s="28">
        <f t="shared" ref="Q872" si="296">R872+T872</f>
        <v>0</v>
      </c>
      <c r="R872" s="53">
        <v>0</v>
      </c>
      <c r="S872" s="53">
        <v>0</v>
      </c>
      <c r="T872" s="53">
        <v>0</v>
      </c>
      <c r="U872" s="53">
        <v>0</v>
      </c>
      <c r="V872" s="53">
        <v>0</v>
      </c>
      <c r="W872" s="53">
        <v>342000000</v>
      </c>
      <c r="X872" s="23">
        <f t="shared" ref="X872:X890" si="297">P872/J872</f>
        <v>1</v>
      </c>
    </row>
    <row r="873" spans="1:24" ht="21.95" customHeight="1" x14ac:dyDescent="0.2">
      <c r="A873" s="59" t="s">
        <v>376</v>
      </c>
      <c r="B873" s="60" t="s">
        <v>1031</v>
      </c>
      <c r="C873" s="52"/>
      <c r="D873" s="53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23"/>
    </row>
    <row r="874" spans="1:24" ht="21.95" customHeight="1" x14ac:dyDescent="0.2">
      <c r="A874" s="61" t="s">
        <v>1032</v>
      </c>
      <c r="B874" s="62" t="s">
        <v>1030</v>
      </c>
      <c r="C874" s="62" t="s">
        <v>52</v>
      </c>
      <c r="D874" s="53">
        <v>7792000</v>
      </c>
      <c r="E874" s="53">
        <v>0</v>
      </c>
      <c r="F874" s="53">
        <v>0</v>
      </c>
      <c r="G874" s="53">
        <v>0</v>
      </c>
      <c r="H874" s="53">
        <v>0</v>
      </c>
      <c r="I874" s="53">
        <v>0</v>
      </c>
      <c r="J874" s="53">
        <v>7792000</v>
      </c>
      <c r="K874" s="53">
        <v>0</v>
      </c>
      <c r="L874" s="53">
        <v>0</v>
      </c>
      <c r="M874" s="53">
        <v>0</v>
      </c>
      <c r="N874" s="53">
        <v>0</v>
      </c>
      <c r="O874" s="53">
        <v>0</v>
      </c>
      <c r="P874" s="53">
        <v>0</v>
      </c>
      <c r="Q874" s="28">
        <f t="shared" ref="Q874" si="298">R874+T874</f>
        <v>0</v>
      </c>
      <c r="R874" s="53">
        <v>0</v>
      </c>
      <c r="S874" s="53">
        <v>0</v>
      </c>
      <c r="T874" s="53">
        <v>0</v>
      </c>
      <c r="U874" s="53">
        <v>7792000</v>
      </c>
      <c r="V874" s="53">
        <v>0</v>
      </c>
      <c r="W874" s="53">
        <v>0</v>
      </c>
      <c r="X874" s="23">
        <f t="shared" si="297"/>
        <v>0</v>
      </c>
    </row>
    <row r="875" spans="1:24" ht="21.95" customHeight="1" x14ac:dyDescent="0.2">
      <c r="A875" s="59" t="s">
        <v>376</v>
      </c>
      <c r="B875" s="60" t="s">
        <v>1033</v>
      </c>
      <c r="C875" s="52"/>
      <c r="D875" s="53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23"/>
    </row>
    <row r="876" spans="1:24" ht="21.95" customHeight="1" x14ac:dyDescent="0.2">
      <c r="A876" s="61" t="s">
        <v>1034</v>
      </c>
      <c r="B876" s="62" t="s">
        <v>1035</v>
      </c>
      <c r="C876" s="62" t="s">
        <v>52</v>
      </c>
      <c r="D876" s="53">
        <v>520800000</v>
      </c>
      <c r="E876" s="53">
        <v>0</v>
      </c>
      <c r="F876" s="53">
        <v>0</v>
      </c>
      <c r="G876" s="53">
        <v>0</v>
      </c>
      <c r="H876" s="53">
        <v>0</v>
      </c>
      <c r="I876" s="53">
        <v>0</v>
      </c>
      <c r="J876" s="53">
        <v>520800000</v>
      </c>
      <c r="K876" s="53">
        <v>0</v>
      </c>
      <c r="L876" s="53">
        <v>520800000</v>
      </c>
      <c r="M876" s="53">
        <v>520800000</v>
      </c>
      <c r="N876" s="53">
        <v>0</v>
      </c>
      <c r="O876" s="53">
        <v>520800000</v>
      </c>
      <c r="P876" s="53">
        <v>520800000</v>
      </c>
      <c r="Q876" s="28">
        <f t="shared" ref="Q876" si="299">R876+T876</f>
        <v>0</v>
      </c>
      <c r="R876" s="53">
        <v>0</v>
      </c>
      <c r="S876" s="53">
        <v>0</v>
      </c>
      <c r="T876" s="53">
        <v>0</v>
      </c>
      <c r="U876" s="53">
        <v>0</v>
      </c>
      <c r="V876" s="53">
        <v>0</v>
      </c>
      <c r="W876" s="53">
        <v>520800000</v>
      </c>
      <c r="X876" s="23">
        <f t="shared" si="297"/>
        <v>1</v>
      </c>
    </row>
    <row r="877" spans="1:24" ht="21.95" customHeight="1" x14ac:dyDescent="0.2">
      <c r="A877" s="59" t="s">
        <v>376</v>
      </c>
      <c r="B877" s="60" t="s">
        <v>1036</v>
      </c>
      <c r="C877" s="52"/>
      <c r="D877" s="53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23"/>
    </row>
    <row r="878" spans="1:24" ht="21.95" customHeight="1" x14ac:dyDescent="0.2">
      <c r="A878" s="61" t="s">
        <v>1037</v>
      </c>
      <c r="B878" s="62" t="s">
        <v>1005</v>
      </c>
      <c r="C878" s="62" t="s">
        <v>52</v>
      </c>
      <c r="D878" s="53">
        <v>10000000</v>
      </c>
      <c r="E878" s="53">
        <v>0</v>
      </c>
      <c r="F878" s="53">
        <v>0</v>
      </c>
      <c r="G878" s="53">
        <v>0</v>
      </c>
      <c r="H878" s="53">
        <v>0</v>
      </c>
      <c r="I878" s="53">
        <v>0</v>
      </c>
      <c r="J878" s="53">
        <v>10000000</v>
      </c>
      <c r="K878" s="53">
        <v>0</v>
      </c>
      <c r="L878" s="53">
        <v>0</v>
      </c>
      <c r="M878" s="53">
        <v>0</v>
      </c>
      <c r="N878" s="53">
        <v>0</v>
      </c>
      <c r="O878" s="53">
        <v>0</v>
      </c>
      <c r="P878" s="53">
        <v>0</v>
      </c>
      <c r="Q878" s="28">
        <f t="shared" ref="Q878" si="300">R878+T878</f>
        <v>0</v>
      </c>
      <c r="R878" s="53">
        <v>0</v>
      </c>
      <c r="S878" s="53">
        <v>0</v>
      </c>
      <c r="T878" s="53">
        <v>0</v>
      </c>
      <c r="U878" s="53">
        <v>10000000</v>
      </c>
      <c r="V878" s="53">
        <v>0</v>
      </c>
      <c r="W878" s="53">
        <v>0</v>
      </c>
      <c r="X878" s="23">
        <f t="shared" si="297"/>
        <v>0</v>
      </c>
    </row>
    <row r="879" spans="1:24" ht="21.95" customHeight="1" x14ac:dyDescent="0.2">
      <c r="A879" s="59" t="s">
        <v>376</v>
      </c>
      <c r="B879" s="60" t="s">
        <v>1038</v>
      </c>
      <c r="C879" s="52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23"/>
    </row>
    <row r="880" spans="1:24" ht="21.95" customHeight="1" x14ac:dyDescent="0.2">
      <c r="A880" s="61" t="s">
        <v>1039</v>
      </c>
      <c r="B880" s="62" t="s">
        <v>1005</v>
      </c>
      <c r="C880" s="62" t="s">
        <v>52</v>
      </c>
      <c r="D880" s="53">
        <v>54000000</v>
      </c>
      <c r="E880" s="53">
        <v>0</v>
      </c>
      <c r="F880" s="53">
        <v>0</v>
      </c>
      <c r="G880" s="53">
        <v>0</v>
      </c>
      <c r="H880" s="53">
        <v>0</v>
      </c>
      <c r="I880" s="53">
        <v>0</v>
      </c>
      <c r="J880" s="53">
        <v>54000000</v>
      </c>
      <c r="K880" s="53">
        <v>0</v>
      </c>
      <c r="L880" s="53">
        <v>18000000</v>
      </c>
      <c r="M880" s="53">
        <v>18000000</v>
      </c>
      <c r="N880" s="53">
        <v>0</v>
      </c>
      <c r="O880" s="53">
        <v>18000000</v>
      </c>
      <c r="P880" s="53">
        <v>18000000</v>
      </c>
      <c r="Q880" s="28">
        <f t="shared" ref="Q880" si="301">R880+T880</f>
        <v>0</v>
      </c>
      <c r="R880" s="53">
        <v>0</v>
      </c>
      <c r="S880" s="53">
        <v>0</v>
      </c>
      <c r="T880" s="53">
        <v>0</v>
      </c>
      <c r="U880" s="53">
        <v>36000000</v>
      </c>
      <c r="V880" s="53">
        <v>0</v>
      </c>
      <c r="W880" s="53">
        <v>18000000</v>
      </c>
      <c r="X880" s="23">
        <f t="shared" si="297"/>
        <v>0.33333333333333331</v>
      </c>
    </row>
    <row r="881" spans="1:24" ht="21.95" customHeight="1" x14ac:dyDescent="0.2">
      <c r="A881" s="59" t="s">
        <v>376</v>
      </c>
      <c r="B881" s="60" t="s">
        <v>1040</v>
      </c>
      <c r="C881" s="52"/>
      <c r="D881" s="53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23"/>
    </row>
    <row r="882" spans="1:24" ht="21.95" customHeight="1" x14ac:dyDescent="0.2">
      <c r="A882" s="61" t="s">
        <v>1041</v>
      </c>
      <c r="B882" s="62" t="s">
        <v>1005</v>
      </c>
      <c r="C882" s="62" t="s">
        <v>52</v>
      </c>
      <c r="D882" s="53">
        <v>110000000</v>
      </c>
      <c r="E882" s="53">
        <v>0</v>
      </c>
      <c r="F882" s="53">
        <v>0</v>
      </c>
      <c r="G882" s="53">
        <v>0</v>
      </c>
      <c r="H882" s="53">
        <v>0</v>
      </c>
      <c r="I882" s="53">
        <v>0</v>
      </c>
      <c r="J882" s="53">
        <v>110000000</v>
      </c>
      <c r="K882" s="53">
        <v>0</v>
      </c>
      <c r="L882" s="53">
        <v>42000000</v>
      </c>
      <c r="M882" s="53">
        <v>42000000</v>
      </c>
      <c r="N882" s="53">
        <v>0</v>
      </c>
      <c r="O882" s="53">
        <v>42000000</v>
      </c>
      <c r="P882" s="53">
        <v>42000000</v>
      </c>
      <c r="Q882" s="28">
        <f t="shared" ref="Q882" si="302">R882+T882</f>
        <v>0</v>
      </c>
      <c r="R882" s="53">
        <v>0</v>
      </c>
      <c r="S882" s="53">
        <v>0</v>
      </c>
      <c r="T882" s="53">
        <v>0</v>
      </c>
      <c r="U882" s="53">
        <v>68000000</v>
      </c>
      <c r="V882" s="53">
        <v>0</v>
      </c>
      <c r="W882" s="53">
        <v>42000000</v>
      </c>
      <c r="X882" s="23">
        <f t="shared" si="297"/>
        <v>0.38181818181818183</v>
      </c>
    </row>
    <row r="883" spans="1:24" ht="21.95" customHeight="1" x14ac:dyDescent="0.2">
      <c r="A883" s="59" t="s">
        <v>376</v>
      </c>
      <c r="B883" s="60" t="s">
        <v>1042</v>
      </c>
      <c r="C883" s="52"/>
      <c r="D883" s="53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23"/>
    </row>
    <row r="884" spans="1:24" ht="21.95" customHeight="1" x14ac:dyDescent="0.2">
      <c r="A884" s="61" t="s">
        <v>1043</v>
      </c>
      <c r="B884" s="62" t="s">
        <v>1005</v>
      </c>
      <c r="C884" s="62" t="s">
        <v>52</v>
      </c>
      <c r="D884" s="53">
        <v>20000000</v>
      </c>
      <c r="E884" s="53">
        <v>0</v>
      </c>
      <c r="F884" s="53">
        <v>0</v>
      </c>
      <c r="G884" s="53">
        <v>0</v>
      </c>
      <c r="H884" s="53">
        <v>0</v>
      </c>
      <c r="I884" s="53">
        <v>0</v>
      </c>
      <c r="J884" s="53">
        <v>20000000</v>
      </c>
      <c r="K884" s="53">
        <v>0</v>
      </c>
      <c r="L884" s="53">
        <v>0</v>
      </c>
      <c r="M884" s="53">
        <v>0</v>
      </c>
      <c r="N884" s="53">
        <v>0</v>
      </c>
      <c r="O884" s="53">
        <v>0</v>
      </c>
      <c r="P884" s="53">
        <v>0</v>
      </c>
      <c r="Q884" s="28">
        <f t="shared" ref="Q884" si="303">R884+T884</f>
        <v>0</v>
      </c>
      <c r="R884" s="53">
        <v>0</v>
      </c>
      <c r="S884" s="53">
        <v>0</v>
      </c>
      <c r="T884" s="53">
        <v>0</v>
      </c>
      <c r="U884" s="53">
        <v>20000000</v>
      </c>
      <c r="V884" s="53">
        <v>0</v>
      </c>
      <c r="W884" s="53">
        <v>0</v>
      </c>
      <c r="X884" s="23">
        <f t="shared" si="297"/>
        <v>0</v>
      </c>
    </row>
    <row r="885" spans="1:24" ht="21.95" customHeight="1" x14ac:dyDescent="0.2">
      <c r="A885" s="59" t="s">
        <v>376</v>
      </c>
      <c r="B885" s="60" t="s">
        <v>1022</v>
      </c>
      <c r="C885" s="52"/>
      <c r="D885" s="53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23"/>
    </row>
    <row r="886" spans="1:24" ht="21.95" customHeight="1" x14ac:dyDescent="0.2">
      <c r="A886" s="61" t="s">
        <v>1044</v>
      </c>
      <c r="B886" s="62" t="s">
        <v>1045</v>
      </c>
      <c r="C886" s="62" t="s">
        <v>52</v>
      </c>
      <c r="D886" s="53">
        <v>21000000</v>
      </c>
      <c r="E886" s="53">
        <v>0</v>
      </c>
      <c r="F886" s="53">
        <v>0</v>
      </c>
      <c r="G886" s="53">
        <v>0</v>
      </c>
      <c r="H886" s="53">
        <v>0</v>
      </c>
      <c r="I886" s="53">
        <v>0</v>
      </c>
      <c r="J886" s="53">
        <v>21000000</v>
      </c>
      <c r="K886" s="53">
        <v>0</v>
      </c>
      <c r="L886" s="53">
        <v>21000000</v>
      </c>
      <c r="M886" s="53">
        <v>21000000</v>
      </c>
      <c r="N886" s="53">
        <v>0</v>
      </c>
      <c r="O886" s="53">
        <v>21000000</v>
      </c>
      <c r="P886" s="53">
        <v>21000000</v>
      </c>
      <c r="Q886" s="28">
        <f t="shared" ref="Q886:Q890" si="304">R886+T886</f>
        <v>0</v>
      </c>
      <c r="R886" s="53">
        <v>0</v>
      </c>
      <c r="S886" s="53">
        <v>0</v>
      </c>
      <c r="T886" s="53">
        <v>0</v>
      </c>
      <c r="U886" s="53">
        <v>0</v>
      </c>
      <c r="V886" s="53">
        <v>0</v>
      </c>
      <c r="W886" s="53">
        <v>21000000</v>
      </c>
      <c r="X886" s="23">
        <f t="shared" si="297"/>
        <v>1</v>
      </c>
    </row>
    <row r="887" spans="1:24" ht="21.95" customHeight="1" x14ac:dyDescent="0.2">
      <c r="A887" s="59" t="s">
        <v>376</v>
      </c>
      <c r="B887" s="60" t="s">
        <v>1022</v>
      </c>
      <c r="C887" s="52"/>
      <c r="D887" s="53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28"/>
      <c r="R887" s="53"/>
      <c r="S887" s="53"/>
      <c r="T887" s="53"/>
      <c r="U887" s="53"/>
      <c r="V887" s="53"/>
      <c r="W887" s="53"/>
      <c r="X887" s="23"/>
    </row>
    <row r="888" spans="1:24" ht="21.95" customHeight="1" x14ac:dyDescent="0.2">
      <c r="A888" s="61" t="s">
        <v>1046</v>
      </c>
      <c r="B888" s="62" t="s">
        <v>1045</v>
      </c>
      <c r="C888" s="62" t="s">
        <v>52</v>
      </c>
      <c r="D888" s="53">
        <v>124200000</v>
      </c>
      <c r="E888" s="53">
        <v>0</v>
      </c>
      <c r="F888" s="53">
        <v>0</v>
      </c>
      <c r="G888" s="53">
        <v>0</v>
      </c>
      <c r="H888" s="53">
        <v>0</v>
      </c>
      <c r="I888" s="53">
        <v>0</v>
      </c>
      <c r="J888" s="53">
        <v>124200000</v>
      </c>
      <c r="K888" s="53">
        <v>0</v>
      </c>
      <c r="L888" s="53">
        <v>124200000</v>
      </c>
      <c r="M888" s="53">
        <v>124200000</v>
      </c>
      <c r="N888" s="53">
        <v>0</v>
      </c>
      <c r="O888" s="53">
        <v>124200000</v>
      </c>
      <c r="P888" s="53">
        <v>124200000</v>
      </c>
      <c r="Q888" s="28">
        <f t="shared" si="304"/>
        <v>0</v>
      </c>
      <c r="R888" s="53">
        <v>0</v>
      </c>
      <c r="S888" s="53">
        <v>0</v>
      </c>
      <c r="T888" s="53">
        <v>0</v>
      </c>
      <c r="U888" s="53">
        <v>0</v>
      </c>
      <c r="V888" s="53">
        <v>0</v>
      </c>
      <c r="W888" s="53">
        <v>124200000</v>
      </c>
      <c r="X888" s="23">
        <f t="shared" si="297"/>
        <v>1</v>
      </c>
    </row>
    <row r="889" spans="1:24" ht="21.95" customHeight="1" x14ac:dyDescent="0.2">
      <c r="A889" s="59" t="s">
        <v>376</v>
      </c>
      <c r="B889" s="60" t="s">
        <v>1047</v>
      </c>
      <c r="C889" s="52"/>
      <c r="D889" s="53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28"/>
      <c r="R889" s="53"/>
      <c r="S889" s="53"/>
      <c r="T889" s="53"/>
      <c r="U889" s="53"/>
      <c r="V889" s="53"/>
      <c r="W889" s="53"/>
      <c r="X889" s="23"/>
    </row>
    <row r="890" spans="1:24" ht="34.5" customHeight="1" x14ac:dyDescent="0.2">
      <c r="A890" s="61" t="s">
        <v>1048</v>
      </c>
      <c r="B890" s="62" t="s">
        <v>1010</v>
      </c>
      <c r="C890" s="62" t="s">
        <v>52</v>
      </c>
      <c r="D890" s="53">
        <v>400000000</v>
      </c>
      <c r="E890" s="53">
        <v>0</v>
      </c>
      <c r="F890" s="53">
        <v>0</v>
      </c>
      <c r="G890" s="53">
        <v>0</v>
      </c>
      <c r="H890" s="53">
        <v>0</v>
      </c>
      <c r="I890" s="53">
        <v>0</v>
      </c>
      <c r="J890" s="53">
        <v>400000000</v>
      </c>
      <c r="K890" s="53">
        <v>0</v>
      </c>
      <c r="L890" s="53">
        <v>77684853.579999998</v>
      </c>
      <c r="M890" s="53">
        <v>77684853.579999998</v>
      </c>
      <c r="N890" s="53">
        <v>0</v>
      </c>
      <c r="O890" s="53">
        <v>77684853.579999998</v>
      </c>
      <c r="P890" s="53">
        <v>77684853.579999998</v>
      </c>
      <c r="Q890" s="28">
        <f t="shared" si="304"/>
        <v>0</v>
      </c>
      <c r="R890" s="53">
        <v>0</v>
      </c>
      <c r="S890" s="53">
        <v>0</v>
      </c>
      <c r="T890" s="53">
        <v>0</v>
      </c>
      <c r="U890" s="53">
        <v>322315146.42000002</v>
      </c>
      <c r="V890" s="53">
        <v>0</v>
      </c>
      <c r="W890" s="53">
        <v>77684853.579999998</v>
      </c>
      <c r="X890" s="23">
        <f t="shared" si="297"/>
        <v>0.19421213395</v>
      </c>
    </row>
    <row r="891" spans="1:24" ht="29.25" customHeight="1" x14ac:dyDescent="0.2">
      <c r="A891" s="59" t="s">
        <v>376</v>
      </c>
      <c r="B891" s="60" t="s">
        <v>1049</v>
      </c>
      <c r="C891" s="52"/>
      <c r="D891" s="53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</row>
    <row r="892" spans="1:24" ht="29.25" customHeight="1" x14ac:dyDescent="0.2">
      <c r="A892" s="61" t="s">
        <v>1050</v>
      </c>
      <c r="B892" s="62" t="s">
        <v>1010</v>
      </c>
      <c r="C892" s="62" t="s">
        <v>52</v>
      </c>
      <c r="D892" s="53">
        <v>10000000</v>
      </c>
      <c r="E892" s="53">
        <v>0</v>
      </c>
      <c r="F892" s="53">
        <v>0</v>
      </c>
      <c r="G892" s="53">
        <v>0</v>
      </c>
      <c r="H892" s="53">
        <v>0</v>
      </c>
      <c r="I892" s="53">
        <v>0</v>
      </c>
      <c r="J892" s="53">
        <v>10000000</v>
      </c>
      <c r="K892" s="53">
        <v>0</v>
      </c>
      <c r="L892" s="53">
        <v>0</v>
      </c>
      <c r="M892" s="53">
        <v>0</v>
      </c>
      <c r="N892" s="53">
        <v>0</v>
      </c>
      <c r="O892" s="53">
        <v>0</v>
      </c>
      <c r="P892" s="53">
        <v>0</v>
      </c>
      <c r="Q892" s="28">
        <f t="shared" ref="Q892:Q912" si="305">R892+T892</f>
        <v>0</v>
      </c>
      <c r="R892" s="53">
        <v>0</v>
      </c>
      <c r="S892" s="53">
        <v>0</v>
      </c>
      <c r="T892" s="53">
        <v>0</v>
      </c>
      <c r="U892" s="53">
        <v>10000000</v>
      </c>
      <c r="V892" s="53">
        <v>0</v>
      </c>
      <c r="W892" s="53">
        <v>0</v>
      </c>
      <c r="X892" s="53">
        <v>0</v>
      </c>
    </row>
    <row r="893" spans="1:24" ht="21.95" customHeight="1" x14ac:dyDescent="0.2">
      <c r="A893" s="61"/>
      <c r="B893" s="60" t="s">
        <v>1051</v>
      </c>
      <c r="C893" s="52"/>
      <c r="D893" s="53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28"/>
      <c r="R893" s="53"/>
      <c r="S893" s="53"/>
      <c r="T893" s="53"/>
      <c r="U893" s="53"/>
      <c r="V893" s="53"/>
      <c r="W893" s="53"/>
      <c r="X893" s="53"/>
    </row>
    <row r="894" spans="1:24" ht="30.75" customHeight="1" x14ac:dyDescent="0.2">
      <c r="A894" s="61" t="s">
        <v>1052</v>
      </c>
      <c r="B894" s="62" t="s">
        <v>1053</v>
      </c>
      <c r="C894" s="62" t="s">
        <v>52</v>
      </c>
      <c r="D894" s="53">
        <v>33000000</v>
      </c>
      <c r="E894" s="53">
        <v>0</v>
      </c>
      <c r="F894" s="53">
        <v>0</v>
      </c>
      <c r="G894" s="53">
        <v>0</v>
      </c>
      <c r="H894" s="53">
        <v>0</v>
      </c>
      <c r="I894" s="53">
        <v>0</v>
      </c>
      <c r="J894" s="53">
        <v>33000000</v>
      </c>
      <c r="K894" s="53">
        <v>0</v>
      </c>
      <c r="L894" s="53">
        <v>18000000</v>
      </c>
      <c r="M894" s="53">
        <v>18000000</v>
      </c>
      <c r="N894" s="53">
        <v>0</v>
      </c>
      <c r="O894" s="53">
        <v>18000000</v>
      </c>
      <c r="P894" s="53">
        <v>18000000</v>
      </c>
      <c r="Q894" s="28">
        <f t="shared" si="305"/>
        <v>0</v>
      </c>
      <c r="R894" s="53">
        <v>0</v>
      </c>
      <c r="S894" s="53">
        <v>0</v>
      </c>
      <c r="T894" s="53">
        <v>0</v>
      </c>
      <c r="U894" s="53">
        <v>15000000</v>
      </c>
      <c r="V894" s="53">
        <v>0</v>
      </c>
      <c r="W894" s="53">
        <v>18000000</v>
      </c>
      <c r="X894" s="23">
        <f t="shared" ref="X894:X902" si="306">P894/J894</f>
        <v>0.54545454545454541</v>
      </c>
    </row>
    <row r="895" spans="1:24" ht="21.95" customHeight="1" x14ac:dyDescent="0.2">
      <c r="A895" s="59" t="s">
        <v>376</v>
      </c>
      <c r="B895" s="60" t="s">
        <v>1054</v>
      </c>
      <c r="C895" s="52"/>
      <c r="D895" s="53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28"/>
      <c r="R895" s="53"/>
      <c r="S895" s="53"/>
      <c r="T895" s="53"/>
      <c r="U895" s="53"/>
      <c r="V895" s="53"/>
      <c r="W895" s="53"/>
      <c r="X895" s="23"/>
    </row>
    <row r="896" spans="1:24" ht="21.95" customHeight="1" x14ac:dyDescent="0.2">
      <c r="A896" s="61" t="s">
        <v>1055</v>
      </c>
      <c r="B896" s="62" t="s">
        <v>1018</v>
      </c>
      <c r="C896" s="62" t="s">
        <v>52</v>
      </c>
      <c r="D896" s="53">
        <v>677000000</v>
      </c>
      <c r="E896" s="53">
        <v>0</v>
      </c>
      <c r="F896" s="53">
        <v>0</v>
      </c>
      <c r="G896" s="53">
        <v>0</v>
      </c>
      <c r="H896" s="53">
        <v>0</v>
      </c>
      <c r="I896" s="53">
        <v>0</v>
      </c>
      <c r="J896" s="53">
        <v>677000000</v>
      </c>
      <c r="K896" s="53">
        <v>0</v>
      </c>
      <c r="L896" s="53">
        <v>162000000</v>
      </c>
      <c r="M896" s="53">
        <v>162000000</v>
      </c>
      <c r="N896" s="53">
        <v>0</v>
      </c>
      <c r="O896" s="53">
        <v>162000000</v>
      </c>
      <c r="P896" s="53">
        <v>162000000</v>
      </c>
      <c r="Q896" s="28">
        <f t="shared" si="305"/>
        <v>0</v>
      </c>
      <c r="R896" s="53">
        <v>0</v>
      </c>
      <c r="S896" s="53">
        <v>0</v>
      </c>
      <c r="T896" s="53">
        <v>0</v>
      </c>
      <c r="U896" s="53">
        <v>515000000</v>
      </c>
      <c r="V896" s="53">
        <v>0</v>
      </c>
      <c r="W896" s="53">
        <v>162000000</v>
      </c>
      <c r="X896" s="23">
        <f t="shared" si="306"/>
        <v>0.23929098966026588</v>
      </c>
    </row>
    <row r="897" spans="1:24" ht="21.95" customHeight="1" x14ac:dyDescent="0.2">
      <c r="A897" s="59" t="s">
        <v>376</v>
      </c>
      <c r="B897" s="60" t="s">
        <v>1056</v>
      </c>
      <c r="C897" s="52"/>
      <c r="D897" s="53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28"/>
      <c r="R897" s="53"/>
      <c r="S897" s="53"/>
      <c r="T897" s="53"/>
      <c r="U897" s="53"/>
      <c r="V897" s="53"/>
      <c r="W897" s="53"/>
      <c r="X897" s="23"/>
    </row>
    <row r="898" spans="1:24" ht="30" customHeight="1" x14ac:dyDescent="0.2">
      <c r="A898" s="61" t="s">
        <v>1057</v>
      </c>
      <c r="B898" s="62" t="s">
        <v>1000</v>
      </c>
      <c r="C898" s="62" t="s">
        <v>52</v>
      </c>
      <c r="D898" s="53">
        <v>98400000</v>
      </c>
      <c r="E898" s="53">
        <v>0</v>
      </c>
      <c r="F898" s="53">
        <v>0</v>
      </c>
      <c r="G898" s="53">
        <v>0</v>
      </c>
      <c r="H898" s="53">
        <v>0</v>
      </c>
      <c r="I898" s="53">
        <v>0</v>
      </c>
      <c r="J898" s="53">
        <v>98400000</v>
      </c>
      <c r="K898" s="53">
        <v>0</v>
      </c>
      <c r="L898" s="53">
        <v>98400000</v>
      </c>
      <c r="M898" s="53">
        <v>98400000</v>
      </c>
      <c r="N898" s="53">
        <v>0</v>
      </c>
      <c r="O898" s="53">
        <v>98400000</v>
      </c>
      <c r="P898" s="53">
        <v>98400000</v>
      </c>
      <c r="Q898" s="28">
        <f t="shared" si="305"/>
        <v>0</v>
      </c>
      <c r="R898" s="53">
        <v>0</v>
      </c>
      <c r="S898" s="53">
        <v>0</v>
      </c>
      <c r="T898" s="53">
        <v>0</v>
      </c>
      <c r="U898" s="53">
        <v>0</v>
      </c>
      <c r="V898" s="53">
        <v>0</v>
      </c>
      <c r="W898" s="53">
        <v>98400000</v>
      </c>
      <c r="X898" s="23">
        <f t="shared" si="306"/>
        <v>1</v>
      </c>
    </row>
    <row r="899" spans="1:24" ht="21.95" customHeight="1" x14ac:dyDescent="0.2">
      <c r="A899" s="59" t="s">
        <v>376</v>
      </c>
      <c r="B899" s="60" t="s">
        <v>1058</v>
      </c>
      <c r="C899" s="52"/>
      <c r="D899" s="53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28"/>
      <c r="R899" s="53"/>
      <c r="S899" s="53"/>
      <c r="T899" s="53"/>
      <c r="U899" s="53"/>
      <c r="V899" s="53"/>
      <c r="W899" s="53"/>
      <c r="X899" s="23"/>
    </row>
    <row r="900" spans="1:24" ht="36.75" customHeight="1" x14ac:dyDescent="0.2">
      <c r="A900" s="61" t="s">
        <v>1059</v>
      </c>
      <c r="B900" s="62" t="s">
        <v>1000</v>
      </c>
      <c r="C900" s="62" t="s">
        <v>52</v>
      </c>
      <c r="D900" s="53">
        <v>1653600000</v>
      </c>
      <c r="E900" s="53">
        <v>0</v>
      </c>
      <c r="F900" s="53">
        <v>0</v>
      </c>
      <c r="G900" s="53">
        <v>0</v>
      </c>
      <c r="H900" s="53">
        <v>0</v>
      </c>
      <c r="I900" s="53">
        <v>0</v>
      </c>
      <c r="J900" s="53">
        <v>1653600000</v>
      </c>
      <c r="K900" s="53">
        <v>0</v>
      </c>
      <c r="L900" s="53">
        <v>1653600000</v>
      </c>
      <c r="M900" s="53">
        <v>1653600000</v>
      </c>
      <c r="N900" s="53">
        <v>0</v>
      </c>
      <c r="O900" s="53">
        <v>1653600000</v>
      </c>
      <c r="P900" s="53">
        <v>1653600000</v>
      </c>
      <c r="Q900" s="28">
        <f t="shared" si="305"/>
        <v>0</v>
      </c>
      <c r="R900" s="53">
        <v>0</v>
      </c>
      <c r="S900" s="53">
        <v>0</v>
      </c>
      <c r="T900" s="53">
        <v>0</v>
      </c>
      <c r="U900" s="53">
        <v>0</v>
      </c>
      <c r="V900" s="53">
        <v>0</v>
      </c>
      <c r="W900" s="53">
        <v>1653600000</v>
      </c>
      <c r="X900" s="23">
        <f t="shared" si="306"/>
        <v>1</v>
      </c>
    </row>
    <row r="901" spans="1:24" ht="21.95" customHeight="1" x14ac:dyDescent="0.2">
      <c r="A901" s="59" t="s">
        <v>376</v>
      </c>
      <c r="B901" s="60" t="s">
        <v>1060</v>
      </c>
      <c r="C901" s="52"/>
      <c r="D901" s="53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23"/>
    </row>
    <row r="902" spans="1:24" ht="45" customHeight="1" x14ac:dyDescent="0.2">
      <c r="A902" s="61" t="s">
        <v>1061</v>
      </c>
      <c r="B902" s="62" t="s">
        <v>1027</v>
      </c>
      <c r="C902" s="62" t="s">
        <v>52</v>
      </c>
      <c r="D902" s="53">
        <v>4000000</v>
      </c>
      <c r="E902" s="53">
        <v>0</v>
      </c>
      <c r="F902" s="53">
        <v>0</v>
      </c>
      <c r="G902" s="53">
        <v>0</v>
      </c>
      <c r="H902" s="53">
        <v>0</v>
      </c>
      <c r="I902" s="53">
        <v>0</v>
      </c>
      <c r="J902" s="53">
        <v>4000000</v>
      </c>
      <c r="K902" s="53">
        <v>0</v>
      </c>
      <c r="L902" s="53">
        <v>0</v>
      </c>
      <c r="M902" s="53">
        <v>0</v>
      </c>
      <c r="N902" s="53">
        <v>0</v>
      </c>
      <c r="O902" s="53">
        <v>0</v>
      </c>
      <c r="P902" s="53">
        <v>0</v>
      </c>
      <c r="Q902" s="28">
        <f t="shared" si="305"/>
        <v>0</v>
      </c>
      <c r="R902" s="53">
        <v>0</v>
      </c>
      <c r="S902" s="53">
        <v>0</v>
      </c>
      <c r="T902" s="53">
        <v>0</v>
      </c>
      <c r="U902" s="53">
        <v>4000000</v>
      </c>
      <c r="V902" s="53">
        <v>0</v>
      </c>
      <c r="W902" s="53">
        <v>0</v>
      </c>
      <c r="X902" s="23">
        <f t="shared" si="306"/>
        <v>0</v>
      </c>
    </row>
    <row r="903" spans="1:24" ht="21.95" customHeight="1" x14ac:dyDescent="0.2">
      <c r="A903" s="59" t="s">
        <v>376</v>
      </c>
      <c r="B903" s="60" t="s">
        <v>1062</v>
      </c>
      <c r="C903" s="52"/>
      <c r="D903" s="53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</row>
    <row r="904" spans="1:24" ht="21.95" customHeight="1" x14ac:dyDescent="0.2">
      <c r="A904" s="61" t="s">
        <v>1063</v>
      </c>
      <c r="B904" s="62" t="s">
        <v>1027</v>
      </c>
      <c r="C904" s="62" t="s">
        <v>52</v>
      </c>
      <c r="D904" s="53">
        <v>65000000</v>
      </c>
      <c r="E904" s="53">
        <v>0</v>
      </c>
      <c r="F904" s="53">
        <v>0</v>
      </c>
      <c r="G904" s="53">
        <v>0</v>
      </c>
      <c r="H904" s="53">
        <v>0</v>
      </c>
      <c r="I904" s="53">
        <v>0</v>
      </c>
      <c r="J904" s="53">
        <v>65000000</v>
      </c>
      <c r="K904" s="53">
        <v>0</v>
      </c>
      <c r="L904" s="53">
        <v>0</v>
      </c>
      <c r="M904" s="53">
        <v>0</v>
      </c>
      <c r="N904" s="53">
        <v>0</v>
      </c>
      <c r="O904" s="53">
        <v>0</v>
      </c>
      <c r="P904" s="53">
        <v>0</v>
      </c>
      <c r="Q904" s="28">
        <f t="shared" si="305"/>
        <v>0</v>
      </c>
      <c r="R904" s="53">
        <v>0</v>
      </c>
      <c r="S904" s="53">
        <v>0</v>
      </c>
      <c r="T904" s="53">
        <v>0</v>
      </c>
      <c r="U904" s="53">
        <v>65000000</v>
      </c>
      <c r="V904" s="53">
        <v>0</v>
      </c>
      <c r="W904" s="53">
        <v>0</v>
      </c>
      <c r="X904" s="23">
        <f t="shared" ref="X904:X912" si="307">P904/J904</f>
        <v>0</v>
      </c>
    </row>
    <row r="905" spans="1:24" ht="21.95" customHeight="1" x14ac:dyDescent="0.2">
      <c r="A905" s="59" t="s">
        <v>376</v>
      </c>
      <c r="B905" s="60" t="s">
        <v>1064</v>
      </c>
      <c r="C905" s="52"/>
      <c r="D905" s="53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23"/>
    </row>
    <row r="906" spans="1:24" ht="21.95" customHeight="1" x14ac:dyDescent="0.2">
      <c r="A906" s="61" t="s">
        <v>1065</v>
      </c>
      <c r="B906" s="62" t="s">
        <v>1066</v>
      </c>
      <c r="C906" s="62" t="s">
        <v>52</v>
      </c>
      <c r="D906" s="53">
        <v>364200000</v>
      </c>
      <c r="E906" s="53">
        <v>0</v>
      </c>
      <c r="F906" s="53">
        <v>0</v>
      </c>
      <c r="G906" s="53">
        <v>0</v>
      </c>
      <c r="H906" s="53">
        <v>0</v>
      </c>
      <c r="I906" s="53">
        <v>0</v>
      </c>
      <c r="J906" s="53">
        <v>364200000</v>
      </c>
      <c r="K906" s="53">
        <v>0</v>
      </c>
      <c r="L906" s="53">
        <v>364200000</v>
      </c>
      <c r="M906" s="53">
        <v>364200000</v>
      </c>
      <c r="N906" s="53">
        <v>0</v>
      </c>
      <c r="O906" s="53">
        <v>364200000</v>
      </c>
      <c r="P906" s="53">
        <v>364200000</v>
      </c>
      <c r="Q906" s="28">
        <f t="shared" si="305"/>
        <v>0</v>
      </c>
      <c r="R906" s="53">
        <v>0</v>
      </c>
      <c r="S906" s="53">
        <v>0</v>
      </c>
      <c r="T906" s="53">
        <v>0</v>
      </c>
      <c r="U906" s="53">
        <v>0</v>
      </c>
      <c r="V906" s="53">
        <v>0</v>
      </c>
      <c r="W906" s="53">
        <v>364200000</v>
      </c>
      <c r="X906" s="23">
        <f t="shared" si="307"/>
        <v>1</v>
      </c>
    </row>
    <row r="907" spans="1:24" ht="32.25" customHeight="1" x14ac:dyDescent="0.2">
      <c r="A907" s="59" t="s">
        <v>376</v>
      </c>
      <c r="B907" s="60" t="s">
        <v>1067</v>
      </c>
      <c r="C907" s="52"/>
      <c r="D907" s="53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23"/>
    </row>
    <row r="908" spans="1:24" ht="33.75" customHeight="1" x14ac:dyDescent="0.2">
      <c r="A908" s="61" t="s">
        <v>1068</v>
      </c>
      <c r="B908" s="62" t="s">
        <v>1069</v>
      </c>
      <c r="C908" s="62" t="s">
        <v>52</v>
      </c>
      <c r="D908" s="53">
        <v>256200000</v>
      </c>
      <c r="E908" s="53">
        <v>0</v>
      </c>
      <c r="F908" s="53">
        <v>0</v>
      </c>
      <c r="G908" s="53">
        <v>0</v>
      </c>
      <c r="H908" s="53">
        <v>0</v>
      </c>
      <c r="I908" s="53">
        <v>0</v>
      </c>
      <c r="J908" s="53">
        <v>256200000</v>
      </c>
      <c r="K908" s="53">
        <v>0</v>
      </c>
      <c r="L908" s="53">
        <v>256200000</v>
      </c>
      <c r="M908" s="53">
        <v>256200000</v>
      </c>
      <c r="N908" s="53">
        <v>0</v>
      </c>
      <c r="O908" s="53">
        <v>256200000</v>
      </c>
      <c r="P908" s="53">
        <v>256200000</v>
      </c>
      <c r="Q908" s="28">
        <f t="shared" si="305"/>
        <v>0</v>
      </c>
      <c r="R908" s="53">
        <v>0</v>
      </c>
      <c r="S908" s="53">
        <v>0</v>
      </c>
      <c r="T908" s="53">
        <v>0</v>
      </c>
      <c r="U908" s="53">
        <v>0</v>
      </c>
      <c r="V908" s="53">
        <v>0</v>
      </c>
      <c r="W908" s="53">
        <v>256200000</v>
      </c>
      <c r="X908" s="23">
        <f t="shared" si="307"/>
        <v>1</v>
      </c>
    </row>
    <row r="909" spans="1:24" ht="21.95" customHeight="1" x14ac:dyDescent="0.2">
      <c r="A909" s="59" t="s">
        <v>376</v>
      </c>
      <c r="B909" s="60" t="s">
        <v>1070</v>
      </c>
      <c r="C909" s="52"/>
      <c r="D909" s="53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23"/>
    </row>
    <row r="910" spans="1:24" ht="21.95" customHeight="1" x14ac:dyDescent="0.2">
      <c r="A910" s="61" t="s">
        <v>1071</v>
      </c>
      <c r="B910" s="62" t="s">
        <v>989</v>
      </c>
      <c r="C910" s="62" t="s">
        <v>52</v>
      </c>
      <c r="D910" s="53">
        <v>34000000</v>
      </c>
      <c r="E910" s="53">
        <v>0</v>
      </c>
      <c r="F910" s="53">
        <v>0</v>
      </c>
      <c r="G910" s="53">
        <v>0</v>
      </c>
      <c r="H910" s="53">
        <v>0</v>
      </c>
      <c r="I910" s="53">
        <v>0</v>
      </c>
      <c r="J910" s="53">
        <v>34000000</v>
      </c>
      <c r="K910" s="53">
        <v>0</v>
      </c>
      <c r="L910" s="53">
        <v>0</v>
      </c>
      <c r="M910" s="53">
        <v>0</v>
      </c>
      <c r="N910" s="53">
        <v>0</v>
      </c>
      <c r="O910" s="53">
        <v>0</v>
      </c>
      <c r="P910" s="53">
        <v>0</v>
      </c>
      <c r="Q910" s="28">
        <f t="shared" si="305"/>
        <v>0</v>
      </c>
      <c r="R910" s="53">
        <v>0</v>
      </c>
      <c r="S910" s="53">
        <v>0</v>
      </c>
      <c r="T910" s="53">
        <v>0</v>
      </c>
      <c r="U910" s="53">
        <v>34000000</v>
      </c>
      <c r="V910" s="53">
        <v>0</v>
      </c>
      <c r="W910" s="53">
        <v>0</v>
      </c>
      <c r="X910" s="23">
        <f t="shared" si="307"/>
        <v>0</v>
      </c>
    </row>
    <row r="911" spans="1:24" ht="36" customHeight="1" x14ac:dyDescent="0.2">
      <c r="A911" s="59" t="s">
        <v>376</v>
      </c>
      <c r="B911" s="60" t="s">
        <v>1072</v>
      </c>
      <c r="C911" s="52"/>
      <c r="D911" s="53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23"/>
    </row>
    <row r="912" spans="1:24" ht="21.95" customHeight="1" x14ac:dyDescent="0.2">
      <c r="A912" s="61" t="s">
        <v>1073</v>
      </c>
      <c r="B912" s="62" t="s">
        <v>989</v>
      </c>
      <c r="C912" s="62" t="s">
        <v>52</v>
      </c>
      <c r="D912" s="53">
        <v>93500000</v>
      </c>
      <c r="E912" s="53">
        <v>0</v>
      </c>
      <c r="F912" s="53">
        <v>0</v>
      </c>
      <c r="G912" s="53">
        <v>0</v>
      </c>
      <c r="H912" s="53">
        <v>0</v>
      </c>
      <c r="I912" s="53">
        <v>0</v>
      </c>
      <c r="J912" s="53">
        <v>93500000</v>
      </c>
      <c r="K912" s="53">
        <v>0</v>
      </c>
      <c r="L912" s="53">
        <v>51000000</v>
      </c>
      <c r="M912" s="53">
        <v>51000000</v>
      </c>
      <c r="N912" s="53">
        <v>0</v>
      </c>
      <c r="O912" s="53">
        <v>51000000</v>
      </c>
      <c r="P912" s="53">
        <v>51000000</v>
      </c>
      <c r="Q912" s="28">
        <f t="shared" si="305"/>
        <v>0</v>
      </c>
      <c r="R912" s="53">
        <v>0</v>
      </c>
      <c r="S912" s="53">
        <v>0</v>
      </c>
      <c r="T912" s="53">
        <v>0</v>
      </c>
      <c r="U912" s="53">
        <v>42500000</v>
      </c>
      <c r="V912" s="53">
        <v>0</v>
      </c>
      <c r="W912" s="53">
        <v>51000000</v>
      </c>
      <c r="X912" s="23">
        <f t="shared" si="307"/>
        <v>0.54545454545454541</v>
      </c>
    </row>
    <row r="913" spans="1:24" ht="21.95" customHeight="1" x14ac:dyDescent="0.2">
      <c r="A913" s="56" t="s">
        <v>617</v>
      </c>
      <c r="B913" s="60" t="s">
        <v>202</v>
      </c>
      <c r="C913" s="62"/>
      <c r="D913" s="53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</row>
    <row r="914" spans="1:24" ht="21.95" customHeight="1" x14ac:dyDescent="0.2">
      <c r="A914" s="59" t="s">
        <v>376</v>
      </c>
      <c r="B914" s="60" t="s">
        <v>1074</v>
      </c>
      <c r="C914" s="52"/>
      <c r="D914" s="53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</row>
    <row r="915" spans="1:24" ht="51.75" customHeight="1" x14ac:dyDescent="0.2">
      <c r="A915" s="61" t="s">
        <v>1075</v>
      </c>
      <c r="B915" s="62" t="s">
        <v>1018</v>
      </c>
      <c r="C915" s="62" t="s">
        <v>52</v>
      </c>
      <c r="D915" s="53">
        <v>80000000</v>
      </c>
      <c r="E915" s="53">
        <v>0</v>
      </c>
      <c r="F915" s="53">
        <v>0</v>
      </c>
      <c r="G915" s="53">
        <v>0</v>
      </c>
      <c r="H915" s="53">
        <v>0</v>
      </c>
      <c r="I915" s="53">
        <v>0</v>
      </c>
      <c r="J915" s="53">
        <v>80000000</v>
      </c>
      <c r="K915" s="53">
        <v>0</v>
      </c>
      <c r="L915" s="53">
        <v>35000000</v>
      </c>
      <c r="M915" s="53">
        <v>35000000</v>
      </c>
      <c r="N915" s="53">
        <v>35000000</v>
      </c>
      <c r="O915" s="53">
        <v>0</v>
      </c>
      <c r="P915" s="53">
        <v>0</v>
      </c>
      <c r="Q915" s="28">
        <f t="shared" ref="Q915" si="308">R915+T915</f>
        <v>0</v>
      </c>
      <c r="R915" s="53">
        <v>0</v>
      </c>
      <c r="S915" s="53">
        <v>0</v>
      </c>
      <c r="T915" s="53">
        <v>0</v>
      </c>
      <c r="U915" s="53">
        <v>45000000</v>
      </c>
      <c r="V915" s="53">
        <v>35000000</v>
      </c>
      <c r="W915" s="53">
        <v>0</v>
      </c>
      <c r="X915" s="23">
        <f t="shared" ref="X915" si="309">P915/J915</f>
        <v>0</v>
      </c>
    </row>
    <row r="916" spans="1:24" ht="47.25" customHeight="1" x14ac:dyDescent="0.2">
      <c r="A916" s="59" t="s">
        <v>376</v>
      </c>
      <c r="B916" s="60" t="s">
        <v>1076</v>
      </c>
      <c r="C916" s="52"/>
      <c r="D916" s="53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</row>
    <row r="917" spans="1:24" ht="56.25" customHeight="1" x14ac:dyDescent="0.2">
      <c r="A917" s="61" t="s">
        <v>1077</v>
      </c>
      <c r="B917" s="62" t="s">
        <v>1078</v>
      </c>
      <c r="C917" s="62" t="s">
        <v>52</v>
      </c>
      <c r="D917" s="53">
        <v>370000000</v>
      </c>
      <c r="E917" s="53">
        <v>0</v>
      </c>
      <c r="F917" s="53">
        <v>0</v>
      </c>
      <c r="G917" s="53">
        <v>0</v>
      </c>
      <c r="H917" s="53">
        <v>0</v>
      </c>
      <c r="I917" s="53">
        <v>0</v>
      </c>
      <c r="J917" s="53">
        <v>370000000</v>
      </c>
      <c r="K917" s="53">
        <v>0</v>
      </c>
      <c r="L917" s="53">
        <v>0</v>
      </c>
      <c r="M917" s="53">
        <v>0</v>
      </c>
      <c r="N917" s="53">
        <v>0</v>
      </c>
      <c r="O917" s="53">
        <v>0</v>
      </c>
      <c r="P917" s="53">
        <v>0</v>
      </c>
      <c r="Q917" s="28">
        <f t="shared" ref="Q917" si="310">R917+T917</f>
        <v>0</v>
      </c>
      <c r="R917" s="53">
        <v>0</v>
      </c>
      <c r="S917" s="53">
        <v>0</v>
      </c>
      <c r="T917" s="53">
        <v>0</v>
      </c>
      <c r="U917" s="53">
        <v>370000000</v>
      </c>
      <c r="V917" s="53">
        <v>0</v>
      </c>
      <c r="W917" s="53">
        <v>0</v>
      </c>
      <c r="X917" s="23">
        <f t="shared" ref="X917" si="311">P917/J917</f>
        <v>0</v>
      </c>
    </row>
    <row r="918" spans="1:24" ht="21.95" customHeight="1" x14ac:dyDescent="0.2">
      <c r="A918" s="61"/>
      <c r="B918" s="62"/>
      <c r="C918" s="62"/>
      <c r="D918" s="71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</row>
    <row r="919" spans="1:24" ht="27" customHeight="1" x14ac:dyDescent="0.2">
      <c r="A919" s="61"/>
      <c r="B919" s="89" t="s">
        <v>1079</v>
      </c>
      <c r="C919" s="62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</row>
    <row r="920" spans="1:24" ht="15" customHeight="1" x14ac:dyDescent="0.2">
      <c r="A920" s="50">
        <v>2.2999999999999998</v>
      </c>
      <c r="B920" s="51" t="s">
        <v>431</v>
      </c>
      <c r="C920" s="62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</row>
    <row r="921" spans="1:24" ht="15" customHeight="1" x14ac:dyDescent="0.2">
      <c r="A921" s="50" t="s">
        <v>365</v>
      </c>
      <c r="B921" s="51" t="s">
        <v>180</v>
      </c>
      <c r="C921" s="62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</row>
    <row r="922" spans="1:24" ht="15" customHeight="1" x14ac:dyDescent="0.2">
      <c r="A922" s="50" t="s">
        <v>366</v>
      </c>
      <c r="B922" s="51" t="s">
        <v>690</v>
      </c>
      <c r="C922" s="62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</row>
    <row r="923" spans="1:24" ht="15" customHeight="1" x14ac:dyDescent="0.2">
      <c r="A923" s="50" t="s">
        <v>368</v>
      </c>
      <c r="B923" s="51" t="s">
        <v>369</v>
      </c>
      <c r="C923" s="62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</row>
    <row r="924" spans="1:24" ht="28.5" customHeight="1" x14ac:dyDescent="0.2">
      <c r="A924" s="50" t="s">
        <v>891</v>
      </c>
      <c r="B924" s="51" t="s">
        <v>892</v>
      </c>
      <c r="C924" s="62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</row>
    <row r="925" spans="1:24" ht="24" customHeight="1" x14ac:dyDescent="0.2">
      <c r="A925" s="50" t="s">
        <v>893</v>
      </c>
      <c r="B925" s="51" t="s">
        <v>1080</v>
      </c>
      <c r="C925" s="62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</row>
    <row r="926" spans="1:24" ht="15" customHeight="1" x14ac:dyDescent="0.2">
      <c r="A926" s="50" t="s">
        <v>1081</v>
      </c>
      <c r="B926" s="51" t="s">
        <v>992</v>
      </c>
      <c r="C926" s="62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</row>
    <row r="927" spans="1:24" ht="21.95" customHeight="1" x14ac:dyDescent="0.2">
      <c r="A927" s="59" t="s">
        <v>376</v>
      </c>
      <c r="B927" s="60" t="s">
        <v>1082</v>
      </c>
      <c r="C927" s="52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</row>
    <row r="928" spans="1:24" ht="21.95" customHeight="1" x14ac:dyDescent="0.2">
      <c r="A928" s="61" t="s">
        <v>1083</v>
      </c>
      <c r="B928" s="62" t="s">
        <v>1084</v>
      </c>
      <c r="C928" s="62" t="s">
        <v>52</v>
      </c>
      <c r="D928" s="53">
        <v>363825000</v>
      </c>
      <c r="E928" s="53">
        <v>0</v>
      </c>
      <c r="F928" s="53">
        <v>0</v>
      </c>
      <c r="G928" s="53">
        <v>0</v>
      </c>
      <c r="H928" s="53">
        <v>0</v>
      </c>
      <c r="I928" s="53">
        <v>0</v>
      </c>
      <c r="J928" s="53">
        <v>363825000</v>
      </c>
      <c r="K928" s="53">
        <v>0</v>
      </c>
      <c r="L928" s="53">
        <v>0</v>
      </c>
      <c r="M928" s="53">
        <v>0</v>
      </c>
      <c r="N928" s="53">
        <v>0</v>
      </c>
      <c r="O928" s="53">
        <v>0</v>
      </c>
      <c r="P928" s="53">
        <v>0</v>
      </c>
      <c r="Q928" s="28">
        <f t="shared" ref="Q928" si="312">R928+T928</f>
        <v>0</v>
      </c>
      <c r="R928" s="53">
        <v>0</v>
      </c>
      <c r="S928" s="53">
        <v>0</v>
      </c>
      <c r="T928" s="53">
        <v>0</v>
      </c>
      <c r="U928" s="53">
        <v>363825000</v>
      </c>
      <c r="V928" s="53">
        <v>0</v>
      </c>
      <c r="W928" s="53">
        <v>0</v>
      </c>
      <c r="X928" s="23">
        <f t="shared" ref="X928:X930" si="313">P928/J928</f>
        <v>0</v>
      </c>
    </row>
    <row r="929" spans="1:24" ht="21.95" customHeight="1" x14ac:dyDescent="0.2">
      <c r="A929" s="59" t="s">
        <v>376</v>
      </c>
      <c r="B929" s="60" t="s">
        <v>1085</v>
      </c>
      <c r="C929" s="52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23"/>
    </row>
    <row r="930" spans="1:24" ht="29.25" customHeight="1" x14ac:dyDescent="0.2">
      <c r="A930" s="61" t="s">
        <v>1086</v>
      </c>
      <c r="B930" s="62" t="s">
        <v>1087</v>
      </c>
      <c r="C930" s="62" t="s">
        <v>52</v>
      </c>
      <c r="D930" s="53">
        <v>120000000</v>
      </c>
      <c r="E930" s="53">
        <v>0</v>
      </c>
      <c r="F930" s="53">
        <v>0</v>
      </c>
      <c r="G930" s="53">
        <v>0</v>
      </c>
      <c r="H930" s="53">
        <v>0</v>
      </c>
      <c r="I930" s="53">
        <v>0</v>
      </c>
      <c r="J930" s="53">
        <v>120000000</v>
      </c>
      <c r="K930" s="53">
        <v>0</v>
      </c>
      <c r="L930" s="53">
        <v>0</v>
      </c>
      <c r="M930" s="53">
        <v>0</v>
      </c>
      <c r="N930" s="53">
        <v>0</v>
      </c>
      <c r="O930" s="53">
        <v>0</v>
      </c>
      <c r="P930" s="53">
        <v>0</v>
      </c>
      <c r="Q930" s="28">
        <f t="shared" ref="Q930" si="314">R930+T930</f>
        <v>0</v>
      </c>
      <c r="R930" s="53">
        <v>0</v>
      </c>
      <c r="S930" s="53">
        <v>0</v>
      </c>
      <c r="T930" s="53">
        <v>0</v>
      </c>
      <c r="U930" s="53">
        <v>120000000</v>
      </c>
      <c r="V930" s="53">
        <v>0</v>
      </c>
      <c r="W930" s="53">
        <v>0</v>
      </c>
      <c r="X930" s="23">
        <f t="shared" si="313"/>
        <v>0</v>
      </c>
    </row>
    <row r="931" spans="1:24" ht="16.5" customHeight="1" x14ac:dyDescent="0.2">
      <c r="A931" s="59" t="s">
        <v>388</v>
      </c>
      <c r="B931" s="60" t="s">
        <v>182</v>
      </c>
      <c r="C931" s="62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</row>
    <row r="932" spans="1:24" ht="15.75" customHeight="1" x14ac:dyDescent="0.2">
      <c r="A932" s="59" t="s">
        <v>389</v>
      </c>
      <c r="B932" s="60" t="s">
        <v>184</v>
      </c>
      <c r="C932" s="62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</row>
    <row r="933" spans="1:24" ht="21.95" customHeight="1" x14ac:dyDescent="0.2">
      <c r="A933" s="59" t="s">
        <v>515</v>
      </c>
      <c r="B933" s="60" t="s">
        <v>802</v>
      </c>
      <c r="C933" s="62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</row>
    <row r="934" spans="1:24" ht="21.95" customHeight="1" x14ac:dyDescent="0.2">
      <c r="A934" s="59" t="s">
        <v>376</v>
      </c>
      <c r="B934" s="60" t="s">
        <v>1088</v>
      </c>
      <c r="C934" s="52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</row>
    <row r="935" spans="1:24" ht="37.5" customHeight="1" x14ac:dyDescent="0.2">
      <c r="A935" s="61" t="s">
        <v>1089</v>
      </c>
      <c r="B935" s="62" t="s">
        <v>1090</v>
      </c>
      <c r="C935" s="62" t="s">
        <v>52</v>
      </c>
      <c r="D935" s="53">
        <v>400000000</v>
      </c>
      <c r="E935" s="53">
        <v>0</v>
      </c>
      <c r="F935" s="53">
        <v>0</v>
      </c>
      <c r="G935" s="53">
        <v>0</v>
      </c>
      <c r="H935" s="53">
        <v>0</v>
      </c>
      <c r="I935" s="53">
        <v>0</v>
      </c>
      <c r="J935" s="53">
        <v>400000000</v>
      </c>
      <c r="K935" s="53">
        <v>0</v>
      </c>
      <c r="L935" s="53">
        <v>0</v>
      </c>
      <c r="M935" s="53">
        <v>0</v>
      </c>
      <c r="N935" s="53">
        <v>0</v>
      </c>
      <c r="O935" s="53">
        <v>0</v>
      </c>
      <c r="P935" s="53">
        <v>0</v>
      </c>
      <c r="Q935" s="28">
        <f t="shared" ref="Q935" si="315">R935+T935</f>
        <v>0</v>
      </c>
      <c r="R935" s="53">
        <v>0</v>
      </c>
      <c r="S935" s="53">
        <v>0</v>
      </c>
      <c r="T935" s="53">
        <v>0</v>
      </c>
      <c r="U935" s="53">
        <v>400000000</v>
      </c>
      <c r="V935" s="53">
        <v>0</v>
      </c>
      <c r="W935" s="53">
        <v>0</v>
      </c>
      <c r="X935" s="23">
        <f t="shared" ref="X935:X937" si="316">P935/J935</f>
        <v>0</v>
      </c>
    </row>
    <row r="936" spans="1:24" ht="21.95" customHeight="1" x14ac:dyDescent="0.2">
      <c r="A936" s="59" t="s">
        <v>376</v>
      </c>
      <c r="B936" s="60" t="s">
        <v>1091</v>
      </c>
      <c r="C936" s="52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23"/>
    </row>
    <row r="937" spans="1:24" ht="21.95" customHeight="1" x14ac:dyDescent="0.2">
      <c r="A937" s="61" t="s">
        <v>1092</v>
      </c>
      <c r="B937" s="62" t="s">
        <v>1093</v>
      </c>
      <c r="C937" s="62" t="s">
        <v>52</v>
      </c>
      <c r="D937" s="53">
        <v>394935041</v>
      </c>
      <c r="E937" s="53">
        <v>0</v>
      </c>
      <c r="F937" s="53">
        <v>0</v>
      </c>
      <c r="G937" s="53">
        <v>0</v>
      </c>
      <c r="H937" s="53">
        <v>0</v>
      </c>
      <c r="I937" s="53">
        <v>0</v>
      </c>
      <c r="J937" s="53">
        <v>394935041</v>
      </c>
      <c r="K937" s="53">
        <v>0</v>
      </c>
      <c r="L937" s="53">
        <v>0</v>
      </c>
      <c r="M937" s="53">
        <v>0</v>
      </c>
      <c r="N937" s="53">
        <v>0</v>
      </c>
      <c r="O937" s="53">
        <v>0</v>
      </c>
      <c r="P937" s="53">
        <v>0</v>
      </c>
      <c r="Q937" s="28">
        <f t="shared" ref="Q937" si="317">R937+T937</f>
        <v>0</v>
      </c>
      <c r="R937" s="53">
        <v>0</v>
      </c>
      <c r="S937" s="53">
        <v>0</v>
      </c>
      <c r="T937" s="53">
        <v>0</v>
      </c>
      <c r="U937" s="53">
        <v>394935041</v>
      </c>
      <c r="V937" s="53">
        <v>0</v>
      </c>
      <c r="W937" s="53">
        <v>0</v>
      </c>
      <c r="X937" s="23">
        <f t="shared" si="316"/>
        <v>0</v>
      </c>
    </row>
    <row r="938" spans="1:24" ht="15" customHeight="1" x14ac:dyDescent="0.2">
      <c r="A938" s="59" t="s">
        <v>547</v>
      </c>
      <c r="B938" s="60" t="s">
        <v>192</v>
      </c>
      <c r="C938" s="62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</row>
    <row r="939" spans="1:24" ht="27" customHeight="1" x14ac:dyDescent="0.2">
      <c r="A939" s="59" t="s">
        <v>1094</v>
      </c>
      <c r="B939" s="51" t="s">
        <v>200</v>
      </c>
      <c r="C939" s="62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</row>
    <row r="940" spans="1:24" ht="27" customHeight="1" x14ac:dyDescent="0.2">
      <c r="A940" s="59" t="s">
        <v>376</v>
      </c>
      <c r="B940" s="60" t="s">
        <v>1067</v>
      </c>
      <c r="C940" s="52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</row>
    <row r="941" spans="1:24" ht="21.95" customHeight="1" x14ac:dyDescent="0.2">
      <c r="A941" s="61" t="s">
        <v>1095</v>
      </c>
      <c r="B941" s="62" t="s">
        <v>1084</v>
      </c>
      <c r="C941" s="62" t="s">
        <v>52</v>
      </c>
      <c r="D941" s="53">
        <v>231000000</v>
      </c>
      <c r="E941" s="53">
        <v>0</v>
      </c>
      <c r="F941" s="53">
        <v>0</v>
      </c>
      <c r="G941" s="53">
        <v>0</v>
      </c>
      <c r="H941" s="53">
        <v>0</v>
      </c>
      <c r="I941" s="53">
        <v>0</v>
      </c>
      <c r="J941" s="53">
        <v>231000000</v>
      </c>
      <c r="K941" s="53">
        <v>0</v>
      </c>
      <c r="L941" s="53">
        <v>231000000</v>
      </c>
      <c r="M941" s="53">
        <v>231000000</v>
      </c>
      <c r="N941" s="53">
        <v>0</v>
      </c>
      <c r="O941" s="53">
        <v>231000000</v>
      </c>
      <c r="P941" s="53">
        <v>231000000</v>
      </c>
      <c r="Q941" s="28">
        <f t="shared" ref="Q941" si="318">R941+T941</f>
        <v>0</v>
      </c>
      <c r="R941" s="53">
        <v>0</v>
      </c>
      <c r="S941" s="53">
        <v>0</v>
      </c>
      <c r="T941" s="53">
        <v>0</v>
      </c>
      <c r="U941" s="53">
        <v>0</v>
      </c>
      <c r="V941" s="53">
        <v>0</v>
      </c>
      <c r="W941" s="53">
        <v>231000000</v>
      </c>
      <c r="X941" s="23">
        <f t="shared" ref="X941" si="319">P941/J941</f>
        <v>1</v>
      </c>
    </row>
    <row r="942" spans="1:24" ht="21.95" customHeight="1" x14ac:dyDescent="0.2">
      <c r="A942" s="59" t="s">
        <v>376</v>
      </c>
      <c r="B942" s="60" t="s">
        <v>1096</v>
      </c>
      <c r="C942" s="52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</row>
    <row r="943" spans="1:24" ht="21.95" customHeight="1" x14ac:dyDescent="0.2">
      <c r="A943" s="61" t="s">
        <v>1097</v>
      </c>
      <c r="B943" s="62" t="s">
        <v>1098</v>
      </c>
      <c r="C943" s="62" t="s">
        <v>52</v>
      </c>
      <c r="D943" s="53">
        <v>874739959</v>
      </c>
      <c r="E943" s="53">
        <v>0</v>
      </c>
      <c r="F943" s="53">
        <v>0</v>
      </c>
      <c r="G943" s="53">
        <v>0</v>
      </c>
      <c r="H943" s="53">
        <v>0</v>
      </c>
      <c r="I943" s="53">
        <v>0</v>
      </c>
      <c r="J943" s="53">
        <v>874739959</v>
      </c>
      <c r="K943" s="53">
        <v>0</v>
      </c>
      <c r="L943" s="53">
        <v>0</v>
      </c>
      <c r="M943" s="53">
        <v>0</v>
      </c>
      <c r="N943" s="53">
        <v>0</v>
      </c>
      <c r="O943" s="53">
        <v>0</v>
      </c>
      <c r="P943" s="53">
        <v>0</v>
      </c>
      <c r="Q943" s="28">
        <f t="shared" ref="Q943" si="320">R943+T943</f>
        <v>0</v>
      </c>
      <c r="R943" s="53">
        <v>0</v>
      </c>
      <c r="S943" s="53">
        <v>0</v>
      </c>
      <c r="T943" s="53">
        <v>0</v>
      </c>
      <c r="U943" s="53">
        <v>874739959</v>
      </c>
      <c r="V943" s="53">
        <v>0</v>
      </c>
      <c r="W943" s="53">
        <v>0</v>
      </c>
      <c r="X943" s="23">
        <f t="shared" ref="X943" si="321">P943/J943</f>
        <v>0</v>
      </c>
    </row>
    <row r="944" spans="1:24" ht="27" customHeight="1" x14ac:dyDescent="0.2">
      <c r="A944" s="61" t="s">
        <v>617</v>
      </c>
      <c r="B944" s="60" t="s">
        <v>202</v>
      </c>
      <c r="C944" s="62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</row>
    <row r="945" spans="1:24" ht="48.75" customHeight="1" x14ac:dyDescent="0.2">
      <c r="A945" s="59" t="s">
        <v>376</v>
      </c>
      <c r="B945" s="60" t="s">
        <v>1099</v>
      </c>
      <c r="C945" s="52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</row>
    <row r="946" spans="1:24" ht="21.95" customHeight="1" x14ac:dyDescent="0.2">
      <c r="A946" s="61" t="s">
        <v>1100</v>
      </c>
      <c r="B946" s="62" t="s">
        <v>1093</v>
      </c>
      <c r="C946" s="62" t="s">
        <v>52</v>
      </c>
      <c r="D946" s="53">
        <v>115500000</v>
      </c>
      <c r="E946" s="53">
        <v>0</v>
      </c>
      <c r="F946" s="53">
        <v>0</v>
      </c>
      <c r="G946" s="53">
        <v>0</v>
      </c>
      <c r="H946" s="53">
        <v>0</v>
      </c>
      <c r="I946" s="53">
        <v>0</v>
      </c>
      <c r="J946" s="53">
        <v>115500000</v>
      </c>
      <c r="K946" s="53">
        <v>0</v>
      </c>
      <c r="L946" s="53">
        <v>0</v>
      </c>
      <c r="M946" s="53">
        <v>0</v>
      </c>
      <c r="N946" s="53">
        <v>0</v>
      </c>
      <c r="O946" s="53">
        <v>0</v>
      </c>
      <c r="P946" s="53">
        <v>0</v>
      </c>
      <c r="Q946" s="28">
        <f t="shared" ref="Q946" si="322">R946+T946</f>
        <v>0</v>
      </c>
      <c r="R946" s="53">
        <v>0</v>
      </c>
      <c r="S946" s="53">
        <v>0</v>
      </c>
      <c r="T946" s="53">
        <v>0</v>
      </c>
      <c r="U946" s="53">
        <v>115500000</v>
      </c>
      <c r="V946" s="53">
        <v>0</v>
      </c>
      <c r="W946" s="53">
        <v>0</v>
      </c>
      <c r="X946" s="23">
        <f t="shared" ref="X946" si="323">P946/J946</f>
        <v>0</v>
      </c>
    </row>
    <row r="947" spans="1:24" ht="29.25" customHeight="1" x14ac:dyDescent="0.2">
      <c r="A947" s="61"/>
      <c r="B947" s="65" t="s">
        <v>1101</v>
      </c>
      <c r="C947" s="62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  <c r="V947" s="53"/>
      <c r="W947" s="53"/>
      <c r="X947" s="53"/>
    </row>
    <row r="948" spans="1:24" ht="15" customHeight="1" x14ac:dyDescent="0.2">
      <c r="A948" s="50">
        <v>2.2999999999999998</v>
      </c>
      <c r="B948" s="51" t="s">
        <v>431</v>
      </c>
      <c r="C948" s="62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</row>
    <row r="949" spans="1:24" ht="15" customHeight="1" x14ac:dyDescent="0.2">
      <c r="A949" s="50" t="s">
        <v>365</v>
      </c>
      <c r="B949" s="51" t="s">
        <v>180</v>
      </c>
      <c r="C949" s="62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</row>
    <row r="950" spans="1:24" ht="15" customHeight="1" x14ac:dyDescent="0.2">
      <c r="A950" s="50" t="s">
        <v>388</v>
      </c>
      <c r="B950" s="60" t="s">
        <v>182</v>
      </c>
      <c r="C950" s="62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</row>
    <row r="951" spans="1:24" ht="15" customHeight="1" x14ac:dyDescent="0.2">
      <c r="A951" s="50" t="s">
        <v>547</v>
      </c>
      <c r="B951" s="50" t="s">
        <v>192</v>
      </c>
      <c r="C951" s="62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</row>
    <row r="952" spans="1:24" ht="47.25" customHeight="1" x14ac:dyDescent="0.2">
      <c r="A952" s="50" t="s">
        <v>557</v>
      </c>
      <c r="B952" s="51" t="s">
        <v>1015</v>
      </c>
      <c r="C952" s="62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</row>
    <row r="953" spans="1:24" ht="35.25" customHeight="1" x14ac:dyDescent="0.2">
      <c r="A953" s="59" t="s">
        <v>376</v>
      </c>
      <c r="B953" s="60" t="s">
        <v>1102</v>
      </c>
      <c r="C953" s="52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</row>
    <row r="954" spans="1:24" ht="21.95" customHeight="1" x14ac:dyDescent="0.2">
      <c r="A954" s="61" t="s">
        <v>1103</v>
      </c>
      <c r="B954" s="62" t="s">
        <v>1000</v>
      </c>
      <c r="C954" s="62" t="s">
        <v>52</v>
      </c>
      <c r="D954" s="53">
        <v>1305000000</v>
      </c>
      <c r="E954" s="53">
        <v>0</v>
      </c>
      <c r="F954" s="53">
        <v>0</v>
      </c>
      <c r="G954" s="53">
        <v>0</v>
      </c>
      <c r="H954" s="53">
        <v>0</v>
      </c>
      <c r="I954" s="53">
        <v>0</v>
      </c>
      <c r="J954" s="53">
        <v>1305000000</v>
      </c>
      <c r="K954" s="53">
        <v>0</v>
      </c>
      <c r="L954" s="53">
        <v>0</v>
      </c>
      <c r="M954" s="53">
        <v>0</v>
      </c>
      <c r="N954" s="53">
        <v>0</v>
      </c>
      <c r="O954" s="53">
        <v>0</v>
      </c>
      <c r="P954" s="53">
        <v>0</v>
      </c>
      <c r="Q954" s="28">
        <f t="shared" ref="Q954:Q955" si="324">R954+T954</f>
        <v>0</v>
      </c>
      <c r="R954" s="53">
        <v>0</v>
      </c>
      <c r="S954" s="53">
        <v>0</v>
      </c>
      <c r="T954" s="53">
        <v>0</v>
      </c>
      <c r="U954" s="53">
        <v>1305000000</v>
      </c>
      <c r="V954" s="53">
        <v>0</v>
      </c>
      <c r="W954" s="53">
        <v>0</v>
      </c>
      <c r="X954" s="23">
        <f t="shared" ref="X954:X955" si="325">P954/J954</f>
        <v>0</v>
      </c>
    </row>
    <row r="955" spans="1:24" ht="28.5" customHeight="1" x14ac:dyDescent="0.2">
      <c r="A955" s="61" t="s">
        <v>1104</v>
      </c>
      <c r="B955" s="62" t="s">
        <v>1105</v>
      </c>
      <c r="C955" s="62" t="s">
        <v>580</v>
      </c>
      <c r="D955" s="53">
        <v>7986197</v>
      </c>
      <c r="E955" s="53">
        <v>0</v>
      </c>
      <c r="F955" s="53">
        <v>0</v>
      </c>
      <c r="G955" s="53">
        <v>0</v>
      </c>
      <c r="H955" s="53">
        <v>0</v>
      </c>
      <c r="I955" s="53">
        <v>0</v>
      </c>
      <c r="J955" s="53">
        <v>7986197</v>
      </c>
      <c r="K955" s="53">
        <v>0</v>
      </c>
      <c r="L955" s="53">
        <v>0</v>
      </c>
      <c r="M955" s="53">
        <v>0</v>
      </c>
      <c r="N955" s="53">
        <v>0</v>
      </c>
      <c r="O955" s="53">
        <v>0</v>
      </c>
      <c r="P955" s="53">
        <v>0</v>
      </c>
      <c r="Q955" s="28">
        <f t="shared" si="324"/>
        <v>0</v>
      </c>
      <c r="R955" s="53">
        <v>0</v>
      </c>
      <c r="S955" s="53">
        <v>0</v>
      </c>
      <c r="T955" s="53">
        <v>0</v>
      </c>
      <c r="U955" s="53">
        <v>7986197</v>
      </c>
      <c r="V955" s="53">
        <v>0</v>
      </c>
      <c r="W955" s="53">
        <v>0</v>
      </c>
      <c r="X955" s="23">
        <f t="shared" si="325"/>
        <v>0</v>
      </c>
    </row>
    <row r="956" spans="1:24" ht="27.75" customHeight="1" x14ac:dyDescent="0.2">
      <c r="A956" s="61"/>
      <c r="B956" s="89" t="s">
        <v>1106</v>
      </c>
      <c r="C956" s="62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</row>
    <row r="957" spans="1:24" ht="15" customHeight="1" x14ac:dyDescent="0.2">
      <c r="A957" s="50">
        <v>2.2999999999999998</v>
      </c>
      <c r="B957" s="60" t="s">
        <v>431</v>
      </c>
      <c r="C957" s="62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</row>
    <row r="958" spans="1:24" ht="15" customHeight="1" x14ac:dyDescent="0.2">
      <c r="A958" s="50" t="s">
        <v>365</v>
      </c>
      <c r="B958" s="60" t="s">
        <v>180</v>
      </c>
      <c r="C958" s="62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</row>
    <row r="959" spans="1:24" ht="15" customHeight="1" x14ac:dyDescent="0.2">
      <c r="A959" s="50" t="s">
        <v>366</v>
      </c>
      <c r="B959" s="60" t="s">
        <v>690</v>
      </c>
      <c r="C959" s="62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</row>
    <row r="960" spans="1:24" ht="15" customHeight="1" x14ac:dyDescent="0.2">
      <c r="A960" s="50" t="s">
        <v>991</v>
      </c>
      <c r="B960" s="60" t="s">
        <v>992</v>
      </c>
      <c r="C960" s="62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</row>
    <row r="961" spans="1:24" ht="21.95" customHeight="1" x14ac:dyDescent="0.2">
      <c r="A961" s="59" t="s">
        <v>376</v>
      </c>
      <c r="B961" s="60" t="s">
        <v>1107</v>
      </c>
      <c r="C961" s="52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</row>
    <row r="962" spans="1:24" ht="21.95" customHeight="1" x14ac:dyDescent="0.2">
      <c r="A962" s="61" t="s">
        <v>1108</v>
      </c>
      <c r="B962" s="62" t="s">
        <v>1109</v>
      </c>
      <c r="C962" s="62" t="s">
        <v>1110</v>
      </c>
      <c r="D962" s="53">
        <v>8033629</v>
      </c>
      <c r="E962" s="53">
        <v>0</v>
      </c>
      <c r="F962" s="53">
        <v>0</v>
      </c>
      <c r="G962" s="53">
        <v>0</v>
      </c>
      <c r="H962" s="53">
        <v>0</v>
      </c>
      <c r="I962" s="53">
        <v>0</v>
      </c>
      <c r="J962" s="53">
        <v>8033629</v>
      </c>
      <c r="K962" s="53">
        <v>0</v>
      </c>
      <c r="L962" s="53">
        <v>0</v>
      </c>
      <c r="M962" s="53">
        <v>0</v>
      </c>
      <c r="N962" s="53">
        <v>0</v>
      </c>
      <c r="O962" s="53">
        <v>0</v>
      </c>
      <c r="P962" s="53">
        <v>0</v>
      </c>
      <c r="Q962" s="28">
        <f t="shared" ref="Q962:Q966" si="326">R962+T962</f>
        <v>0</v>
      </c>
      <c r="R962" s="53">
        <v>0</v>
      </c>
      <c r="S962" s="53">
        <v>0</v>
      </c>
      <c r="T962" s="53">
        <v>0</v>
      </c>
      <c r="U962" s="53">
        <v>8033629</v>
      </c>
      <c r="V962" s="53">
        <v>0</v>
      </c>
      <c r="W962" s="53">
        <v>0</v>
      </c>
      <c r="X962" s="23">
        <f t="shared" ref="X962:X966" si="327">P962/J962</f>
        <v>0</v>
      </c>
    </row>
    <row r="963" spans="1:24" ht="21.95" customHeight="1" x14ac:dyDescent="0.2">
      <c r="A963" s="59" t="s">
        <v>376</v>
      </c>
      <c r="B963" s="60" t="s">
        <v>1111</v>
      </c>
      <c r="C963" s="52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28"/>
      <c r="R963" s="53"/>
      <c r="S963" s="53"/>
      <c r="T963" s="53"/>
      <c r="U963" s="53"/>
      <c r="V963" s="53"/>
      <c r="W963" s="53"/>
      <c r="X963" s="23"/>
    </row>
    <row r="964" spans="1:24" ht="21.95" customHeight="1" x14ac:dyDescent="0.2">
      <c r="A964" s="61" t="s">
        <v>1112</v>
      </c>
      <c r="B964" s="62" t="s">
        <v>1109</v>
      </c>
      <c r="C964" s="62" t="s">
        <v>1110</v>
      </c>
      <c r="D964" s="53">
        <v>44950840</v>
      </c>
      <c r="E964" s="53">
        <v>0</v>
      </c>
      <c r="F964" s="53">
        <v>0</v>
      </c>
      <c r="G964" s="53">
        <v>0</v>
      </c>
      <c r="H964" s="53">
        <v>0</v>
      </c>
      <c r="I964" s="53">
        <v>0</v>
      </c>
      <c r="J964" s="53">
        <v>44950840</v>
      </c>
      <c r="K964" s="53">
        <v>0</v>
      </c>
      <c r="L964" s="53">
        <v>0</v>
      </c>
      <c r="M964" s="53">
        <v>0</v>
      </c>
      <c r="N964" s="53">
        <v>0</v>
      </c>
      <c r="O964" s="53">
        <v>0</v>
      </c>
      <c r="P964" s="53">
        <v>0</v>
      </c>
      <c r="Q964" s="28">
        <f t="shared" si="326"/>
        <v>0</v>
      </c>
      <c r="R964" s="53">
        <v>0</v>
      </c>
      <c r="S964" s="53">
        <v>0</v>
      </c>
      <c r="T964" s="53">
        <v>0</v>
      </c>
      <c r="U964" s="53">
        <v>44950840</v>
      </c>
      <c r="V964" s="53">
        <v>0</v>
      </c>
      <c r="W964" s="53">
        <v>0</v>
      </c>
      <c r="X964" s="23">
        <f t="shared" si="327"/>
        <v>0</v>
      </c>
    </row>
    <row r="965" spans="1:24" ht="21.95" customHeight="1" x14ac:dyDescent="0.2">
      <c r="A965" s="59" t="s">
        <v>376</v>
      </c>
      <c r="B965" s="60" t="s">
        <v>1113</v>
      </c>
      <c r="C965" s="52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28"/>
      <c r="R965" s="53"/>
      <c r="S965" s="53"/>
      <c r="T965" s="53"/>
      <c r="U965" s="53"/>
      <c r="V965" s="53"/>
      <c r="W965" s="53"/>
      <c r="X965" s="23"/>
    </row>
    <row r="966" spans="1:24" ht="21.95" customHeight="1" x14ac:dyDescent="0.2">
      <c r="A966" s="61" t="s">
        <v>1114</v>
      </c>
      <c r="B966" s="62" t="s">
        <v>1109</v>
      </c>
      <c r="C966" s="62" t="s">
        <v>1110</v>
      </c>
      <c r="D966" s="53">
        <v>5753215</v>
      </c>
      <c r="E966" s="53">
        <v>0</v>
      </c>
      <c r="F966" s="53">
        <v>0</v>
      </c>
      <c r="G966" s="53">
        <v>0</v>
      </c>
      <c r="H966" s="53">
        <v>0</v>
      </c>
      <c r="I966" s="53">
        <v>0</v>
      </c>
      <c r="J966" s="53">
        <v>5753215</v>
      </c>
      <c r="K966" s="53">
        <v>0</v>
      </c>
      <c r="L966" s="53">
        <v>0</v>
      </c>
      <c r="M966" s="53">
        <v>0</v>
      </c>
      <c r="N966" s="53">
        <v>0</v>
      </c>
      <c r="O966" s="53">
        <v>0</v>
      </c>
      <c r="P966" s="53">
        <v>0</v>
      </c>
      <c r="Q966" s="28">
        <f t="shared" si="326"/>
        <v>0</v>
      </c>
      <c r="R966" s="53">
        <v>0</v>
      </c>
      <c r="S966" s="53">
        <v>0</v>
      </c>
      <c r="T966" s="53">
        <v>0</v>
      </c>
      <c r="U966" s="53">
        <v>5753215</v>
      </c>
      <c r="V966" s="53">
        <v>0</v>
      </c>
      <c r="W966" s="53">
        <v>0</v>
      </c>
      <c r="X966" s="23">
        <f t="shared" si="327"/>
        <v>0</v>
      </c>
    </row>
    <row r="967" spans="1:24" ht="19.5" customHeight="1" x14ac:dyDescent="0.2">
      <c r="A967" s="50" t="s">
        <v>388</v>
      </c>
      <c r="B967" s="60" t="s">
        <v>182</v>
      </c>
      <c r="C967" s="62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</row>
    <row r="968" spans="1:24" ht="15" customHeight="1" x14ac:dyDescent="0.2">
      <c r="A968" s="50" t="s">
        <v>547</v>
      </c>
      <c r="B968" s="50" t="s">
        <v>192</v>
      </c>
      <c r="C968" s="62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</row>
    <row r="969" spans="1:24" ht="33.75" customHeight="1" x14ac:dyDescent="0.2">
      <c r="A969" s="50" t="s">
        <v>557</v>
      </c>
      <c r="B969" s="60" t="s">
        <v>200</v>
      </c>
      <c r="C969" s="62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</row>
    <row r="970" spans="1:24" ht="29.25" customHeight="1" x14ac:dyDescent="0.2">
      <c r="A970" s="59" t="s">
        <v>376</v>
      </c>
      <c r="B970" s="60" t="s">
        <v>1056</v>
      </c>
      <c r="C970" s="52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</row>
    <row r="971" spans="1:24" ht="38.25" customHeight="1" x14ac:dyDescent="0.2">
      <c r="A971" s="61" t="s">
        <v>1115</v>
      </c>
      <c r="B971" s="62" t="s">
        <v>1116</v>
      </c>
      <c r="C971" s="62" t="s">
        <v>1110</v>
      </c>
      <c r="D971" s="53">
        <v>33000000</v>
      </c>
      <c r="E971" s="53">
        <v>0</v>
      </c>
      <c r="F971" s="53">
        <v>0</v>
      </c>
      <c r="G971" s="53">
        <v>0</v>
      </c>
      <c r="H971" s="53">
        <v>0</v>
      </c>
      <c r="I971" s="53">
        <v>0</v>
      </c>
      <c r="J971" s="53">
        <v>33000000</v>
      </c>
      <c r="K971" s="53">
        <v>0</v>
      </c>
      <c r="L971" s="53">
        <v>0</v>
      </c>
      <c r="M971" s="53">
        <v>0</v>
      </c>
      <c r="N971" s="53">
        <v>0</v>
      </c>
      <c r="O971" s="53">
        <v>0</v>
      </c>
      <c r="P971" s="53">
        <v>0</v>
      </c>
      <c r="Q971" s="28">
        <f t="shared" ref="Q971" si="328">R971+T971</f>
        <v>0</v>
      </c>
      <c r="R971" s="53">
        <v>0</v>
      </c>
      <c r="S971" s="53">
        <v>0</v>
      </c>
      <c r="T971" s="53">
        <v>0</v>
      </c>
      <c r="U971" s="53">
        <v>33000000</v>
      </c>
      <c r="V971" s="53">
        <v>0</v>
      </c>
      <c r="W971" s="53">
        <v>0</v>
      </c>
      <c r="X971" s="23">
        <f t="shared" ref="X971" si="329">P971/J971</f>
        <v>0</v>
      </c>
    </row>
    <row r="972" spans="1:24" ht="33.75" customHeight="1" x14ac:dyDescent="0.2">
      <c r="A972" s="59" t="s">
        <v>376</v>
      </c>
      <c r="B972" s="60" t="s">
        <v>1058</v>
      </c>
      <c r="C972" s="52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</row>
    <row r="973" spans="1:24" ht="36" customHeight="1" x14ac:dyDescent="0.2">
      <c r="A973" s="61" t="s">
        <v>1117</v>
      </c>
      <c r="B973" s="62" t="s">
        <v>1109</v>
      </c>
      <c r="C973" s="62" t="s">
        <v>1110</v>
      </c>
      <c r="D973" s="53">
        <v>5463465336</v>
      </c>
      <c r="E973" s="53">
        <v>0</v>
      </c>
      <c r="F973" s="53">
        <v>0</v>
      </c>
      <c r="G973" s="53">
        <v>0</v>
      </c>
      <c r="H973" s="53">
        <v>0</v>
      </c>
      <c r="I973" s="53">
        <v>0</v>
      </c>
      <c r="J973" s="53">
        <v>5463465336</v>
      </c>
      <c r="K973" s="53">
        <v>0</v>
      </c>
      <c r="L973" s="53">
        <v>957600000</v>
      </c>
      <c r="M973" s="53">
        <v>957600000</v>
      </c>
      <c r="N973" s="53">
        <v>0</v>
      </c>
      <c r="O973" s="53">
        <v>911400000</v>
      </c>
      <c r="P973" s="53">
        <v>911400000</v>
      </c>
      <c r="Q973" s="28">
        <f t="shared" ref="Q973:Q975" si="330">R973+T973</f>
        <v>0</v>
      </c>
      <c r="R973" s="53">
        <v>0</v>
      </c>
      <c r="S973" s="53">
        <v>0</v>
      </c>
      <c r="T973" s="53">
        <v>0</v>
      </c>
      <c r="U973" s="53">
        <v>4505865336</v>
      </c>
      <c r="V973" s="53">
        <v>46200000</v>
      </c>
      <c r="W973" s="53">
        <v>911400000</v>
      </c>
      <c r="X973" s="23">
        <f t="shared" ref="X973:X975" si="331">P973/J973</f>
        <v>0.16681720189466212</v>
      </c>
    </row>
    <row r="974" spans="1:24" ht="35.25" customHeight="1" x14ac:dyDescent="0.2">
      <c r="A974" s="61" t="s">
        <v>1118</v>
      </c>
      <c r="B974" s="62" t="s">
        <v>1119</v>
      </c>
      <c r="C974" s="62" t="s">
        <v>1120</v>
      </c>
      <c r="D974" s="53">
        <v>523655898</v>
      </c>
      <c r="E974" s="53">
        <v>0</v>
      </c>
      <c r="F974" s="53">
        <v>0</v>
      </c>
      <c r="G974" s="53">
        <v>0</v>
      </c>
      <c r="H974" s="53">
        <v>0</v>
      </c>
      <c r="I974" s="53">
        <v>0</v>
      </c>
      <c r="J974" s="53">
        <v>523655898</v>
      </c>
      <c r="K974" s="53">
        <v>0</v>
      </c>
      <c r="L974" s="53">
        <v>0</v>
      </c>
      <c r="M974" s="53">
        <v>0</v>
      </c>
      <c r="N974" s="53">
        <v>0</v>
      </c>
      <c r="O974" s="53">
        <v>0</v>
      </c>
      <c r="P974" s="53">
        <v>0</v>
      </c>
      <c r="Q974" s="28">
        <f t="shared" si="330"/>
        <v>0</v>
      </c>
      <c r="R974" s="53">
        <v>0</v>
      </c>
      <c r="S974" s="53">
        <v>0</v>
      </c>
      <c r="T974" s="53">
        <v>0</v>
      </c>
      <c r="U974" s="53">
        <v>523655898</v>
      </c>
      <c r="V974" s="53">
        <v>0</v>
      </c>
      <c r="W974" s="53">
        <v>0</v>
      </c>
      <c r="X974" s="23">
        <f t="shared" si="331"/>
        <v>0</v>
      </c>
    </row>
    <row r="975" spans="1:24" ht="37.5" customHeight="1" x14ac:dyDescent="0.2">
      <c r="A975" s="61" t="s">
        <v>1121</v>
      </c>
      <c r="B975" s="62" t="s">
        <v>1122</v>
      </c>
      <c r="C975" s="62" t="s">
        <v>580</v>
      </c>
      <c r="D975" s="53">
        <v>165376119</v>
      </c>
      <c r="E975" s="53">
        <v>0</v>
      </c>
      <c r="F975" s="53">
        <v>0</v>
      </c>
      <c r="G975" s="53">
        <v>0</v>
      </c>
      <c r="H975" s="53">
        <v>0</v>
      </c>
      <c r="I975" s="53">
        <v>0</v>
      </c>
      <c r="J975" s="53">
        <v>165376119</v>
      </c>
      <c r="K975" s="53">
        <v>0</v>
      </c>
      <c r="L975" s="53">
        <v>0</v>
      </c>
      <c r="M975" s="53">
        <v>0</v>
      </c>
      <c r="N975" s="53">
        <v>0</v>
      </c>
      <c r="O975" s="53">
        <v>0</v>
      </c>
      <c r="P975" s="53">
        <v>0</v>
      </c>
      <c r="Q975" s="28">
        <f t="shared" si="330"/>
        <v>0</v>
      </c>
      <c r="R975" s="53">
        <v>0</v>
      </c>
      <c r="S975" s="53">
        <v>0</v>
      </c>
      <c r="T975" s="53">
        <v>0</v>
      </c>
      <c r="U975" s="53">
        <v>165376119</v>
      </c>
      <c r="V975" s="53">
        <v>0</v>
      </c>
      <c r="W975" s="53">
        <v>0</v>
      </c>
      <c r="X975" s="23">
        <f t="shared" si="331"/>
        <v>0</v>
      </c>
    </row>
    <row r="976" spans="1:24" ht="35.25" customHeight="1" x14ac:dyDescent="0.2">
      <c r="A976" s="59" t="s">
        <v>376</v>
      </c>
      <c r="B976" s="60" t="s">
        <v>1123</v>
      </c>
      <c r="C976" s="52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</row>
    <row r="977" spans="1:24" ht="34.5" customHeight="1" x14ac:dyDescent="0.2">
      <c r="A977" s="61" t="s">
        <v>1124</v>
      </c>
      <c r="B977" s="62" t="s">
        <v>1109</v>
      </c>
      <c r="C977" s="62" t="s">
        <v>1110</v>
      </c>
      <c r="D977" s="53">
        <v>650000000</v>
      </c>
      <c r="E977" s="53">
        <v>0</v>
      </c>
      <c r="F977" s="53">
        <v>0</v>
      </c>
      <c r="G977" s="53">
        <v>0</v>
      </c>
      <c r="H977" s="53">
        <v>0</v>
      </c>
      <c r="I977" s="53">
        <v>0</v>
      </c>
      <c r="J977" s="53">
        <v>650000000</v>
      </c>
      <c r="K977" s="53">
        <v>0</v>
      </c>
      <c r="L977" s="53">
        <v>0</v>
      </c>
      <c r="M977" s="53">
        <v>0</v>
      </c>
      <c r="N977" s="53">
        <v>0</v>
      </c>
      <c r="O977" s="53">
        <v>0</v>
      </c>
      <c r="P977" s="53">
        <v>0</v>
      </c>
      <c r="Q977" s="28">
        <f t="shared" ref="Q977" si="332">R977+T977</f>
        <v>0</v>
      </c>
      <c r="R977" s="53">
        <v>0</v>
      </c>
      <c r="S977" s="53">
        <v>0</v>
      </c>
      <c r="T977" s="53">
        <v>0</v>
      </c>
      <c r="U977" s="53">
        <v>650000000</v>
      </c>
      <c r="V977" s="53">
        <v>0</v>
      </c>
      <c r="W977" s="53">
        <v>0</v>
      </c>
      <c r="X977" s="23">
        <f t="shared" ref="X977" si="333">P977/J977</f>
        <v>0</v>
      </c>
    </row>
    <row r="978" spans="1:24" ht="19.5" customHeight="1" x14ac:dyDescent="0.2">
      <c r="A978" s="122"/>
      <c r="B978" s="133" t="s">
        <v>1125</v>
      </c>
      <c r="C978" s="69" t="s">
        <v>1126</v>
      </c>
      <c r="D978" s="130">
        <f>SUM(D826:D977)</f>
        <v>18100000000</v>
      </c>
      <c r="E978" s="130">
        <f t="shared" ref="E978:W978" si="334">SUM(E826:E977)</f>
        <v>0</v>
      </c>
      <c r="F978" s="130">
        <f t="shared" si="334"/>
        <v>0</v>
      </c>
      <c r="G978" s="130">
        <f t="shared" si="334"/>
        <v>0</v>
      </c>
      <c r="H978" s="130">
        <f t="shared" si="334"/>
        <v>0</v>
      </c>
      <c r="I978" s="130">
        <f t="shared" si="334"/>
        <v>0</v>
      </c>
      <c r="J978" s="130">
        <f>SUM(J826:J977)</f>
        <v>18100000000</v>
      </c>
      <c r="K978" s="130">
        <f t="shared" si="334"/>
        <v>0</v>
      </c>
      <c r="L978" s="130">
        <f t="shared" si="334"/>
        <v>5079420554.5799999</v>
      </c>
      <c r="M978" s="130">
        <f t="shared" si="334"/>
        <v>5079420554.5799999</v>
      </c>
      <c r="N978" s="130">
        <f t="shared" si="334"/>
        <v>35000000</v>
      </c>
      <c r="O978" s="130">
        <f t="shared" si="334"/>
        <v>4998220554.5799999</v>
      </c>
      <c r="P978" s="130">
        <f t="shared" si="334"/>
        <v>4998220554.5799999</v>
      </c>
      <c r="Q978" s="130"/>
      <c r="R978" s="130">
        <f t="shared" si="334"/>
        <v>0</v>
      </c>
      <c r="S978" s="130">
        <f t="shared" si="334"/>
        <v>0</v>
      </c>
      <c r="T978" s="130">
        <f t="shared" si="334"/>
        <v>0</v>
      </c>
      <c r="U978" s="130">
        <f t="shared" si="334"/>
        <v>13020579445.42</v>
      </c>
      <c r="V978" s="130">
        <f t="shared" si="334"/>
        <v>81200000</v>
      </c>
      <c r="W978" s="130">
        <f t="shared" si="334"/>
        <v>4998220554.5799999</v>
      </c>
      <c r="X978" s="115">
        <f>P978/J978</f>
        <v>0.27614478202099446</v>
      </c>
    </row>
    <row r="979" spans="1:24" s="17" customFormat="1" ht="19.5" customHeight="1" x14ac:dyDescent="0.2">
      <c r="A979" s="40"/>
      <c r="B979" s="85"/>
      <c r="C979" s="65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</row>
    <row r="980" spans="1:24" ht="15" customHeight="1" x14ac:dyDescent="0.2">
      <c r="A980" s="128"/>
      <c r="B980" s="69" t="s">
        <v>1127</v>
      </c>
      <c r="C980" s="131"/>
      <c r="D980" s="132"/>
      <c r="E980" s="132"/>
      <c r="F980" s="132"/>
      <c r="G980" s="132"/>
      <c r="H980" s="132"/>
      <c r="I980" s="132"/>
      <c r="J980" s="132"/>
      <c r="K980" s="132"/>
      <c r="L980" s="132"/>
      <c r="M980" s="132"/>
      <c r="N980" s="132"/>
      <c r="O980" s="132"/>
      <c r="P980" s="132"/>
      <c r="Q980" s="132"/>
      <c r="R980" s="132"/>
      <c r="S980" s="132"/>
      <c r="T980" s="132"/>
      <c r="U980" s="132"/>
      <c r="V980" s="132"/>
      <c r="W980" s="132"/>
      <c r="X980" s="132"/>
    </row>
    <row r="981" spans="1:24" ht="15" customHeight="1" x14ac:dyDescent="0.2">
      <c r="A981" s="50">
        <v>2</v>
      </c>
      <c r="B981" s="51" t="s">
        <v>37</v>
      </c>
      <c r="C981" s="52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</row>
    <row r="982" spans="1:24" ht="15" customHeight="1" x14ac:dyDescent="0.2">
      <c r="A982" s="50">
        <v>2.2999999999999998</v>
      </c>
      <c r="B982" s="51" t="s">
        <v>431</v>
      </c>
      <c r="C982" s="52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</row>
    <row r="983" spans="1:24" ht="15" customHeight="1" x14ac:dyDescent="0.2">
      <c r="A983" s="50" t="s">
        <v>365</v>
      </c>
      <c r="B983" s="51" t="s">
        <v>180</v>
      </c>
      <c r="C983" s="52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</row>
    <row r="984" spans="1:24" ht="15" customHeight="1" x14ac:dyDescent="0.2">
      <c r="A984" s="50" t="s">
        <v>366</v>
      </c>
      <c r="B984" s="51" t="s">
        <v>1128</v>
      </c>
      <c r="C984" s="52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</row>
    <row r="985" spans="1:24" ht="15" customHeight="1" x14ac:dyDescent="0.2">
      <c r="A985" s="50" t="s">
        <v>368</v>
      </c>
      <c r="B985" s="51" t="s">
        <v>369</v>
      </c>
      <c r="C985" s="52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</row>
    <row r="986" spans="1:24" ht="15" customHeight="1" x14ac:dyDescent="0.2">
      <c r="A986" s="50" t="s">
        <v>1129</v>
      </c>
      <c r="B986" s="51" t="s">
        <v>1130</v>
      </c>
      <c r="C986" s="52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</row>
    <row r="987" spans="1:24" ht="15" customHeight="1" x14ac:dyDescent="0.2">
      <c r="A987" s="50" t="s">
        <v>1131</v>
      </c>
      <c r="B987" s="51" t="s">
        <v>1132</v>
      </c>
      <c r="C987" s="52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</row>
    <row r="988" spans="1:24" ht="21.95" customHeight="1" x14ac:dyDescent="0.2">
      <c r="A988" s="59" t="s">
        <v>376</v>
      </c>
      <c r="B988" s="60" t="s">
        <v>1133</v>
      </c>
      <c r="C988" s="52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</row>
    <row r="989" spans="1:24" ht="21.95" customHeight="1" x14ac:dyDescent="0.2">
      <c r="A989" s="61" t="s">
        <v>1134</v>
      </c>
      <c r="B989" s="62" t="s">
        <v>1135</v>
      </c>
      <c r="C989" s="62" t="s">
        <v>52</v>
      </c>
      <c r="D989" s="53">
        <v>20000000</v>
      </c>
      <c r="E989" s="53">
        <v>0</v>
      </c>
      <c r="F989" s="53">
        <v>0</v>
      </c>
      <c r="G989" s="53">
        <v>0</v>
      </c>
      <c r="H989" s="53">
        <v>0</v>
      </c>
      <c r="I989" s="53">
        <v>0</v>
      </c>
      <c r="J989" s="53">
        <v>20000000</v>
      </c>
      <c r="K989" s="53">
        <v>0</v>
      </c>
      <c r="L989" s="53">
        <v>0</v>
      </c>
      <c r="M989" s="53">
        <v>0</v>
      </c>
      <c r="N989" s="53">
        <v>0</v>
      </c>
      <c r="O989" s="53">
        <v>0</v>
      </c>
      <c r="P989" s="53">
        <v>0</v>
      </c>
      <c r="Q989" s="28">
        <f t="shared" ref="Q989" si="335">R989+T989</f>
        <v>0</v>
      </c>
      <c r="R989" s="53">
        <v>0</v>
      </c>
      <c r="S989" s="53">
        <v>0</v>
      </c>
      <c r="T989" s="53">
        <v>0</v>
      </c>
      <c r="U989" s="53">
        <v>20000000</v>
      </c>
      <c r="V989" s="53">
        <v>0</v>
      </c>
      <c r="W989" s="53">
        <v>0</v>
      </c>
      <c r="X989" s="23">
        <f t="shared" ref="X989" si="336">P989/J989</f>
        <v>0</v>
      </c>
    </row>
    <row r="990" spans="1:24" ht="14.25" customHeight="1" x14ac:dyDescent="0.2">
      <c r="A990" s="61" t="s">
        <v>547</v>
      </c>
      <c r="B990" s="60" t="s">
        <v>192</v>
      </c>
      <c r="C990" s="62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</row>
    <row r="991" spans="1:24" ht="21.95" customHeight="1" x14ac:dyDescent="0.2">
      <c r="A991" s="61" t="s">
        <v>586</v>
      </c>
      <c r="B991" s="51" t="s">
        <v>1136</v>
      </c>
      <c r="C991" s="62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</row>
    <row r="992" spans="1:24" ht="21.95" customHeight="1" x14ac:dyDescent="0.2">
      <c r="A992" s="59" t="s">
        <v>376</v>
      </c>
      <c r="B992" s="60" t="s">
        <v>1137</v>
      </c>
      <c r="C992" s="52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</row>
    <row r="993" spans="1:24" ht="21.95" customHeight="1" x14ac:dyDescent="0.2">
      <c r="A993" s="61" t="s">
        <v>1138</v>
      </c>
      <c r="B993" s="62" t="s">
        <v>1139</v>
      </c>
      <c r="C993" s="62" t="s">
        <v>52</v>
      </c>
      <c r="D993" s="53">
        <v>168300000</v>
      </c>
      <c r="E993" s="53">
        <v>0</v>
      </c>
      <c r="F993" s="53">
        <v>0</v>
      </c>
      <c r="G993" s="53">
        <v>0</v>
      </c>
      <c r="H993" s="53">
        <v>0</v>
      </c>
      <c r="I993" s="53">
        <v>0</v>
      </c>
      <c r="J993" s="53">
        <v>168300000</v>
      </c>
      <c r="K993" s="53">
        <v>0</v>
      </c>
      <c r="L993" s="53">
        <v>88800000</v>
      </c>
      <c r="M993" s="53">
        <v>88800000</v>
      </c>
      <c r="N993" s="53">
        <v>0</v>
      </c>
      <c r="O993" s="53">
        <v>88800000</v>
      </c>
      <c r="P993" s="53">
        <v>88800000</v>
      </c>
      <c r="Q993" s="28">
        <f t="shared" ref="Q993:Q1037" si="337">R993+T993</f>
        <v>0</v>
      </c>
      <c r="R993" s="53">
        <v>0</v>
      </c>
      <c r="S993" s="53">
        <v>0</v>
      </c>
      <c r="T993" s="53">
        <v>0</v>
      </c>
      <c r="U993" s="53">
        <v>79500000</v>
      </c>
      <c r="V993" s="53">
        <v>0</v>
      </c>
      <c r="W993" s="53">
        <v>88800000</v>
      </c>
      <c r="X993" s="23">
        <f t="shared" ref="X993:X1037" si="338">P993/J993</f>
        <v>0.52762923351158642</v>
      </c>
    </row>
    <row r="994" spans="1:24" ht="21.95" customHeight="1" x14ac:dyDescent="0.2">
      <c r="A994" s="59" t="s">
        <v>376</v>
      </c>
      <c r="B994" s="60" t="s">
        <v>1140</v>
      </c>
      <c r="C994" s="52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28"/>
      <c r="R994" s="53"/>
      <c r="S994" s="53"/>
      <c r="T994" s="53"/>
      <c r="U994" s="53"/>
      <c r="V994" s="53"/>
      <c r="W994" s="53"/>
      <c r="X994" s="23"/>
    </row>
    <row r="995" spans="1:24" ht="21.95" customHeight="1" x14ac:dyDescent="0.2">
      <c r="A995" s="61" t="s">
        <v>1141</v>
      </c>
      <c r="B995" s="62" t="s">
        <v>1142</v>
      </c>
      <c r="C995" s="62" t="s">
        <v>52</v>
      </c>
      <c r="D995" s="53">
        <v>344700000</v>
      </c>
      <c r="E995" s="53">
        <v>0</v>
      </c>
      <c r="F995" s="53">
        <v>0</v>
      </c>
      <c r="G995" s="53">
        <v>0</v>
      </c>
      <c r="H995" s="53">
        <v>0</v>
      </c>
      <c r="I995" s="53">
        <v>0</v>
      </c>
      <c r="J995" s="53">
        <v>344700000</v>
      </c>
      <c r="K995" s="53">
        <v>0</v>
      </c>
      <c r="L995" s="53">
        <v>226800000</v>
      </c>
      <c r="M995" s="53">
        <v>226800000</v>
      </c>
      <c r="N995" s="53">
        <v>0</v>
      </c>
      <c r="O995" s="53">
        <v>226800000</v>
      </c>
      <c r="P995" s="53">
        <v>226800000</v>
      </c>
      <c r="Q995" s="28">
        <f t="shared" si="337"/>
        <v>0</v>
      </c>
      <c r="R995" s="53">
        <v>0</v>
      </c>
      <c r="S995" s="53">
        <v>0</v>
      </c>
      <c r="T995" s="53">
        <v>0</v>
      </c>
      <c r="U995" s="53">
        <v>117900000</v>
      </c>
      <c r="V995" s="53">
        <v>0</v>
      </c>
      <c r="W995" s="53">
        <v>226800000</v>
      </c>
      <c r="X995" s="23">
        <f t="shared" si="338"/>
        <v>0.65796344647519578</v>
      </c>
    </row>
    <row r="996" spans="1:24" ht="21.95" customHeight="1" x14ac:dyDescent="0.2">
      <c r="A996" s="59" t="s">
        <v>376</v>
      </c>
      <c r="B996" s="60" t="s">
        <v>1143</v>
      </c>
      <c r="C996" s="52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28"/>
      <c r="R996" s="53"/>
      <c r="S996" s="53"/>
      <c r="T996" s="53"/>
      <c r="U996" s="53"/>
      <c r="V996" s="53"/>
      <c r="W996" s="53"/>
      <c r="X996" s="23"/>
    </row>
    <row r="997" spans="1:24" ht="21.95" customHeight="1" x14ac:dyDescent="0.2">
      <c r="A997" s="61" t="s">
        <v>1144</v>
      </c>
      <c r="B997" s="62" t="s">
        <v>1142</v>
      </c>
      <c r="C997" s="62" t="s">
        <v>52</v>
      </c>
      <c r="D997" s="53">
        <v>1648664678.2</v>
      </c>
      <c r="E997" s="53">
        <v>0</v>
      </c>
      <c r="F997" s="53">
        <v>0</v>
      </c>
      <c r="G997" s="53">
        <v>0</v>
      </c>
      <c r="H997" s="53">
        <v>0</v>
      </c>
      <c r="I997" s="53">
        <v>0</v>
      </c>
      <c r="J997" s="53">
        <v>1648664678.2</v>
      </c>
      <c r="K997" s="53">
        <v>0</v>
      </c>
      <c r="L997" s="53">
        <v>0</v>
      </c>
      <c r="M997" s="53">
        <v>0</v>
      </c>
      <c r="N997" s="53">
        <v>0</v>
      </c>
      <c r="O997" s="53">
        <v>0</v>
      </c>
      <c r="P997" s="53">
        <v>0</v>
      </c>
      <c r="Q997" s="28">
        <f t="shared" si="337"/>
        <v>0</v>
      </c>
      <c r="R997" s="53">
        <v>0</v>
      </c>
      <c r="S997" s="53">
        <v>0</v>
      </c>
      <c r="T997" s="53">
        <v>0</v>
      </c>
      <c r="U997" s="53">
        <v>1648664678.2</v>
      </c>
      <c r="V997" s="53">
        <v>0</v>
      </c>
      <c r="W997" s="53">
        <v>0</v>
      </c>
      <c r="X997" s="23">
        <f t="shared" si="338"/>
        <v>0</v>
      </c>
    </row>
    <row r="998" spans="1:24" ht="21.95" customHeight="1" x14ac:dyDescent="0.2">
      <c r="A998" s="59" t="s">
        <v>376</v>
      </c>
      <c r="B998" s="60" t="s">
        <v>1145</v>
      </c>
      <c r="C998" s="52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28"/>
      <c r="R998" s="53"/>
      <c r="S998" s="53"/>
      <c r="T998" s="53"/>
      <c r="U998" s="53"/>
      <c r="V998" s="53"/>
      <c r="W998" s="53"/>
      <c r="X998" s="23"/>
    </row>
    <row r="999" spans="1:24" ht="21.95" customHeight="1" x14ac:dyDescent="0.2">
      <c r="A999" s="61" t="s">
        <v>1146</v>
      </c>
      <c r="B999" s="62" t="s">
        <v>1139</v>
      </c>
      <c r="C999" s="62" t="s">
        <v>52</v>
      </c>
      <c r="D999" s="53">
        <v>363624589.80000001</v>
      </c>
      <c r="E999" s="53">
        <v>0</v>
      </c>
      <c r="F999" s="53">
        <v>0</v>
      </c>
      <c r="G999" s="53">
        <v>0</v>
      </c>
      <c r="H999" s="53">
        <v>0</v>
      </c>
      <c r="I999" s="53">
        <v>0</v>
      </c>
      <c r="J999" s="53">
        <v>363624589.80000001</v>
      </c>
      <c r="K999" s="53">
        <v>0</v>
      </c>
      <c r="L999" s="53">
        <v>246000000</v>
      </c>
      <c r="M999" s="53">
        <v>246000000</v>
      </c>
      <c r="N999" s="53">
        <v>0</v>
      </c>
      <c r="O999" s="53">
        <v>246000000</v>
      </c>
      <c r="P999" s="53">
        <v>246000000</v>
      </c>
      <c r="Q999" s="28">
        <f t="shared" si="337"/>
        <v>0</v>
      </c>
      <c r="R999" s="53">
        <v>0</v>
      </c>
      <c r="S999" s="53">
        <v>0</v>
      </c>
      <c r="T999" s="53">
        <v>0</v>
      </c>
      <c r="U999" s="53">
        <v>117624589.8</v>
      </c>
      <c r="V999" s="53">
        <v>0</v>
      </c>
      <c r="W999" s="53">
        <v>246000000</v>
      </c>
      <c r="X999" s="23">
        <f t="shared" si="338"/>
        <v>0.67652190446004867</v>
      </c>
    </row>
    <row r="1000" spans="1:24" ht="21.95" customHeight="1" x14ac:dyDescent="0.2">
      <c r="A1000" s="59" t="s">
        <v>376</v>
      </c>
      <c r="B1000" s="60" t="s">
        <v>1147</v>
      </c>
      <c r="C1000" s="52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28"/>
      <c r="R1000" s="53"/>
      <c r="S1000" s="53"/>
      <c r="T1000" s="53"/>
      <c r="U1000" s="53"/>
      <c r="V1000" s="53"/>
      <c r="W1000" s="53"/>
      <c r="X1000" s="23"/>
    </row>
    <row r="1001" spans="1:24" ht="21.95" customHeight="1" x14ac:dyDescent="0.2">
      <c r="A1001" s="61" t="s">
        <v>1148</v>
      </c>
      <c r="B1001" s="62" t="s">
        <v>1142</v>
      </c>
      <c r="C1001" s="62" t="s">
        <v>52</v>
      </c>
      <c r="D1001" s="53">
        <v>1161700000</v>
      </c>
      <c r="E1001" s="53">
        <v>0</v>
      </c>
      <c r="F1001" s="53">
        <v>0</v>
      </c>
      <c r="G1001" s="53">
        <v>0</v>
      </c>
      <c r="H1001" s="53">
        <v>0</v>
      </c>
      <c r="I1001" s="53">
        <v>0</v>
      </c>
      <c r="J1001" s="53">
        <v>1161700000</v>
      </c>
      <c r="K1001" s="53">
        <v>0</v>
      </c>
      <c r="L1001" s="53">
        <v>589248000</v>
      </c>
      <c r="M1001" s="53">
        <v>589248000</v>
      </c>
      <c r="N1001" s="53">
        <v>0</v>
      </c>
      <c r="O1001" s="53">
        <v>589248000</v>
      </c>
      <c r="P1001" s="53">
        <v>589248000</v>
      </c>
      <c r="Q1001" s="28">
        <f t="shared" si="337"/>
        <v>0</v>
      </c>
      <c r="R1001" s="53">
        <v>0</v>
      </c>
      <c r="S1001" s="53">
        <v>0</v>
      </c>
      <c r="T1001" s="53">
        <v>0</v>
      </c>
      <c r="U1001" s="53">
        <v>572452000</v>
      </c>
      <c r="V1001" s="53">
        <v>0</v>
      </c>
      <c r="W1001" s="53">
        <v>589248000</v>
      </c>
      <c r="X1001" s="23">
        <f t="shared" si="338"/>
        <v>0.50722906085908581</v>
      </c>
    </row>
    <row r="1002" spans="1:24" ht="21.95" customHeight="1" x14ac:dyDescent="0.2">
      <c r="A1002" s="59" t="s">
        <v>376</v>
      </c>
      <c r="B1002" s="60" t="s">
        <v>1149</v>
      </c>
      <c r="C1002" s="52"/>
      <c r="D1002" s="53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28"/>
      <c r="R1002" s="53"/>
      <c r="S1002" s="53"/>
      <c r="T1002" s="53"/>
      <c r="U1002" s="53"/>
      <c r="V1002" s="53"/>
      <c r="W1002" s="53"/>
      <c r="X1002" s="23"/>
    </row>
    <row r="1003" spans="1:24" ht="21.95" customHeight="1" x14ac:dyDescent="0.2">
      <c r="A1003" s="61" t="s">
        <v>1150</v>
      </c>
      <c r="B1003" s="62" t="s">
        <v>1151</v>
      </c>
      <c r="C1003" s="62" t="s">
        <v>52</v>
      </c>
      <c r="D1003" s="53">
        <v>7614247333</v>
      </c>
      <c r="E1003" s="53">
        <v>0</v>
      </c>
      <c r="F1003" s="53">
        <v>0</v>
      </c>
      <c r="G1003" s="53">
        <v>0</v>
      </c>
      <c r="H1003" s="53">
        <v>0</v>
      </c>
      <c r="I1003" s="53">
        <v>0</v>
      </c>
      <c r="J1003" s="53">
        <v>7614247333</v>
      </c>
      <c r="K1003" s="53">
        <v>0</v>
      </c>
      <c r="L1003" s="53">
        <v>0</v>
      </c>
      <c r="M1003" s="53">
        <v>0</v>
      </c>
      <c r="N1003" s="53">
        <v>0</v>
      </c>
      <c r="O1003" s="53">
        <v>0</v>
      </c>
      <c r="P1003" s="53">
        <v>0</v>
      </c>
      <c r="Q1003" s="28">
        <f t="shared" si="337"/>
        <v>0</v>
      </c>
      <c r="R1003" s="53">
        <v>0</v>
      </c>
      <c r="S1003" s="53">
        <v>0</v>
      </c>
      <c r="T1003" s="53">
        <v>0</v>
      </c>
      <c r="U1003" s="53">
        <v>7614247333</v>
      </c>
      <c r="V1003" s="53">
        <v>0</v>
      </c>
      <c r="W1003" s="53">
        <v>0</v>
      </c>
      <c r="X1003" s="23">
        <f t="shared" si="338"/>
        <v>0</v>
      </c>
    </row>
    <row r="1004" spans="1:24" ht="21.95" customHeight="1" x14ac:dyDescent="0.2">
      <c r="A1004" s="59" t="s">
        <v>376</v>
      </c>
      <c r="B1004" s="60" t="s">
        <v>1152</v>
      </c>
      <c r="C1004" s="52"/>
      <c r="D1004" s="53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28"/>
      <c r="R1004" s="53"/>
      <c r="S1004" s="53"/>
      <c r="T1004" s="53"/>
      <c r="U1004" s="53"/>
      <c r="V1004" s="53"/>
      <c r="W1004" s="53"/>
      <c r="X1004" s="23"/>
    </row>
    <row r="1005" spans="1:24" ht="21.95" customHeight="1" x14ac:dyDescent="0.2">
      <c r="A1005" s="61" t="s">
        <v>1153</v>
      </c>
      <c r="B1005" s="62" t="s">
        <v>1139</v>
      </c>
      <c r="C1005" s="62" t="s">
        <v>52</v>
      </c>
      <c r="D1005" s="53">
        <v>20000000</v>
      </c>
      <c r="E1005" s="53">
        <v>0</v>
      </c>
      <c r="F1005" s="53">
        <v>0</v>
      </c>
      <c r="G1005" s="53">
        <v>0</v>
      </c>
      <c r="H1005" s="53">
        <v>0</v>
      </c>
      <c r="I1005" s="53">
        <v>0</v>
      </c>
      <c r="J1005" s="53">
        <v>20000000</v>
      </c>
      <c r="K1005" s="53">
        <v>0</v>
      </c>
      <c r="L1005" s="53">
        <v>12000000</v>
      </c>
      <c r="M1005" s="53">
        <v>12000000</v>
      </c>
      <c r="N1005" s="53">
        <v>0</v>
      </c>
      <c r="O1005" s="53">
        <v>12000000</v>
      </c>
      <c r="P1005" s="53">
        <v>12000000</v>
      </c>
      <c r="Q1005" s="28">
        <f t="shared" si="337"/>
        <v>0</v>
      </c>
      <c r="R1005" s="53">
        <v>0</v>
      </c>
      <c r="S1005" s="53">
        <v>0</v>
      </c>
      <c r="T1005" s="53">
        <v>0</v>
      </c>
      <c r="U1005" s="53">
        <v>8000000</v>
      </c>
      <c r="V1005" s="53">
        <v>0</v>
      </c>
      <c r="W1005" s="53">
        <v>12000000</v>
      </c>
      <c r="X1005" s="23">
        <f t="shared" si="338"/>
        <v>0.6</v>
      </c>
    </row>
    <row r="1006" spans="1:24" ht="21.95" customHeight="1" x14ac:dyDescent="0.2">
      <c r="A1006" s="59" t="s">
        <v>376</v>
      </c>
      <c r="B1006" s="60" t="s">
        <v>1154</v>
      </c>
      <c r="C1006" s="52"/>
      <c r="D1006" s="53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28"/>
      <c r="R1006" s="53"/>
      <c r="S1006" s="53"/>
      <c r="T1006" s="53"/>
      <c r="U1006" s="53"/>
      <c r="V1006" s="53"/>
      <c r="W1006" s="53"/>
      <c r="X1006" s="23"/>
    </row>
    <row r="1007" spans="1:24" ht="21.95" customHeight="1" x14ac:dyDescent="0.2">
      <c r="A1007" s="61" t="s">
        <v>1155</v>
      </c>
      <c r="B1007" s="62" t="s">
        <v>1142</v>
      </c>
      <c r="C1007" s="62" t="s">
        <v>52</v>
      </c>
      <c r="D1007" s="53">
        <v>108500000</v>
      </c>
      <c r="E1007" s="53">
        <v>0</v>
      </c>
      <c r="F1007" s="53">
        <v>0</v>
      </c>
      <c r="G1007" s="53">
        <v>0</v>
      </c>
      <c r="H1007" s="53">
        <v>0</v>
      </c>
      <c r="I1007" s="53">
        <v>0</v>
      </c>
      <c r="J1007" s="53">
        <v>108500000</v>
      </c>
      <c r="K1007" s="53">
        <v>0</v>
      </c>
      <c r="L1007" s="53">
        <v>88800000</v>
      </c>
      <c r="M1007" s="53">
        <v>88800000</v>
      </c>
      <c r="N1007" s="53">
        <v>0</v>
      </c>
      <c r="O1007" s="53">
        <v>88800000</v>
      </c>
      <c r="P1007" s="53">
        <v>88800000</v>
      </c>
      <c r="Q1007" s="28">
        <f t="shared" si="337"/>
        <v>0</v>
      </c>
      <c r="R1007" s="53">
        <v>0</v>
      </c>
      <c r="S1007" s="53">
        <v>0</v>
      </c>
      <c r="T1007" s="53">
        <v>0</v>
      </c>
      <c r="U1007" s="53">
        <v>19700000</v>
      </c>
      <c r="V1007" s="53">
        <v>0</v>
      </c>
      <c r="W1007" s="53">
        <v>88800000</v>
      </c>
      <c r="X1007" s="23">
        <f t="shared" si="338"/>
        <v>0.81843317972350227</v>
      </c>
    </row>
    <row r="1008" spans="1:24" ht="21.95" customHeight="1" x14ac:dyDescent="0.2">
      <c r="A1008" s="59" t="s">
        <v>376</v>
      </c>
      <c r="B1008" s="60" t="s">
        <v>1156</v>
      </c>
      <c r="C1008" s="52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28"/>
      <c r="R1008" s="53"/>
      <c r="S1008" s="53"/>
      <c r="T1008" s="53"/>
      <c r="U1008" s="53"/>
      <c r="V1008" s="53"/>
      <c r="W1008" s="53"/>
      <c r="X1008" s="23"/>
    </row>
    <row r="1009" spans="1:24" ht="21.95" customHeight="1" x14ac:dyDescent="0.2">
      <c r="A1009" s="61" t="s">
        <v>1157</v>
      </c>
      <c r="B1009" s="62" t="s">
        <v>1139</v>
      </c>
      <c r="C1009" s="62" t="s">
        <v>52</v>
      </c>
      <c r="D1009" s="53">
        <v>241500000</v>
      </c>
      <c r="E1009" s="53">
        <v>0</v>
      </c>
      <c r="F1009" s="53">
        <v>0</v>
      </c>
      <c r="G1009" s="53">
        <v>0</v>
      </c>
      <c r="H1009" s="53">
        <v>0</v>
      </c>
      <c r="I1009" s="53">
        <v>0</v>
      </c>
      <c r="J1009" s="53">
        <v>241500000</v>
      </c>
      <c r="K1009" s="53">
        <v>0</v>
      </c>
      <c r="L1009" s="53">
        <v>211800000</v>
      </c>
      <c r="M1009" s="53">
        <v>211800000</v>
      </c>
      <c r="N1009" s="53">
        <v>0</v>
      </c>
      <c r="O1009" s="53">
        <v>211800000</v>
      </c>
      <c r="P1009" s="53">
        <v>211800000</v>
      </c>
      <c r="Q1009" s="28">
        <f t="shared" si="337"/>
        <v>0</v>
      </c>
      <c r="R1009" s="53">
        <v>0</v>
      </c>
      <c r="S1009" s="53">
        <v>0</v>
      </c>
      <c r="T1009" s="53">
        <v>0</v>
      </c>
      <c r="U1009" s="53">
        <v>29700000</v>
      </c>
      <c r="V1009" s="53">
        <v>0</v>
      </c>
      <c r="W1009" s="53">
        <v>211800000</v>
      </c>
      <c r="X1009" s="23">
        <f t="shared" si="338"/>
        <v>0.87701863354037268</v>
      </c>
    </row>
    <row r="1010" spans="1:24" ht="21.95" customHeight="1" x14ac:dyDescent="0.2">
      <c r="A1010" s="59" t="s">
        <v>376</v>
      </c>
      <c r="B1010" s="60" t="s">
        <v>1158</v>
      </c>
      <c r="C1010" s="52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28"/>
      <c r="R1010" s="53"/>
      <c r="S1010" s="53"/>
      <c r="T1010" s="53"/>
      <c r="U1010" s="53"/>
      <c r="V1010" s="53"/>
      <c r="W1010" s="53"/>
      <c r="X1010" s="23"/>
    </row>
    <row r="1011" spans="1:24" ht="21.95" customHeight="1" x14ac:dyDescent="0.2">
      <c r="A1011" s="61" t="s">
        <v>1159</v>
      </c>
      <c r="B1011" s="62" t="s">
        <v>1142</v>
      </c>
      <c r="C1011" s="62" t="s">
        <v>52</v>
      </c>
      <c r="D1011" s="53">
        <v>12600000</v>
      </c>
      <c r="E1011" s="53">
        <v>0</v>
      </c>
      <c r="F1011" s="53">
        <v>0</v>
      </c>
      <c r="G1011" s="53">
        <v>0</v>
      </c>
      <c r="H1011" s="53">
        <v>0</v>
      </c>
      <c r="I1011" s="53">
        <v>0</v>
      </c>
      <c r="J1011" s="53">
        <v>12600000</v>
      </c>
      <c r="K1011" s="53">
        <v>0</v>
      </c>
      <c r="L1011" s="53">
        <v>12000000</v>
      </c>
      <c r="M1011" s="53">
        <v>12000000</v>
      </c>
      <c r="N1011" s="53">
        <v>0</v>
      </c>
      <c r="O1011" s="53">
        <v>12000000</v>
      </c>
      <c r="P1011" s="53">
        <v>12000000</v>
      </c>
      <c r="Q1011" s="28">
        <f t="shared" si="337"/>
        <v>0</v>
      </c>
      <c r="R1011" s="53">
        <v>0</v>
      </c>
      <c r="S1011" s="53">
        <v>0</v>
      </c>
      <c r="T1011" s="53">
        <v>0</v>
      </c>
      <c r="U1011" s="53">
        <v>600000</v>
      </c>
      <c r="V1011" s="53">
        <v>0</v>
      </c>
      <c r="W1011" s="53">
        <v>12000000</v>
      </c>
      <c r="X1011" s="23">
        <f t="shared" si="338"/>
        <v>0.95238095238095233</v>
      </c>
    </row>
    <row r="1012" spans="1:24" ht="21.95" customHeight="1" x14ac:dyDescent="0.2">
      <c r="A1012" s="59" t="s">
        <v>376</v>
      </c>
      <c r="B1012" s="60" t="s">
        <v>1160</v>
      </c>
      <c r="C1012" s="52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28"/>
      <c r="R1012" s="53"/>
      <c r="S1012" s="53"/>
      <c r="T1012" s="53"/>
      <c r="U1012" s="53"/>
      <c r="V1012" s="53"/>
      <c r="W1012" s="53"/>
      <c r="X1012" s="23"/>
    </row>
    <row r="1013" spans="1:24" ht="21.95" customHeight="1" x14ac:dyDescent="0.2">
      <c r="A1013" s="61" t="s">
        <v>1161</v>
      </c>
      <c r="B1013" s="62" t="s">
        <v>1142</v>
      </c>
      <c r="C1013" s="62" t="s">
        <v>52</v>
      </c>
      <c r="D1013" s="53">
        <v>125500000</v>
      </c>
      <c r="E1013" s="53">
        <v>0</v>
      </c>
      <c r="F1013" s="53">
        <v>0</v>
      </c>
      <c r="G1013" s="53">
        <v>0</v>
      </c>
      <c r="H1013" s="53">
        <v>0</v>
      </c>
      <c r="I1013" s="53">
        <v>0</v>
      </c>
      <c r="J1013" s="53">
        <v>125500000</v>
      </c>
      <c r="K1013" s="53">
        <v>0</v>
      </c>
      <c r="L1013" s="53">
        <v>87000000</v>
      </c>
      <c r="M1013" s="53">
        <v>87000000</v>
      </c>
      <c r="N1013" s="53">
        <v>0</v>
      </c>
      <c r="O1013" s="53">
        <v>87000000</v>
      </c>
      <c r="P1013" s="53">
        <v>87000000</v>
      </c>
      <c r="Q1013" s="28">
        <f t="shared" si="337"/>
        <v>0</v>
      </c>
      <c r="R1013" s="53">
        <v>0</v>
      </c>
      <c r="S1013" s="53">
        <v>0</v>
      </c>
      <c r="T1013" s="53">
        <v>0</v>
      </c>
      <c r="U1013" s="53">
        <v>38500000</v>
      </c>
      <c r="V1013" s="53">
        <v>0</v>
      </c>
      <c r="W1013" s="53">
        <v>87000000</v>
      </c>
      <c r="X1013" s="23">
        <f t="shared" si="338"/>
        <v>0.69322709163346619</v>
      </c>
    </row>
    <row r="1014" spans="1:24" ht="21.95" customHeight="1" x14ac:dyDescent="0.2">
      <c r="A1014" s="59" t="s">
        <v>376</v>
      </c>
      <c r="B1014" s="60" t="s">
        <v>1162</v>
      </c>
      <c r="C1014" s="52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28"/>
      <c r="R1014" s="53"/>
      <c r="S1014" s="53"/>
      <c r="T1014" s="53"/>
      <c r="U1014" s="53"/>
      <c r="V1014" s="53"/>
      <c r="W1014" s="53"/>
      <c r="X1014" s="23"/>
    </row>
    <row r="1015" spans="1:24" ht="21.95" customHeight="1" x14ac:dyDescent="0.2">
      <c r="A1015" s="61" t="s">
        <v>1163</v>
      </c>
      <c r="B1015" s="62" t="s">
        <v>1139</v>
      </c>
      <c r="C1015" s="62" t="s">
        <v>79</v>
      </c>
      <c r="D1015" s="53">
        <v>105000000</v>
      </c>
      <c r="E1015" s="53">
        <v>0</v>
      </c>
      <c r="F1015" s="53">
        <v>0</v>
      </c>
      <c r="G1015" s="53">
        <v>0</v>
      </c>
      <c r="H1015" s="53">
        <v>0</v>
      </c>
      <c r="I1015" s="53">
        <v>0</v>
      </c>
      <c r="J1015" s="53">
        <v>105000000</v>
      </c>
      <c r="K1015" s="53">
        <v>0</v>
      </c>
      <c r="L1015" s="53">
        <v>69000000</v>
      </c>
      <c r="M1015" s="53">
        <v>69000000</v>
      </c>
      <c r="N1015" s="53">
        <v>0</v>
      </c>
      <c r="O1015" s="53">
        <v>69000000</v>
      </c>
      <c r="P1015" s="53">
        <v>69000000</v>
      </c>
      <c r="Q1015" s="28">
        <f t="shared" si="337"/>
        <v>0</v>
      </c>
      <c r="R1015" s="53">
        <v>0</v>
      </c>
      <c r="S1015" s="53">
        <v>0</v>
      </c>
      <c r="T1015" s="53">
        <v>0</v>
      </c>
      <c r="U1015" s="53">
        <v>36000000</v>
      </c>
      <c r="V1015" s="53">
        <v>0</v>
      </c>
      <c r="W1015" s="53">
        <v>69000000</v>
      </c>
      <c r="X1015" s="23">
        <f t="shared" si="338"/>
        <v>0.65714285714285714</v>
      </c>
    </row>
    <row r="1016" spans="1:24" ht="21.95" customHeight="1" x14ac:dyDescent="0.2">
      <c r="A1016" s="59" t="s">
        <v>376</v>
      </c>
      <c r="B1016" s="60" t="s">
        <v>1164</v>
      </c>
      <c r="C1016" s="52"/>
      <c r="D1016" s="53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28"/>
      <c r="R1016" s="53"/>
      <c r="S1016" s="53"/>
      <c r="T1016" s="53"/>
      <c r="U1016" s="53"/>
      <c r="V1016" s="53"/>
      <c r="W1016" s="53"/>
      <c r="X1016" s="23"/>
    </row>
    <row r="1017" spans="1:24" ht="21.95" customHeight="1" x14ac:dyDescent="0.2">
      <c r="A1017" s="61" t="s">
        <v>1165</v>
      </c>
      <c r="B1017" s="62" t="s">
        <v>1139</v>
      </c>
      <c r="C1017" s="62" t="s">
        <v>52</v>
      </c>
      <c r="D1017" s="53">
        <v>162000000</v>
      </c>
      <c r="E1017" s="53">
        <v>0</v>
      </c>
      <c r="F1017" s="53">
        <v>0</v>
      </c>
      <c r="G1017" s="53">
        <v>0</v>
      </c>
      <c r="H1017" s="53">
        <v>0</v>
      </c>
      <c r="I1017" s="53">
        <v>0</v>
      </c>
      <c r="J1017" s="53">
        <v>162000000</v>
      </c>
      <c r="K1017" s="53">
        <v>0</v>
      </c>
      <c r="L1017" s="53">
        <v>138000000</v>
      </c>
      <c r="M1017" s="53">
        <v>138000000</v>
      </c>
      <c r="N1017" s="53">
        <v>0</v>
      </c>
      <c r="O1017" s="53">
        <v>138000000</v>
      </c>
      <c r="P1017" s="53">
        <v>138000000</v>
      </c>
      <c r="Q1017" s="28">
        <f t="shared" si="337"/>
        <v>0</v>
      </c>
      <c r="R1017" s="53">
        <v>0</v>
      </c>
      <c r="S1017" s="53">
        <v>0</v>
      </c>
      <c r="T1017" s="53">
        <v>0</v>
      </c>
      <c r="U1017" s="53">
        <v>24000000</v>
      </c>
      <c r="V1017" s="53">
        <v>0</v>
      </c>
      <c r="W1017" s="53">
        <v>138000000</v>
      </c>
      <c r="X1017" s="23">
        <f t="shared" si="338"/>
        <v>0.85185185185185186</v>
      </c>
    </row>
    <row r="1018" spans="1:24" ht="21.95" customHeight="1" x14ac:dyDescent="0.2">
      <c r="A1018" s="59" t="s">
        <v>376</v>
      </c>
      <c r="B1018" s="60" t="s">
        <v>1166</v>
      </c>
      <c r="C1018" s="52"/>
      <c r="D1018" s="53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28"/>
      <c r="R1018" s="53"/>
      <c r="S1018" s="53"/>
      <c r="T1018" s="53"/>
      <c r="U1018" s="53"/>
      <c r="V1018" s="53"/>
      <c r="W1018" s="53"/>
      <c r="X1018" s="23"/>
    </row>
    <row r="1019" spans="1:24" ht="21.95" customHeight="1" x14ac:dyDescent="0.2">
      <c r="A1019" s="61" t="s">
        <v>1167</v>
      </c>
      <c r="B1019" s="62" t="s">
        <v>1142</v>
      </c>
      <c r="C1019" s="62" t="s">
        <v>52</v>
      </c>
      <c r="D1019" s="53">
        <v>105200000</v>
      </c>
      <c r="E1019" s="53">
        <v>0</v>
      </c>
      <c r="F1019" s="53">
        <v>0</v>
      </c>
      <c r="G1019" s="53">
        <v>0</v>
      </c>
      <c r="H1019" s="53">
        <v>0</v>
      </c>
      <c r="I1019" s="53">
        <v>0</v>
      </c>
      <c r="J1019" s="53">
        <v>105200000</v>
      </c>
      <c r="K1019" s="53">
        <v>0</v>
      </c>
      <c r="L1019" s="53">
        <v>51200000</v>
      </c>
      <c r="M1019" s="53">
        <v>51200000</v>
      </c>
      <c r="N1019" s="53">
        <v>12000000</v>
      </c>
      <c r="O1019" s="53">
        <v>39200000</v>
      </c>
      <c r="P1019" s="53">
        <v>39200000</v>
      </c>
      <c r="Q1019" s="28">
        <f t="shared" si="337"/>
        <v>0</v>
      </c>
      <c r="R1019" s="53">
        <v>0</v>
      </c>
      <c r="S1019" s="53">
        <v>0</v>
      </c>
      <c r="T1019" s="53">
        <v>0</v>
      </c>
      <c r="U1019" s="53">
        <v>54000000</v>
      </c>
      <c r="V1019" s="53">
        <v>12000000</v>
      </c>
      <c r="W1019" s="53">
        <v>39200000</v>
      </c>
      <c r="X1019" s="23">
        <f t="shared" si="338"/>
        <v>0.37262357414448671</v>
      </c>
    </row>
    <row r="1020" spans="1:24" ht="21.95" customHeight="1" x14ac:dyDescent="0.2">
      <c r="A1020" s="59" t="s">
        <v>376</v>
      </c>
      <c r="B1020" s="60" t="s">
        <v>1168</v>
      </c>
      <c r="C1020" s="52"/>
      <c r="D1020" s="53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28"/>
      <c r="R1020" s="53"/>
      <c r="S1020" s="53"/>
      <c r="T1020" s="53"/>
      <c r="U1020" s="53"/>
      <c r="V1020" s="53"/>
      <c r="W1020" s="53"/>
      <c r="X1020" s="23"/>
    </row>
    <row r="1021" spans="1:24" ht="21.95" customHeight="1" x14ac:dyDescent="0.2">
      <c r="A1021" s="61" t="s">
        <v>1169</v>
      </c>
      <c r="B1021" s="62" t="s">
        <v>1142</v>
      </c>
      <c r="C1021" s="62" t="s">
        <v>52</v>
      </c>
      <c r="D1021" s="53">
        <v>137500000</v>
      </c>
      <c r="E1021" s="53">
        <v>0</v>
      </c>
      <c r="F1021" s="53">
        <v>0</v>
      </c>
      <c r="G1021" s="53">
        <v>0</v>
      </c>
      <c r="H1021" s="53">
        <v>0</v>
      </c>
      <c r="I1021" s="53">
        <v>0</v>
      </c>
      <c r="J1021" s="53">
        <v>137500000</v>
      </c>
      <c r="K1021" s="53">
        <v>0</v>
      </c>
      <c r="L1021" s="53">
        <v>64800000</v>
      </c>
      <c r="M1021" s="53">
        <v>64800000</v>
      </c>
      <c r="N1021" s="53">
        <v>0</v>
      </c>
      <c r="O1021" s="53">
        <v>64800000</v>
      </c>
      <c r="P1021" s="53">
        <v>64800000</v>
      </c>
      <c r="Q1021" s="28">
        <f t="shared" si="337"/>
        <v>0</v>
      </c>
      <c r="R1021" s="53">
        <v>0</v>
      </c>
      <c r="S1021" s="53">
        <v>0</v>
      </c>
      <c r="T1021" s="53">
        <v>0</v>
      </c>
      <c r="U1021" s="53">
        <v>72700000</v>
      </c>
      <c r="V1021" s="53">
        <v>0</v>
      </c>
      <c r="W1021" s="53">
        <v>64800000</v>
      </c>
      <c r="X1021" s="23">
        <f t="shared" si="338"/>
        <v>0.47127272727272729</v>
      </c>
    </row>
    <row r="1022" spans="1:24" ht="21.95" customHeight="1" x14ac:dyDescent="0.2">
      <c r="A1022" s="59" t="s">
        <v>376</v>
      </c>
      <c r="B1022" s="60" t="s">
        <v>1170</v>
      </c>
      <c r="C1022" s="52"/>
      <c r="D1022" s="53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28"/>
      <c r="R1022" s="53"/>
      <c r="S1022" s="53"/>
      <c r="T1022" s="53"/>
      <c r="U1022" s="53"/>
      <c r="V1022" s="53"/>
      <c r="W1022" s="53"/>
      <c r="X1022" s="23"/>
    </row>
    <row r="1023" spans="1:24" ht="21.95" customHeight="1" x14ac:dyDescent="0.2">
      <c r="A1023" s="61" t="s">
        <v>784</v>
      </c>
      <c r="B1023" s="62" t="s">
        <v>785</v>
      </c>
      <c r="C1023" s="62" t="s">
        <v>52</v>
      </c>
      <c r="D1023" s="53">
        <v>280500000</v>
      </c>
      <c r="E1023" s="53">
        <v>0</v>
      </c>
      <c r="F1023" s="53">
        <v>0</v>
      </c>
      <c r="G1023" s="53">
        <v>0</v>
      </c>
      <c r="H1023" s="53">
        <v>0</v>
      </c>
      <c r="I1023" s="53">
        <v>0</v>
      </c>
      <c r="J1023" s="53">
        <v>280500000</v>
      </c>
      <c r="K1023" s="53">
        <v>0</v>
      </c>
      <c r="L1023" s="53">
        <v>156000000</v>
      </c>
      <c r="M1023" s="53">
        <v>156000000</v>
      </c>
      <c r="N1023" s="53">
        <v>0</v>
      </c>
      <c r="O1023" s="53">
        <v>156000000</v>
      </c>
      <c r="P1023" s="53">
        <v>156000000</v>
      </c>
      <c r="Q1023" s="28">
        <f t="shared" si="337"/>
        <v>0</v>
      </c>
      <c r="R1023" s="53">
        <v>0</v>
      </c>
      <c r="S1023" s="53">
        <v>0</v>
      </c>
      <c r="T1023" s="53">
        <v>0</v>
      </c>
      <c r="U1023" s="53">
        <v>124500000</v>
      </c>
      <c r="V1023" s="53">
        <v>0</v>
      </c>
      <c r="W1023" s="53">
        <v>156000000</v>
      </c>
      <c r="X1023" s="23">
        <f t="shared" si="338"/>
        <v>0.55614973262032086</v>
      </c>
    </row>
    <row r="1024" spans="1:24" ht="21.95" customHeight="1" x14ac:dyDescent="0.2">
      <c r="A1024" s="59" t="s">
        <v>376</v>
      </c>
      <c r="B1024" s="60" t="s">
        <v>1171</v>
      </c>
      <c r="C1024" s="52"/>
      <c r="D1024" s="53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28"/>
      <c r="R1024" s="53"/>
      <c r="S1024" s="53"/>
      <c r="T1024" s="53"/>
      <c r="U1024" s="53"/>
      <c r="V1024" s="53"/>
      <c r="W1024" s="53"/>
      <c r="X1024" s="23"/>
    </row>
    <row r="1025" spans="1:24" ht="21.95" customHeight="1" x14ac:dyDescent="0.2">
      <c r="A1025" s="61" t="s">
        <v>1172</v>
      </c>
      <c r="B1025" s="62" t="s">
        <v>1139</v>
      </c>
      <c r="C1025" s="62" t="s">
        <v>52</v>
      </c>
      <c r="D1025" s="53">
        <v>31500000</v>
      </c>
      <c r="E1025" s="53">
        <v>0</v>
      </c>
      <c r="F1025" s="53">
        <v>0</v>
      </c>
      <c r="G1025" s="53">
        <v>0</v>
      </c>
      <c r="H1025" s="53">
        <v>0</v>
      </c>
      <c r="I1025" s="53">
        <v>0</v>
      </c>
      <c r="J1025" s="53">
        <v>31500000</v>
      </c>
      <c r="K1025" s="53">
        <v>0</v>
      </c>
      <c r="L1025" s="53">
        <v>27000000</v>
      </c>
      <c r="M1025" s="53">
        <v>27000000</v>
      </c>
      <c r="N1025" s="53">
        <v>27000000</v>
      </c>
      <c r="O1025" s="53">
        <v>0</v>
      </c>
      <c r="P1025" s="53">
        <v>0</v>
      </c>
      <c r="Q1025" s="28">
        <f t="shared" si="337"/>
        <v>0</v>
      </c>
      <c r="R1025" s="53">
        <v>0</v>
      </c>
      <c r="S1025" s="53">
        <v>0</v>
      </c>
      <c r="T1025" s="53">
        <v>0</v>
      </c>
      <c r="U1025" s="53">
        <v>4500000</v>
      </c>
      <c r="V1025" s="53">
        <v>27000000</v>
      </c>
      <c r="W1025" s="53">
        <v>0</v>
      </c>
      <c r="X1025" s="23">
        <f t="shared" si="338"/>
        <v>0</v>
      </c>
    </row>
    <row r="1026" spans="1:24" ht="21.95" customHeight="1" x14ac:dyDescent="0.2">
      <c r="A1026" s="61"/>
      <c r="B1026" s="60" t="s">
        <v>1173</v>
      </c>
      <c r="C1026" s="52"/>
      <c r="D1026" s="53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28"/>
      <c r="R1026" s="53"/>
      <c r="S1026" s="53"/>
      <c r="T1026" s="53"/>
      <c r="U1026" s="53"/>
      <c r="V1026" s="53"/>
      <c r="W1026" s="53"/>
      <c r="X1026" s="23"/>
    </row>
    <row r="1027" spans="1:24" ht="21.95" customHeight="1" x14ac:dyDescent="0.2">
      <c r="A1027" s="61" t="s">
        <v>1174</v>
      </c>
      <c r="B1027" s="62" t="s">
        <v>1142</v>
      </c>
      <c r="C1027" s="62" t="s">
        <v>52</v>
      </c>
      <c r="D1027" s="53">
        <v>44000000</v>
      </c>
      <c r="E1027" s="53">
        <v>0</v>
      </c>
      <c r="F1027" s="53">
        <v>0</v>
      </c>
      <c r="G1027" s="53">
        <v>0</v>
      </c>
      <c r="H1027" s="53">
        <v>0</v>
      </c>
      <c r="I1027" s="53">
        <v>0</v>
      </c>
      <c r="J1027" s="53">
        <v>44000000</v>
      </c>
      <c r="K1027" s="53">
        <v>0</v>
      </c>
      <c r="L1027" s="53">
        <v>24000000</v>
      </c>
      <c r="M1027" s="53">
        <v>24000000</v>
      </c>
      <c r="N1027" s="53">
        <v>0</v>
      </c>
      <c r="O1027" s="53">
        <v>24000000</v>
      </c>
      <c r="P1027" s="53">
        <v>24000000</v>
      </c>
      <c r="Q1027" s="28">
        <f t="shared" si="337"/>
        <v>0</v>
      </c>
      <c r="R1027" s="53">
        <v>0</v>
      </c>
      <c r="S1027" s="53">
        <v>0</v>
      </c>
      <c r="T1027" s="53">
        <v>0</v>
      </c>
      <c r="U1027" s="53">
        <v>20000000</v>
      </c>
      <c r="V1027" s="53">
        <v>0</v>
      </c>
      <c r="W1027" s="53">
        <v>24000000</v>
      </c>
      <c r="X1027" s="23">
        <f t="shared" si="338"/>
        <v>0.54545454545454541</v>
      </c>
    </row>
    <row r="1028" spans="1:24" ht="21.95" customHeight="1" x14ac:dyDescent="0.2">
      <c r="A1028" s="59" t="s">
        <v>376</v>
      </c>
      <c r="B1028" s="60" t="s">
        <v>1067</v>
      </c>
      <c r="C1028" s="52"/>
      <c r="D1028" s="53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28">
        <f t="shared" si="337"/>
        <v>0</v>
      </c>
      <c r="R1028" s="53"/>
      <c r="S1028" s="53"/>
      <c r="T1028" s="53"/>
      <c r="U1028" s="53"/>
      <c r="V1028" s="53"/>
      <c r="W1028" s="53"/>
      <c r="X1028" s="23"/>
    </row>
    <row r="1029" spans="1:24" ht="21.95" customHeight="1" x14ac:dyDescent="0.2">
      <c r="A1029" s="61" t="s">
        <v>791</v>
      </c>
      <c r="B1029" s="62" t="s">
        <v>785</v>
      </c>
      <c r="C1029" s="62" t="s">
        <v>52</v>
      </c>
      <c r="D1029" s="53">
        <v>944085393</v>
      </c>
      <c r="E1029" s="53">
        <v>0</v>
      </c>
      <c r="F1029" s="53">
        <v>0</v>
      </c>
      <c r="G1029" s="53">
        <v>0</v>
      </c>
      <c r="H1029" s="53">
        <v>0</v>
      </c>
      <c r="I1029" s="53">
        <v>0</v>
      </c>
      <c r="J1029" s="53">
        <v>944085393</v>
      </c>
      <c r="K1029" s="53">
        <v>0</v>
      </c>
      <c r="L1029" s="53">
        <v>564000000</v>
      </c>
      <c r="M1029" s="53">
        <v>564000000</v>
      </c>
      <c r="N1029" s="53">
        <v>0</v>
      </c>
      <c r="O1029" s="53">
        <v>564000000</v>
      </c>
      <c r="P1029" s="53">
        <v>564000000</v>
      </c>
      <c r="Q1029" s="28">
        <f t="shared" si="337"/>
        <v>0</v>
      </c>
      <c r="R1029" s="53">
        <v>0</v>
      </c>
      <c r="S1029" s="53">
        <v>0</v>
      </c>
      <c r="T1029" s="53">
        <v>0</v>
      </c>
      <c r="U1029" s="53">
        <v>380085393</v>
      </c>
      <c r="V1029" s="53">
        <v>0</v>
      </c>
      <c r="W1029" s="53">
        <v>564000000</v>
      </c>
      <c r="X1029" s="23">
        <f t="shared" si="338"/>
        <v>0.59740358677490946</v>
      </c>
    </row>
    <row r="1030" spans="1:24" ht="21.95" customHeight="1" x14ac:dyDescent="0.2">
      <c r="A1030" s="61" t="s">
        <v>1175</v>
      </c>
      <c r="B1030" s="62" t="s">
        <v>1176</v>
      </c>
      <c r="C1030" s="62" t="s">
        <v>672</v>
      </c>
      <c r="D1030" s="53">
        <v>50000000</v>
      </c>
      <c r="E1030" s="53">
        <v>0</v>
      </c>
      <c r="F1030" s="53">
        <v>0</v>
      </c>
      <c r="G1030" s="53">
        <v>0</v>
      </c>
      <c r="H1030" s="53">
        <v>0</v>
      </c>
      <c r="I1030" s="53">
        <v>0</v>
      </c>
      <c r="J1030" s="53">
        <v>50000000</v>
      </c>
      <c r="K1030" s="53">
        <v>0</v>
      </c>
      <c r="L1030" s="53">
        <v>36000000</v>
      </c>
      <c r="M1030" s="53">
        <v>36000000</v>
      </c>
      <c r="N1030" s="53">
        <v>0</v>
      </c>
      <c r="O1030" s="53">
        <v>36000000</v>
      </c>
      <c r="P1030" s="53">
        <v>36000000</v>
      </c>
      <c r="Q1030" s="28">
        <f t="shared" si="337"/>
        <v>0</v>
      </c>
      <c r="R1030" s="53">
        <v>0</v>
      </c>
      <c r="S1030" s="53">
        <v>0</v>
      </c>
      <c r="T1030" s="53">
        <v>0</v>
      </c>
      <c r="U1030" s="53">
        <v>14000000</v>
      </c>
      <c r="V1030" s="53">
        <v>0</v>
      </c>
      <c r="W1030" s="53">
        <v>36000000</v>
      </c>
      <c r="X1030" s="23">
        <f t="shared" si="338"/>
        <v>0.72</v>
      </c>
    </row>
    <row r="1031" spans="1:24" ht="21.95" customHeight="1" x14ac:dyDescent="0.2">
      <c r="A1031" s="61" t="s">
        <v>1177</v>
      </c>
      <c r="B1031" s="62" t="s">
        <v>1178</v>
      </c>
      <c r="C1031" s="62" t="s">
        <v>580</v>
      </c>
      <c r="D1031" s="53">
        <v>26114607</v>
      </c>
      <c r="E1031" s="53">
        <v>0</v>
      </c>
      <c r="F1031" s="53">
        <v>0</v>
      </c>
      <c r="G1031" s="53">
        <v>0</v>
      </c>
      <c r="H1031" s="53">
        <v>0</v>
      </c>
      <c r="I1031" s="53">
        <v>0</v>
      </c>
      <c r="J1031" s="53">
        <v>26114607</v>
      </c>
      <c r="K1031" s="53">
        <v>0</v>
      </c>
      <c r="L1031" s="53">
        <v>21000000</v>
      </c>
      <c r="M1031" s="53">
        <v>21000000</v>
      </c>
      <c r="N1031" s="53">
        <v>0</v>
      </c>
      <c r="O1031" s="53">
        <v>21000000</v>
      </c>
      <c r="P1031" s="53">
        <v>21000000</v>
      </c>
      <c r="Q1031" s="28">
        <f t="shared" si="337"/>
        <v>0</v>
      </c>
      <c r="R1031" s="53">
        <v>0</v>
      </c>
      <c r="S1031" s="53">
        <v>0</v>
      </c>
      <c r="T1031" s="53">
        <v>0</v>
      </c>
      <c r="U1031" s="53">
        <v>5114607</v>
      </c>
      <c r="V1031" s="53">
        <v>0</v>
      </c>
      <c r="W1031" s="53">
        <v>21000000</v>
      </c>
      <c r="X1031" s="23">
        <f t="shared" si="338"/>
        <v>0.80414765575449787</v>
      </c>
    </row>
    <row r="1032" spans="1:24" ht="21.95" customHeight="1" x14ac:dyDescent="0.2">
      <c r="A1032" s="59" t="s">
        <v>376</v>
      </c>
      <c r="B1032" s="60" t="s">
        <v>1179</v>
      </c>
      <c r="C1032" s="52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28"/>
      <c r="R1032" s="53"/>
      <c r="S1032" s="53"/>
      <c r="T1032" s="53"/>
      <c r="U1032" s="53"/>
      <c r="V1032" s="53"/>
      <c r="W1032" s="53"/>
      <c r="X1032" s="23"/>
    </row>
    <row r="1033" spans="1:24" ht="21.95" customHeight="1" x14ac:dyDescent="0.2">
      <c r="A1033" s="61" t="s">
        <v>793</v>
      </c>
      <c r="B1033" s="62" t="s">
        <v>785</v>
      </c>
      <c r="C1033" s="62" t="s">
        <v>52</v>
      </c>
      <c r="D1033" s="53">
        <v>19800000</v>
      </c>
      <c r="E1033" s="53">
        <v>0</v>
      </c>
      <c r="F1033" s="53">
        <v>0</v>
      </c>
      <c r="G1033" s="53">
        <v>0</v>
      </c>
      <c r="H1033" s="53">
        <v>0</v>
      </c>
      <c r="I1033" s="53">
        <v>0</v>
      </c>
      <c r="J1033" s="53">
        <v>19800000</v>
      </c>
      <c r="K1033" s="53">
        <v>0</v>
      </c>
      <c r="L1033" s="53">
        <v>12000000</v>
      </c>
      <c r="M1033" s="53">
        <v>12000000</v>
      </c>
      <c r="N1033" s="53">
        <v>0</v>
      </c>
      <c r="O1033" s="53">
        <v>12000000</v>
      </c>
      <c r="P1033" s="53">
        <v>12000000</v>
      </c>
      <c r="Q1033" s="28">
        <f t="shared" si="337"/>
        <v>0</v>
      </c>
      <c r="R1033" s="53">
        <v>0</v>
      </c>
      <c r="S1033" s="53">
        <v>0</v>
      </c>
      <c r="T1033" s="53">
        <v>0</v>
      </c>
      <c r="U1033" s="53">
        <v>7800000</v>
      </c>
      <c r="V1033" s="53">
        <v>0</v>
      </c>
      <c r="W1033" s="53">
        <v>12000000</v>
      </c>
      <c r="X1033" s="23">
        <f t="shared" si="338"/>
        <v>0.60606060606060608</v>
      </c>
    </row>
    <row r="1034" spans="1:24" ht="21.95" customHeight="1" x14ac:dyDescent="0.2">
      <c r="A1034" s="59" t="s">
        <v>376</v>
      </c>
      <c r="B1034" s="60" t="s">
        <v>1180</v>
      </c>
      <c r="C1034" s="52"/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28"/>
      <c r="R1034" s="53"/>
      <c r="S1034" s="53"/>
      <c r="T1034" s="53"/>
      <c r="U1034" s="53"/>
      <c r="V1034" s="53"/>
      <c r="W1034" s="53"/>
      <c r="X1034" s="23"/>
    </row>
    <row r="1035" spans="1:24" ht="21.95" customHeight="1" x14ac:dyDescent="0.2">
      <c r="A1035" s="61" t="s">
        <v>1181</v>
      </c>
      <c r="B1035" s="62" t="s">
        <v>1139</v>
      </c>
      <c r="C1035" s="62" t="s">
        <v>79</v>
      </c>
      <c r="D1035" s="53">
        <v>24000000</v>
      </c>
      <c r="E1035" s="53">
        <v>0</v>
      </c>
      <c r="F1035" s="53">
        <v>0</v>
      </c>
      <c r="G1035" s="53">
        <v>0</v>
      </c>
      <c r="H1035" s="53">
        <v>0</v>
      </c>
      <c r="I1035" s="53">
        <v>0</v>
      </c>
      <c r="J1035" s="53">
        <v>24000000</v>
      </c>
      <c r="K1035" s="53">
        <v>0</v>
      </c>
      <c r="L1035" s="53">
        <v>15000000</v>
      </c>
      <c r="M1035" s="53">
        <v>15000000</v>
      </c>
      <c r="N1035" s="53">
        <v>0</v>
      </c>
      <c r="O1035" s="53">
        <v>15000000</v>
      </c>
      <c r="P1035" s="53">
        <v>15000000</v>
      </c>
      <c r="Q1035" s="28">
        <f t="shared" si="337"/>
        <v>0</v>
      </c>
      <c r="R1035" s="53">
        <v>0</v>
      </c>
      <c r="S1035" s="53">
        <v>0</v>
      </c>
      <c r="T1035" s="53">
        <v>0</v>
      </c>
      <c r="U1035" s="53">
        <v>9000000</v>
      </c>
      <c r="V1035" s="53">
        <v>0</v>
      </c>
      <c r="W1035" s="53">
        <v>15000000</v>
      </c>
      <c r="X1035" s="23">
        <f t="shared" si="338"/>
        <v>0.625</v>
      </c>
    </row>
    <row r="1036" spans="1:24" ht="21.95" customHeight="1" x14ac:dyDescent="0.2">
      <c r="A1036" s="59" t="s">
        <v>376</v>
      </c>
      <c r="B1036" s="60" t="s">
        <v>1182</v>
      </c>
      <c r="C1036" s="52"/>
      <c r="D1036" s="53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28"/>
      <c r="R1036" s="53"/>
      <c r="S1036" s="53"/>
      <c r="T1036" s="53"/>
      <c r="U1036" s="53"/>
      <c r="V1036" s="53"/>
      <c r="W1036" s="53"/>
      <c r="X1036" s="23"/>
    </row>
    <row r="1037" spans="1:24" ht="21.95" customHeight="1" x14ac:dyDescent="0.2">
      <c r="A1037" s="61" t="s">
        <v>1183</v>
      </c>
      <c r="B1037" s="62" t="s">
        <v>1136</v>
      </c>
      <c r="C1037" s="62" t="s">
        <v>52</v>
      </c>
      <c r="D1037" s="53">
        <v>632000000</v>
      </c>
      <c r="E1037" s="53">
        <v>0</v>
      </c>
      <c r="F1037" s="53">
        <v>0</v>
      </c>
      <c r="G1037" s="53">
        <v>0</v>
      </c>
      <c r="H1037" s="53">
        <v>0</v>
      </c>
      <c r="I1037" s="53">
        <v>0</v>
      </c>
      <c r="J1037" s="53">
        <v>632000000</v>
      </c>
      <c r="K1037" s="53">
        <v>0</v>
      </c>
      <c r="L1037" s="53">
        <v>468000000</v>
      </c>
      <c r="M1037" s="53">
        <v>468000000</v>
      </c>
      <c r="N1037" s="53">
        <v>0</v>
      </c>
      <c r="O1037" s="53">
        <v>468000000</v>
      </c>
      <c r="P1037" s="53">
        <v>468000000</v>
      </c>
      <c r="Q1037" s="28">
        <f t="shared" si="337"/>
        <v>0</v>
      </c>
      <c r="R1037" s="53">
        <v>0</v>
      </c>
      <c r="S1037" s="53">
        <v>0</v>
      </c>
      <c r="T1037" s="53">
        <v>0</v>
      </c>
      <c r="U1037" s="53">
        <v>164000000</v>
      </c>
      <c r="V1037" s="53">
        <v>0</v>
      </c>
      <c r="W1037" s="53">
        <v>468000000</v>
      </c>
      <c r="X1037" s="23">
        <f t="shared" si="338"/>
        <v>0.740506329113924</v>
      </c>
    </row>
    <row r="1038" spans="1:24" s="17" customFormat="1" ht="15" customHeight="1" x14ac:dyDescent="0.2">
      <c r="A1038" s="128"/>
      <c r="B1038" s="133" t="s">
        <v>1184</v>
      </c>
      <c r="C1038" s="69" t="s">
        <v>1185</v>
      </c>
      <c r="D1038" s="130">
        <f t="shared" ref="D1038:W1038" si="339">SUM(D980:D1037)</f>
        <v>14391036601</v>
      </c>
      <c r="E1038" s="130">
        <f t="shared" si="339"/>
        <v>0</v>
      </c>
      <c r="F1038" s="130">
        <f t="shared" si="339"/>
        <v>0</v>
      </c>
      <c r="G1038" s="130">
        <f t="shared" si="339"/>
        <v>0</v>
      </c>
      <c r="H1038" s="130">
        <f t="shared" si="339"/>
        <v>0</v>
      </c>
      <c r="I1038" s="130">
        <f t="shared" si="339"/>
        <v>0</v>
      </c>
      <c r="J1038" s="130">
        <f t="shared" si="339"/>
        <v>14391036601</v>
      </c>
      <c r="K1038" s="130">
        <f t="shared" si="339"/>
        <v>0</v>
      </c>
      <c r="L1038" s="130">
        <f t="shared" si="339"/>
        <v>3208448000</v>
      </c>
      <c r="M1038" s="130">
        <f t="shared" si="339"/>
        <v>3208448000</v>
      </c>
      <c r="N1038" s="130">
        <f t="shared" si="339"/>
        <v>39000000</v>
      </c>
      <c r="O1038" s="130">
        <f t="shared" si="339"/>
        <v>3169448000</v>
      </c>
      <c r="P1038" s="130">
        <f t="shared" si="339"/>
        <v>3169448000</v>
      </c>
      <c r="Q1038" s="130"/>
      <c r="R1038" s="130">
        <f t="shared" si="339"/>
        <v>0</v>
      </c>
      <c r="S1038" s="130">
        <f t="shared" si="339"/>
        <v>0</v>
      </c>
      <c r="T1038" s="130">
        <f t="shared" si="339"/>
        <v>0</v>
      </c>
      <c r="U1038" s="130">
        <f t="shared" si="339"/>
        <v>11182588601</v>
      </c>
      <c r="V1038" s="130">
        <f t="shared" si="339"/>
        <v>39000000</v>
      </c>
      <c r="W1038" s="130">
        <f t="shared" si="339"/>
        <v>3169448000</v>
      </c>
      <c r="X1038" s="115">
        <f>P1038/J1038</f>
        <v>0.2202376442972678</v>
      </c>
    </row>
    <row r="1039" spans="1:24" s="17" customFormat="1" ht="15" customHeight="1" x14ac:dyDescent="0.2">
      <c r="A1039" s="41"/>
      <c r="B1039" s="80"/>
      <c r="C1039" s="65"/>
      <c r="D1039" s="66"/>
      <c r="E1039" s="66"/>
      <c r="F1039" s="66"/>
      <c r="G1039" s="66"/>
      <c r="H1039" s="66"/>
      <c r="I1039" s="66"/>
      <c r="J1039" s="66"/>
      <c r="K1039" s="66"/>
      <c r="L1039" s="66"/>
      <c r="M1039" s="66"/>
      <c r="N1039" s="66"/>
      <c r="O1039" s="66"/>
      <c r="P1039" s="66"/>
      <c r="Q1039" s="66"/>
      <c r="R1039" s="66"/>
      <c r="S1039" s="66"/>
      <c r="T1039" s="66"/>
      <c r="U1039" s="66"/>
      <c r="V1039" s="66"/>
      <c r="W1039" s="66"/>
      <c r="X1039" s="66"/>
    </row>
    <row r="1040" spans="1:24" s="17" customFormat="1" ht="15" customHeight="1" x14ac:dyDescent="0.2">
      <c r="A1040" s="128"/>
      <c r="B1040" s="69" t="s">
        <v>1186</v>
      </c>
      <c r="C1040" s="131"/>
      <c r="D1040" s="132"/>
      <c r="E1040" s="132"/>
      <c r="F1040" s="132"/>
      <c r="G1040" s="132"/>
      <c r="H1040" s="132"/>
      <c r="I1040" s="132"/>
      <c r="J1040" s="132"/>
      <c r="K1040" s="132"/>
      <c r="L1040" s="132"/>
      <c r="M1040" s="132"/>
      <c r="N1040" s="132"/>
      <c r="O1040" s="132"/>
      <c r="P1040" s="132"/>
      <c r="Q1040" s="132"/>
      <c r="R1040" s="132"/>
      <c r="S1040" s="132"/>
      <c r="T1040" s="132"/>
      <c r="U1040" s="132"/>
      <c r="V1040" s="132"/>
      <c r="W1040" s="132"/>
      <c r="X1040" s="132"/>
    </row>
    <row r="1041" spans="1:24" ht="15" customHeight="1" x14ac:dyDescent="0.2">
      <c r="A1041" s="50">
        <v>2</v>
      </c>
      <c r="B1041" s="60" t="s">
        <v>37</v>
      </c>
      <c r="C1041" s="52"/>
      <c r="D1041" s="53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</row>
    <row r="1042" spans="1:24" ht="15" customHeight="1" x14ac:dyDescent="0.2">
      <c r="A1042" s="50">
        <v>2.2999999999999998</v>
      </c>
      <c r="B1042" s="51" t="s">
        <v>431</v>
      </c>
      <c r="C1042" s="52"/>
      <c r="D1042" s="53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</row>
    <row r="1043" spans="1:24" ht="15" customHeight="1" x14ac:dyDescent="0.2">
      <c r="A1043" s="50" t="s">
        <v>365</v>
      </c>
      <c r="B1043" s="51" t="s">
        <v>180</v>
      </c>
      <c r="C1043" s="52"/>
      <c r="D1043" s="53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</row>
    <row r="1044" spans="1:24" ht="15" customHeight="1" x14ac:dyDescent="0.2">
      <c r="A1044" s="50" t="s">
        <v>388</v>
      </c>
      <c r="B1044" s="51" t="s">
        <v>182</v>
      </c>
      <c r="C1044" s="52"/>
      <c r="D1044" s="53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3"/>
    </row>
    <row r="1045" spans="1:24" ht="15" customHeight="1" x14ac:dyDescent="0.2">
      <c r="A1045" s="50" t="s">
        <v>547</v>
      </c>
      <c r="B1045" s="51" t="s">
        <v>192</v>
      </c>
      <c r="C1045" s="52"/>
      <c r="D1045" s="53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</row>
    <row r="1046" spans="1:24" ht="36" customHeight="1" x14ac:dyDescent="0.2">
      <c r="A1046" s="50" t="s">
        <v>557</v>
      </c>
      <c r="B1046" s="51" t="s">
        <v>196</v>
      </c>
      <c r="C1046" s="52"/>
      <c r="D1046" s="53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3"/>
    </row>
    <row r="1047" spans="1:24" ht="21.95" customHeight="1" x14ac:dyDescent="0.2">
      <c r="A1047" s="59" t="s">
        <v>376</v>
      </c>
      <c r="B1047" s="60" t="s">
        <v>1187</v>
      </c>
      <c r="C1047" s="52"/>
      <c r="D1047" s="53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</row>
    <row r="1048" spans="1:24" ht="55.5" customHeight="1" x14ac:dyDescent="0.2">
      <c r="A1048" s="61" t="s">
        <v>1188</v>
      </c>
      <c r="B1048" s="62" t="s">
        <v>1189</v>
      </c>
      <c r="C1048" s="62" t="s">
        <v>52</v>
      </c>
      <c r="D1048" s="53">
        <v>13600000000</v>
      </c>
      <c r="E1048" s="53">
        <v>0</v>
      </c>
      <c r="F1048" s="53">
        <v>0</v>
      </c>
      <c r="G1048" s="53">
        <v>0</v>
      </c>
      <c r="H1048" s="53">
        <v>5558801581.25</v>
      </c>
      <c r="I1048" s="53">
        <v>-5558801581.25</v>
      </c>
      <c r="J1048" s="53">
        <v>8041198418.75</v>
      </c>
      <c r="K1048" s="53">
        <v>0</v>
      </c>
      <c r="L1048" s="53">
        <v>0</v>
      </c>
      <c r="M1048" s="53">
        <v>0</v>
      </c>
      <c r="N1048" s="53">
        <v>0</v>
      </c>
      <c r="O1048" s="53">
        <v>0</v>
      </c>
      <c r="P1048" s="53">
        <v>0</v>
      </c>
      <c r="Q1048" s="28">
        <f t="shared" ref="Q1048" si="340">R1048+T1048</f>
        <v>0</v>
      </c>
      <c r="R1048" s="53">
        <v>0</v>
      </c>
      <c r="S1048" s="53">
        <v>0</v>
      </c>
      <c r="T1048" s="53">
        <v>0</v>
      </c>
      <c r="U1048" s="53">
        <v>8041198418.75</v>
      </c>
      <c r="V1048" s="53">
        <v>0</v>
      </c>
      <c r="W1048" s="53">
        <v>0</v>
      </c>
      <c r="X1048" s="23">
        <f t="shared" ref="X1048" si="341">P1048/J1048</f>
        <v>0</v>
      </c>
    </row>
    <row r="1049" spans="1:24" ht="21.95" customHeight="1" x14ac:dyDescent="0.2">
      <c r="A1049" s="59" t="s">
        <v>376</v>
      </c>
      <c r="B1049" s="60" t="s">
        <v>1190</v>
      </c>
      <c r="C1049" s="52"/>
      <c r="D1049" s="53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</row>
    <row r="1050" spans="1:24" ht="30" customHeight="1" x14ac:dyDescent="0.2">
      <c r="A1050" s="61" t="s">
        <v>1191</v>
      </c>
      <c r="B1050" s="62" t="s">
        <v>1192</v>
      </c>
      <c r="C1050" s="62" t="s">
        <v>52</v>
      </c>
      <c r="D1050" s="53">
        <v>4040109123</v>
      </c>
      <c r="E1050" s="53">
        <v>0</v>
      </c>
      <c r="F1050" s="53">
        <v>0</v>
      </c>
      <c r="G1050" s="53">
        <v>0</v>
      </c>
      <c r="H1050" s="53">
        <v>0</v>
      </c>
      <c r="I1050" s="53">
        <v>0</v>
      </c>
      <c r="J1050" s="53">
        <v>4040109123</v>
      </c>
      <c r="K1050" s="53">
        <v>0</v>
      </c>
      <c r="L1050" s="53">
        <v>0</v>
      </c>
      <c r="M1050" s="53">
        <v>0</v>
      </c>
      <c r="N1050" s="53">
        <v>0</v>
      </c>
      <c r="O1050" s="53">
        <v>0</v>
      </c>
      <c r="P1050" s="53">
        <v>0</v>
      </c>
      <c r="Q1050" s="28">
        <f t="shared" ref="Q1050" si="342">R1050+T1050</f>
        <v>0</v>
      </c>
      <c r="R1050" s="53">
        <v>0</v>
      </c>
      <c r="S1050" s="53">
        <v>0</v>
      </c>
      <c r="T1050" s="53">
        <v>0</v>
      </c>
      <c r="U1050" s="53">
        <v>4040109123</v>
      </c>
      <c r="V1050" s="53">
        <v>0</v>
      </c>
      <c r="W1050" s="53">
        <v>0</v>
      </c>
      <c r="X1050" s="23">
        <f t="shared" ref="X1050" si="343">P1050/J1050</f>
        <v>0</v>
      </c>
    </row>
    <row r="1051" spans="1:24" ht="27" customHeight="1" x14ac:dyDescent="0.2">
      <c r="A1051" s="59" t="s">
        <v>586</v>
      </c>
      <c r="B1051" s="60" t="s">
        <v>1136</v>
      </c>
      <c r="C1051" s="62"/>
      <c r="D1051" s="53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</row>
    <row r="1052" spans="1:24" ht="33.75" customHeight="1" x14ac:dyDescent="0.2">
      <c r="A1052" s="59" t="s">
        <v>376</v>
      </c>
      <c r="B1052" s="60" t="s">
        <v>1193</v>
      </c>
      <c r="C1052" s="52"/>
      <c r="D1052" s="53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</row>
    <row r="1053" spans="1:24" ht="21.95" customHeight="1" x14ac:dyDescent="0.2">
      <c r="A1053" s="61" t="s">
        <v>1194</v>
      </c>
      <c r="B1053" s="62" t="s">
        <v>1195</v>
      </c>
      <c r="C1053" s="62" t="s">
        <v>52</v>
      </c>
      <c r="D1053" s="53">
        <v>9500000000</v>
      </c>
      <c r="E1053" s="53">
        <v>0</v>
      </c>
      <c r="F1053" s="53">
        <v>0</v>
      </c>
      <c r="G1053" s="53">
        <v>0</v>
      </c>
      <c r="H1053" s="53">
        <v>2297344000</v>
      </c>
      <c r="I1053" s="53">
        <v>-2297344000</v>
      </c>
      <c r="J1053" s="53">
        <v>7202656000</v>
      </c>
      <c r="K1053" s="53">
        <v>0</v>
      </c>
      <c r="L1053" s="53">
        <v>159300000</v>
      </c>
      <c r="M1053" s="53">
        <v>159300000</v>
      </c>
      <c r="N1053" s="53">
        <v>0</v>
      </c>
      <c r="O1053" s="53">
        <v>159300000</v>
      </c>
      <c r="P1053" s="53">
        <v>159300000</v>
      </c>
      <c r="Q1053" s="28">
        <f t="shared" ref="Q1053" si="344">R1053+T1053</f>
        <v>0</v>
      </c>
      <c r="R1053" s="53">
        <v>0</v>
      </c>
      <c r="S1053" s="53">
        <v>0</v>
      </c>
      <c r="T1053" s="53">
        <v>0</v>
      </c>
      <c r="U1053" s="53">
        <v>7043356000</v>
      </c>
      <c r="V1053" s="53">
        <v>0</v>
      </c>
      <c r="W1053" s="53">
        <v>159300000</v>
      </c>
      <c r="X1053" s="23">
        <f t="shared" ref="X1053" si="345">P1053/J1053</f>
        <v>2.2116841342971261E-2</v>
      </c>
    </row>
    <row r="1054" spans="1:24" ht="33.75" customHeight="1" x14ac:dyDescent="0.2">
      <c r="A1054" s="59" t="s">
        <v>376</v>
      </c>
      <c r="B1054" s="60" t="s">
        <v>1196</v>
      </c>
      <c r="C1054" s="52"/>
      <c r="D1054" s="53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</row>
    <row r="1055" spans="1:24" ht="35.25" customHeight="1" x14ac:dyDescent="0.2">
      <c r="A1055" s="61" t="s">
        <v>1197</v>
      </c>
      <c r="B1055" s="62" t="s">
        <v>1195</v>
      </c>
      <c r="C1055" s="62" t="s">
        <v>52</v>
      </c>
      <c r="D1055" s="53">
        <v>500000000</v>
      </c>
      <c r="E1055" s="53">
        <v>0</v>
      </c>
      <c r="F1055" s="53">
        <v>0</v>
      </c>
      <c r="G1055" s="53">
        <v>0</v>
      </c>
      <c r="H1055" s="53">
        <v>0</v>
      </c>
      <c r="I1055" s="53">
        <v>0</v>
      </c>
      <c r="J1055" s="53">
        <v>500000000</v>
      </c>
      <c r="K1055" s="53">
        <v>0</v>
      </c>
      <c r="L1055" s="53">
        <v>0</v>
      </c>
      <c r="M1055" s="53">
        <v>0</v>
      </c>
      <c r="N1055" s="53">
        <v>0</v>
      </c>
      <c r="O1055" s="53">
        <v>0</v>
      </c>
      <c r="P1055" s="53">
        <v>0</v>
      </c>
      <c r="Q1055" s="28">
        <f t="shared" ref="Q1055" si="346">R1055+T1055</f>
        <v>0</v>
      </c>
      <c r="R1055" s="53">
        <v>0</v>
      </c>
      <c r="S1055" s="53">
        <v>0</v>
      </c>
      <c r="T1055" s="53">
        <v>0</v>
      </c>
      <c r="U1055" s="53">
        <v>500000000</v>
      </c>
      <c r="V1055" s="53">
        <v>0</v>
      </c>
      <c r="W1055" s="53">
        <v>0</v>
      </c>
      <c r="X1055" s="23">
        <f t="shared" ref="X1055" si="347">P1055/J1055</f>
        <v>0</v>
      </c>
    </row>
    <row r="1056" spans="1:24" ht="33.75" customHeight="1" x14ac:dyDescent="0.2">
      <c r="A1056" s="59" t="s">
        <v>376</v>
      </c>
      <c r="B1056" s="60" t="s">
        <v>1198</v>
      </c>
      <c r="C1056" s="52"/>
      <c r="D1056" s="53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</row>
    <row r="1057" spans="1:24" ht="21.95" customHeight="1" x14ac:dyDescent="0.2">
      <c r="A1057" s="61" t="s">
        <v>1199</v>
      </c>
      <c r="B1057" s="62" t="s">
        <v>1142</v>
      </c>
      <c r="C1057" s="62" t="s">
        <v>79</v>
      </c>
      <c r="D1057" s="53">
        <v>382668208</v>
      </c>
      <c r="E1057" s="53">
        <v>0</v>
      </c>
      <c r="F1057" s="53">
        <v>0</v>
      </c>
      <c r="G1057" s="53">
        <v>0</v>
      </c>
      <c r="H1057" s="53">
        <v>0</v>
      </c>
      <c r="I1057" s="53">
        <v>0</v>
      </c>
      <c r="J1057" s="53">
        <v>382668208</v>
      </c>
      <c r="K1057" s="53">
        <v>0</v>
      </c>
      <c r="L1057" s="53">
        <v>382668208</v>
      </c>
      <c r="M1057" s="53">
        <v>382668208</v>
      </c>
      <c r="N1057" s="53">
        <v>0</v>
      </c>
      <c r="O1057" s="53">
        <v>382668208</v>
      </c>
      <c r="P1057" s="53">
        <v>382668208</v>
      </c>
      <c r="Q1057" s="28">
        <f t="shared" ref="Q1057" si="348">R1057+T1057</f>
        <v>0</v>
      </c>
      <c r="R1057" s="53">
        <v>0</v>
      </c>
      <c r="S1057" s="53">
        <v>0</v>
      </c>
      <c r="T1057" s="53">
        <v>0</v>
      </c>
      <c r="U1057" s="53">
        <v>0</v>
      </c>
      <c r="V1057" s="53">
        <v>0</v>
      </c>
      <c r="W1057" s="53">
        <v>382668208</v>
      </c>
      <c r="X1057" s="23">
        <f t="shared" ref="X1057" si="349">P1057/J1057</f>
        <v>1</v>
      </c>
    </row>
    <row r="1058" spans="1:24" ht="21.95" customHeight="1" x14ac:dyDescent="0.2">
      <c r="A1058" s="59" t="s">
        <v>376</v>
      </c>
      <c r="B1058" s="60" t="s">
        <v>1200</v>
      </c>
      <c r="C1058" s="52"/>
      <c r="D1058" s="53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3"/>
    </row>
    <row r="1059" spans="1:24" ht="21.95" customHeight="1" x14ac:dyDescent="0.2">
      <c r="A1059" s="61" t="s">
        <v>1201</v>
      </c>
      <c r="B1059" s="62" t="s">
        <v>1202</v>
      </c>
      <c r="C1059" s="62" t="s">
        <v>52</v>
      </c>
      <c r="D1059" s="53">
        <v>3374514000</v>
      </c>
      <c r="E1059" s="53">
        <v>0</v>
      </c>
      <c r="F1059" s="53">
        <v>0</v>
      </c>
      <c r="G1059" s="53">
        <v>0</v>
      </c>
      <c r="H1059" s="53">
        <v>0</v>
      </c>
      <c r="I1059" s="53">
        <v>0</v>
      </c>
      <c r="J1059" s="53">
        <v>3374514000</v>
      </c>
      <c r="K1059" s="53">
        <v>0</v>
      </c>
      <c r="L1059" s="53">
        <v>0</v>
      </c>
      <c r="M1059" s="53">
        <v>0</v>
      </c>
      <c r="N1059" s="53">
        <v>0</v>
      </c>
      <c r="O1059" s="53">
        <v>0</v>
      </c>
      <c r="P1059" s="53">
        <v>0</v>
      </c>
      <c r="Q1059" s="28">
        <f t="shared" ref="Q1059" si="350">R1059+T1059</f>
        <v>0</v>
      </c>
      <c r="R1059" s="53">
        <v>0</v>
      </c>
      <c r="S1059" s="53">
        <v>0</v>
      </c>
      <c r="T1059" s="53">
        <v>0</v>
      </c>
      <c r="U1059" s="53">
        <v>3374514000</v>
      </c>
      <c r="V1059" s="53">
        <v>0</v>
      </c>
      <c r="W1059" s="53">
        <v>0</v>
      </c>
      <c r="X1059" s="23">
        <f t="shared" ref="X1059:X1067" si="351">P1059/J1059</f>
        <v>0</v>
      </c>
    </row>
    <row r="1060" spans="1:24" ht="21.95" customHeight="1" x14ac:dyDescent="0.2">
      <c r="A1060" s="59" t="s">
        <v>376</v>
      </c>
      <c r="B1060" s="60" t="s">
        <v>1203</v>
      </c>
      <c r="C1060" s="52"/>
      <c r="D1060" s="53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23"/>
    </row>
    <row r="1061" spans="1:24" ht="21.95" customHeight="1" x14ac:dyDescent="0.2">
      <c r="A1061" s="61" t="s">
        <v>1204</v>
      </c>
      <c r="B1061" s="62" t="s">
        <v>785</v>
      </c>
      <c r="C1061" s="62" t="s">
        <v>52</v>
      </c>
      <c r="D1061" s="53">
        <v>684100000</v>
      </c>
      <c r="E1061" s="53">
        <v>0</v>
      </c>
      <c r="F1061" s="53">
        <v>0</v>
      </c>
      <c r="G1061" s="53">
        <v>0</v>
      </c>
      <c r="H1061" s="53">
        <v>0</v>
      </c>
      <c r="I1061" s="53">
        <v>0</v>
      </c>
      <c r="J1061" s="53">
        <v>684100000</v>
      </c>
      <c r="K1061" s="53">
        <v>0</v>
      </c>
      <c r="L1061" s="53">
        <v>670300000</v>
      </c>
      <c r="M1061" s="53">
        <v>670300000</v>
      </c>
      <c r="N1061" s="53">
        <v>0</v>
      </c>
      <c r="O1061" s="53">
        <v>670300000</v>
      </c>
      <c r="P1061" s="53">
        <v>670300000</v>
      </c>
      <c r="Q1061" s="28">
        <f t="shared" ref="Q1061" si="352">R1061+T1061</f>
        <v>0</v>
      </c>
      <c r="R1061" s="53">
        <v>0</v>
      </c>
      <c r="S1061" s="53">
        <v>0</v>
      </c>
      <c r="T1061" s="53">
        <v>0</v>
      </c>
      <c r="U1061" s="53">
        <v>13800000</v>
      </c>
      <c r="V1061" s="53">
        <v>0</v>
      </c>
      <c r="W1061" s="53">
        <v>670300000</v>
      </c>
      <c r="X1061" s="23">
        <f t="shared" si="351"/>
        <v>0.97982751059786577</v>
      </c>
    </row>
    <row r="1062" spans="1:24" ht="34.5" customHeight="1" x14ac:dyDescent="0.2">
      <c r="A1062" s="59" t="s">
        <v>376</v>
      </c>
      <c r="B1062" s="60" t="s">
        <v>1205</v>
      </c>
      <c r="C1062" s="52"/>
      <c r="D1062" s="53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23"/>
    </row>
    <row r="1063" spans="1:24" ht="33" customHeight="1" x14ac:dyDescent="0.2">
      <c r="A1063" s="61" t="s">
        <v>1206</v>
      </c>
      <c r="B1063" s="62" t="s">
        <v>1207</v>
      </c>
      <c r="C1063" s="62" t="s">
        <v>52</v>
      </c>
      <c r="D1063" s="53">
        <v>579700000</v>
      </c>
      <c r="E1063" s="53">
        <v>0</v>
      </c>
      <c r="F1063" s="53">
        <v>0</v>
      </c>
      <c r="G1063" s="53">
        <v>0</v>
      </c>
      <c r="H1063" s="53">
        <v>0</v>
      </c>
      <c r="I1063" s="53">
        <v>0</v>
      </c>
      <c r="J1063" s="53">
        <v>579700000</v>
      </c>
      <c r="K1063" s="53">
        <v>0</v>
      </c>
      <c r="L1063" s="53">
        <v>481950000</v>
      </c>
      <c r="M1063" s="53">
        <v>481950000</v>
      </c>
      <c r="N1063" s="53">
        <v>0</v>
      </c>
      <c r="O1063" s="53">
        <v>481950000</v>
      </c>
      <c r="P1063" s="53">
        <v>481950000</v>
      </c>
      <c r="Q1063" s="28">
        <f t="shared" ref="Q1063" si="353">R1063+T1063</f>
        <v>0</v>
      </c>
      <c r="R1063" s="53">
        <v>0</v>
      </c>
      <c r="S1063" s="53">
        <v>0</v>
      </c>
      <c r="T1063" s="53">
        <v>0</v>
      </c>
      <c r="U1063" s="53">
        <v>97750000</v>
      </c>
      <c r="V1063" s="53">
        <v>0</v>
      </c>
      <c r="W1063" s="53">
        <v>481950000</v>
      </c>
      <c r="X1063" s="23">
        <f t="shared" si="351"/>
        <v>0.83137829912023464</v>
      </c>
    </row>
    <row r="1064" spans="1:24" ht="29.25" customHeight="1" x14ac:dyDescent="0.2">
      <c r="A1064" s="59" t="s">
        <v>376</v>
      </c>
      <c r="B1064" s="60" t="s">
        <v>1208</v>
      </c>
      <c r="C1064" s="52"/>
      <c r="D1064" s="53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23"/>
    </row>
    <row r="1065" spans="1:24" ht="33.75" customHeight="1" x14ac:dyDescent="0.2">
      <c r="A1065" s="61" t="s">
        <v>1209</v>
      </c>
      <c r="B1065" s="62" t="s">
        <v>1207</v>
      </c>
      <c r="C1065" s="62" t="s">
        <v>52</v>
      </c>
      <c r="D1065" s="53">
        <v>91300000</v>
      </c>
      <c r="E1065" s="53">
        <v>0</v>
      </c>
      <c r="F1065" s="53">
        <v>0</v>
      </c>
      <c r="G1065" s="53">
        <v>2136344000</v>
      </c>
      <c r="H1065" s="53">
        <v>0</v>
      </c>
      <c r="I1065" s="53">
        <v>2136344000</v>
      </c>
      <c r="J1065" s="53">
        <v>2227644000</v>
      </c>
      <c r="K1065" s="53">
        <v>0</v>
      </c>
      <c r="L1065" s="53">
        <v>2170244000</v>
      </c>
      <c r="M1065" s="53">
        <v>2170244000</v>
      </c>
      <c r="N1065" s="53">
        <v>0</v>
      </c>
      <c r="O1065" s="53">
        <v>2170244000</v>
      </c>
      <c r="P1065" s="53">
        <v>2170244000</v>
      </c>
      <c r="Q1065" s="28">
        <f t="shared" ref="Q1065" si="354">R1065+T1065</f>
        <v>0</v>
      </c>
      <c r="R1065" s="53">
        <v>0</v>
      </c>
      <c r="S1065" s="53">
        <v>0</v>
      </c>
      <c r="T1065" s="53">
        <v>0</v>
      </c>
      <c r="U1065" s="53">
        <v>57400000</v>
      </c>
      <c r="V1065" s="53">
        <v>0</v>
      </c>
      <c r="W1065" s="53">
        <v>2170244000</v>
      </c>
      <c r="X1065" s="23">
        <f t="shared" si="351"/>
        <v>0.97423286665194264</v>
      </c>
    </row>
    <row r="1066" spans="1:24" ht="29.25" customHeight="1" x14ac:dyDescent="0.2">
      <c r="A1066" s="59" t="s">
        <v>376</v>
      </c>
      <c r="B1066" s="60" t="s">
        <v>1210</v>
      </c>
      <c r="C1066" s="52"/>
      <c r="D1066" s="53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23"/>
    </row>
    <row r="1067" spans="1:24" ht="35.25" customHeight="1" x14ac:dyDescent="0.2">
      <c r="A1067" s="61" t="s">
        <v>1211</v>
      </c>
      <c r="B1067" s="62" t="s">
        <v>1207</v>
      </c>
      <c r="C1067" s="62" t="s">
        <v>52</v>
      </c>
      <c r="D1067" s="53">
        <v>382800000</v>
      </c>
      <c r="E1067" s="53">
        <v>0</v>
      </c>
      <c r="F1067" s="53">
        <v>0</v>
      </c>
      <c r="G1067" s="53">
        <v>0</v>
      </c>
      <c r="H1067" s="53">
        <v>0</v>
      </c>
      <c r="I1067" s="53">
        <v>0</v>
      </c>
      <c r="J1067" s="53">
        <v>382800000</v>
      </c>
      <c r="K1067" s="53">
        <v>0</v>
      </c>
      <c r="L1067" s="53">
        <v>234000000</v>
      </c>
      <c r="M1067" s="53">
        <v>234000000</v>
      </c>
      <c r="N1067" s="53">
        <v>0</v>
      </c>
      <c r="O1067" s="53">
        <v>234000000</v>
      </c>
      <c r="P1067" s="53">
        <v>234000000</v>
      </c>
      <c r="Q1067" s="28">
        <f t="shared" ref="Q1067" si="355">R1067+T1067</f>
        <v>0</v>
      </c>
      <c r="R1067" s="53">
        <v>0</v>
      </c>
      <c r="S1067" s="53">
        <v>0</v>
      </c>
      <c r="T1067" s="53">
        <v>0</v>
      </c>
      <c r="U1067" s="53">
        <v>148800000</v>
      </c>
      <c r="V1067" s="53">
        <v>0</v>
      </c>
      <c r="W1067" s="53">
        <v>234000000</v>
      </c>
      <c r="X1067" s="23">
        <f t="shared" si="351"/>
        <v>0.61128526645768022</v>
      </c>
    </row>
    <row r="1068" spans="1:24" ht="15" customHeight="1" x14ac:dyDescent="0.2">
      <c r="A1068" s="128"/>
      <c r="B1068" s="133" t="s">
        <v>1212</v>
      </c>
      <c r="C1068" s="69" t="s">
        <v>1213</v>
      </c>
      <c r="D1068" s="130">
        <f t="shared" ref="D1068:W1068" si="356">SUM(D1040:D1067)</f>
        <v>33135191331</v>
      </c>
      <c r="E1068" s="130">
        <f t="shared" si="356"/>
        <v>0</v>
      </c>
      <c r="F1068" s="130">
        <f t="shared" si="356"/>
        <v>0</v>
      </c>
      <c r="G1068" s="130">
        <f t="shared" si="356"/>
        <v>2136344000</v>
      </c>
      <c r="H1068" s="130">
        <f t="shared" si="356"/>
        <v>7856145581.25</v>
      </c>
      <c r="I1068" s="130">
        <f t="shared" si="356"/>
        <v>-5719801581.25</v>
      </c>
      <c r="J1068" s="130">
        <f t="shared" si="356"/>
        <v>27415389749.75</v>
      </c>
      <c r="K1068" s="130">
        <f t="shared" si="356"/>
        <v>0</v>
      </c>
      <c r="L1068" s="130">
        <f t="shared" si="356"/>
        <v>4098462208</v>
      </c>
      <c r="M1068" s="130">
        <f t="shared" si="356"/>
        <v>4098462208</v>
      </c>
      <c r="N1068" s="130">
        <f t="shared" si="356"/>
        <v>0</v>
      </c>
      <c r="O1068" s="130">
        <f t="shared" si="356"/>
        <v>4098462208</v>
      </c>
      <c r="P1068" s="130">
        <f t="shared" si="356"/>
        <v>4098462208</v>
      </c>
      <c r="Q1068" s="130"/>
      <c r="R1068" s="130">
        <f t="shared" si="356"/>
        <v>0</v>
      </c>
      <c r="S1068" s="130">
        <f t="shared" si="356"/>
        <v>0</v>
      </c>
      <c r="T1068" s="130">
        <f t="shared" si="356"/>
        <v>0</v>
      </c>
      <c r="U1068" s="130">
        <f>SUM(U1040:U1067)</f>
        <v>23316927541.75</v>
      </c>
      <c r="V1068" s="130">
        <f t="shared" si="356"/>
        <v>0</v>
      </c>
      <c r="W1068" s="130">
        <f t="shared" si="356"/>
        <v>4098462208</v>
      </c>
      <c r="X1068" s="115">
        <f>P1068/J1068</f>
        <v>0.14949494591946749</v>
      </c>
    </row>
    <row r="1069" spans="1:24" s="17" customFormat="1" ht="15" customHeight="1" x14ac:dyDescent="0.2">
      <c r="A1069" s="41"/>
      <c r="B1069" s="80"/>
      <c r="C1069" s="65"/>
      <c r="D1069" s="66"/>
      <c r="E1069" s="66"/>
      <c r="F1069" s="66"/>
      <c r="G1069" s="66"/>
      <c r="H1069" s="66"/>
      <c r="I1069" s="66"/>
      <c r="J1069" s="66"/>
      <c r="K1069" s="66"/>
      <c r="L1069" s="66"/>
      <c r="M1069" s="66"/>
      <c r="N1069" s="66"/>
      <c r="O1069" s="66"/>
      <c r="P1069" s="66"/>
      <c r="Q1069" s="66"/>
      <c r="R1069" s="66"/>
      <c r="S1069" s="66"/>
      <c r="T1069" s="66"/>
      <c r="U1069" s="66"/>
      <c r="V1069" s="66"/>
      <c r="W1069" s="66"/>
      <c r="X1069" s="66"/>
    </row>
    <row r="1070" spans="1:24" ht="15" customHeight="1" x14ac:dyDescent="0.2">
      <c r="A1070" s="128"/>
      <c r="B1070" s="69" t="s">
        <v>1214</v>
      </c>
      <c r="C1070" s="131"/>
      <c r="D1070" s="132"/>
      <c r="E1070" s="132"/>
      <c r="F1070" s="132"/>
      <c r="G1070" s="132"/>
      <c r="H1070" s="132"/>
      <c r="I1070" s="132"/>
      <c r="J1070" s="132"/>
      <c r="K1070" s="132"/>
      <c r="L1070" s="132"/>
      <c r="M1070" s="132"/>
      <c r="N1070" s="132"/>
      <c r="O1070" s="132"/>
      <c r="P1070" s="132"/>
      <c r="Q1070" s="132"/>
      <c r="R1070" s="132"/>
      <c r="S1070" s="132"/>
      <c r="T1070" s="132"/>
      <c r="U1070" s="132"/>
      <c r="V1070" s="132"/>
      <c r="W1070" s="132"/>
      <c r="X1070" s="132"/>
    </row>
    <row r="1071" spans="1:24" ht="15" customHeight="1" x14ac:dyDescent="0.2">
      <c r="A1071" s="50">
        <v>2</v>
      </c>
      <c r="B1071" s="60" t="s">
        <v>37</v>
      </c>
      <c r="C1071" s="52"/>
      <c r="D1071" s="53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</row>
    <row r="1072" spans="1:24" ht="15" customHeight="1" x14ac:dyDescent="0.2">
      <c r="A1072" s="50">
        <v>2.2999999999999998</v>
      </c>
      <c r="B1072" s="60" t="s">
        <v>431</v>
      </c>
      <c r="C1072" s="52"/>
      <c r="D1072" s="53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</row>
    <row r="1073" spans="1:24" ht="15" customHeight="1" x14ac:dyDescent="0.2">
      <c r="A1073" s="50" t="s">
        <v>365</v>
      </c>
      <c r="B1073" s="51" t="s">
        <v>180</v>
      </c>
      <c r="C1073" s="52"/>
      <c r="D1073" s="53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</row>
    <row r="1074" spans="1:24" ht="15" customHeight="1" x14ac:dyDescent="0.2">
      <c r="A1074" s="50" t="s">
        <v>388</v>
      </c>
      <c r="B1074" s="51" t="s">
        <v>182</v>
      </c>
      <c r="C1074" s="52"/>
      <c r="D1074" s="53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</row>
    <row r="1075" spans="1:24" ht="15" customHeight="1" x14ac:dyDescent="0.2">
      <c r="A1075" s="50" t="s">
        <v>547</v>
      </c>
      <c r="B1075" s="51" t="s">
        <v>192</v>
      </c>
      <c r="C1075" s="52"/>
      <c r="D1075" s="53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</row>
    <row r="1076" spans="1:24" ht="27" customHeight="1" x14ac:dyDescent="0.2">
      <c r="A1076" s="50" t="s">
        <v>617</v>
      </c>
      <c r="B1076" s="51" t="s">
        <v>202</v>
      </c>
      <c r="C1076" s="52"/>
      <c r="D1076" s="53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</row>
    <row r="1077" spans="1:24" ht="21.95" customHeight="1" x14ac:dyDescent="0.2">
      <c r="A1077" s="59" t="s">
        <v>376</v>
      </c>
      <c r="B1077" s="60" t="s">
        <v>1215</v>
      </c>
      <c r="C1077" s="52"/>
      <c r="D1077" s="53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</row>
    <row r="1078" spans="1:24" ht="21.95" customHeight="1" x14ac:dyDescent="0.2">
      <c r="A1078" s="61" t="s">
        <v>1216</v>
      </c>
      <c r="B1078" s="62" t="s">
        <v>1217</v>
      </c>
      <c r="C1078" s="62" t="s">
        <v>52</v>
      </c>
      <c r="D1078" s="53">
        <v>2897573865</v>
      </c>
      <c r="E1078" s="53">
        <v>0</v>
      </c>
      <c r="F1078" s="53">
        <v>0</v>
      </c>
      <c r="G1078" s="53">
        <v>0</v>
      </c>
      <c r="H1078" s="53">
        <v>0</v>
      </c>
      <c r="I1078" s="53">
        <v>0</v>
      </c>
      <c r="J1078" s="53">
        <v>2897573865</v>
      </c>
      <c r="K1078" s="53">
        <v>0</v>
      </c>
      <c r="L1078" s="53">
        <v>2154990647</v>
      </c>
      <c r="M1078" s="53">
        <v>2154990647</v>
      </c>
      <c r="N1078" s="53">
        <v>0</v>
      </c>
      <c r="O1078" s="53">
        <v>2154990647</v>
      </c>
      <c r="P1078" s="53">
        <v>2154990647</v>
      </c>
      <c r="Q1078" s="28">
        <f t="shared" ref="Q1078" si="357">R1078+T1078</f>
        <v>0</v>
      </c>
      <c r="R1078" s="53">
        <v>0</v>
      </c>
      <c r="S1078" s="53">
        <v>0</v>
      </c>
      <c r="T1078" s="53">
        <v>0</v>
      </c>
      <c r="U1078" s="53">
        <v>742583218</v>
      </c>
      <c r="V1078" s="53">
        <v>0</v>
      </c>
      <c r="W1078" s="53">
        <v>2154990647</v>
      </c>
      <c r="X1078" s="23">
        <f t="shared" ref="X1078:X1095" si="358">P1078/J1078</f>
        <v>0.74372241999773836</v>
      </c>
    </row>
    <row r="1079" spans="1:24" ht="21.95" customHeight="1" x14ac:dyDescent="0.2">
      <c r="A1079" s="59" t="s">
        <v>376</v>
      </c>
      <c r="B1079" s="60" t="s">
        <v>1218</v>
      </c>
      <c r="C1079" s="52"/>
      <c r="D1079" s="53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23"/>
    </row>
    <row r="1080" spans="1:24" ht="21.95" customHeight="1" x14ac:dyDescent="0.2">
      <c r="A1080" s="61" t="s">
        <v>1219</v>
      </c>
      <c r="B1080" s="62" t="s">
        <v>1220</v>
      </c>
      <c r="C1080" s="62" t="s">
        <v>52</v>
      </c>
      <c r="D1080" s="53">
        <v>441370000</v>
      </c>
      <c r="E1080" s="53">
        <v>0</v>
      </c>
      <c r="F1080" s="53">
        <v>0</v>
      </c>
      <c r="G1080" s="53">
        <v>0</v>
      </c>
      <c r="H1080" s="53">
        <v>0</v>
      </c>
      <c r="I1080" s="53">
        <v>0</v>
      </c>
      <c r="J1080" s="53">
        <v>441370000</v>
      </c>
      <c r="K1080" s="53">
        <v>0</v>
      </c>
      <c r="L1080" s="53">
        <v>297000000</v>
      </c>
      <c r="M1080" s="53">
        <v>297000000</v>
      </c>
      <c r="N1080" s="53">
        <v>0</v>
      </c>
      <c r="O1080" s="53">
        <v>297000000</v>
      </c>
      <c r="P1080" s="53">
        <v>297000000</v>
      </c>
      <c r="Q1080" s="28">
        <f t="shared" ref="Q1080" si="359">R1080+T1080</f>
        <v>0</v>
      </c>
      <c r="R1080" s="53">
        <v>0</v>
      </c>
      <c r="S1080" s="53">
        <v>0</v>
      </c>
      <c r="T1080" s="53">
        <v>0</v>
      </c>
      <c r="U1080" s="53">
        <v>144370000</v>
      </c>
      <c r="V1080" s="53">
        <v>0</v>
      </c>
      <c r="W1080" s="53">
        <v>297000000</v>
      </c>
      <c r="X1080" s="23">
        <f t="shared" si="358"/>
        <v>0.67290481908602762</v>
      </c>
    </row>
    <row r="1081" spans="1:24" x14ac:dyDescent="0.2">
      <c r="X1081" s="23"/>
    </row>
    <row r="1082" spans="1:24" ht="21.95" customHeight="1" x14ac:dyDescent="0.2">
      <c r="A1082" s="59" t="s">
        <v>376</v>
      </c>
      <c r="B1082" s="60" t="s">
        <v>1221</v>
      </c>
      <c r="C1082" s="52"/>
      <c r="D1082" s="53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23"/>
    </row>
    <row r="1083" spans="1:24" ht="21.95" customHeight="1" x14ac:dyDescent="0.2">
      <c r="A1083" s="61" t="s">
        <v>1222</v>
      </c>
      <c r="B1083" s="62" t="s">
        <v>1223</v>
      </c>
      <c r="C1083" s="62" t="s">
        <v>52</v>
      </c>
      <c r="D1083" s="53">
        <v>3867160490</v>
      </c>
      <c r="E1083" s="53">
        <v>0</v>
      </c>
      <c r="F1083" s="53">
        <v>0</v>
      </c>
      <c r="G1083" s="53">
        <v>0</v>
      </c>
      <c r="H1083" s="53">
        <v>0</v>
      </c>
      <c r="I1083" s="53">
        <v>0</v>
      </c>
      <c r="J1083" s="53">
        <v>3867160490</v>
      </c>
      <c r="K1083" s="53">
        <v>0</v>
      </c>
      <c r="L1083" s="53">
        <v>0</v>
      </c>
      <c r="M1083" s="53">
        <v>0</v>
      </c>
      <c r="N1083" s="53">
        <v>0</v>
      </c>
      <c r="O1083" s="53">
        <v>0</v>
      </c>
      <c r="P1083" s="53">
        <v>0</v>
      </c>
      <c r="Q1083" s="28">
        <f t="shared" ref="Q1083" si="360">R1083+T1083</f>
        <v>0</v>
      </c>
      <c r="R1083" s="53">
        <v>0</v>
      </c>
      <c r="S1083" s="53">
        <v>0</v>
      </c>
      <c r="T1083" s="53">
        <v>0</v>
      </c>
      <c r="U1083" s="53">
        <v>3867160490</v>
      </c>
      <c r="V1083" s="53">
        <v>0</v>
      </c>
      <c r="W1083" s="53">
        <v>0</v>
      </c>
      <c r="X1083" s="23">
        <f t="shared" si="358"/>
        <v>0</v>
      </c>
    </row>
    <row r="1084" spans="1:24" ht="21.95" customHeight="1" x14ac:dyDescent="0.2">
      <c r="A1084" s="59" t="s">
        <v>376</v>
      </c>
      <c r="B1084" s="60" t="s">
        <v>1224</v>
      </c>
      <c r="C1084" s="52"/>
      <c r="D1084" s="53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23"/>
    </row>
    <row r="1085" spans="1:24" ht="21.95" customHeight="1" x14ac:dyDescent="0.2">
      <c r="A1085" s="61" t="s">
        <v>1225</v>
      </c>
      <c r="B1085" s="62" t="s">
        <v>1226</v>
      </c>
      <c r="C1085" s="62" t="s">
        <v>52</v>
      </c>
      <c r="D1085" s="53">
        <v>317750000</v>
      </c>
      <c r="E1085" s="53">
        <v>0</v>
      </c>
      <c r="F1085" s="53">
        <v>0</v>
      </c>
      <c r="G1085" s="53">
        <v>0</v>
      </c>
      <c r="H1085" s="53">
        <v>0</v>
      </c>
      <c r="I1085" s="53">
        <v>0</v>
      </c>
      <c r="J1085" s="53">
        <v>317750000</v>
      </c>
      <c r="K1085" s="53">
        <v>0</v>
      </c>
      <c r="L1085" s="53">
        <v>190500000</v>
      </c>
      <c r="M1085" s="53">
        <v>190500000</v>
      </c>
      <c r="N1085" s="53">
        <v>0</v>
      </c>
      <c r="O1085" s="53">
        <v>190500000</v>
      </c>
      <c r="P1085" s="53">
        <v>190500000</v>
      </c>
      <c r="Q1085" s="28">
        <f t="shared" ref="Q1085" si="361">R1085+T1085</f>
        <v>0</v>
      </c>
      <c r="R1085" s="53">
        <v>0</v>
      </c>
      <c r="S1085" s="53">
        <v>0</v>
      </c>
      <c r="T1085" s="53">
        <v>0</v>
      </c>
      <c r="U1085" s="53">
        <v>127250000</v>
      </c>
      <c r="V1085" s="53">
        <v>0</v>
      </c>
      <c r="W1085" s="53">
        <v>190500000</v>
      </c>
      <c r="X1085" s="23">
        <f t="shared" si="358"/>
        <v>0.59952793076317856</v>
      </c>
    </row>
    <row r="1086" spans="1:24" ht="21.95" customHeight="1" x14ac:dyDescent="0.2">
      <c r="A1086" s="59" t="s">
        <v>376</v>
      </c>
      <c r="B1086" s="60" t="s">
        <v>1227</v>
      </c>
      <c r="C1086" s="52"/>
      <c r="D1086" s="53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23"/>
    </row>
    <row r="1087" spans="1:24" ht="21.95" customHeight="1" x14ac:dyDescent="0.2">
      <c r="A1087" s="61" t="s">
        <v>1228</v>
      </c>
      <c r="B1087" s="62" t="s">
        <v>1229</v>
      </c>
      <c r="C1087" s="62" t="s">
        <v>52</v>
      </c>
      <c r="D1087" s="53">
        <v>1340925701</v>
      </c>
      <c r="E1087" s="53">
        <v>0</v>
      </c>
      <c r="F1087" s="53">
        <v>0</v>
      </c>
      <c r="G1087" s="53">
        <v>0</v>
      </c>
      <c r="H1087" s="53">
        <v>0</v>
      </c>
      <c r="I1087" s="53">
        <v>0</v>
      </c>
      <c r="J1087" s="53">
        <v>1340925701</v>
      </c>
      <c r="K1087" s="53">
        <v>0</v>
      </c>
      <c r="L1087" s="53">
        <v>0</v>
      </c>
      <c r="M1087" s="53">
        <v>0</v>
      </c>
      <c r="N1087" s="53">
        <v>0</v>
      </c>
      <c r="O1087" s="53">
        <v>0</v>
      </c>
      <c r="P1087" s="53">
        <v>0</v>
      </c>
      <c r="Q1087" s="28">
        <f t="shared" ref="Q1087" si="362">R1087+T1087</f>
        <v>0</v>
      </c>
      <c r="R1087" s="53">
        <v>0</v>
      </c>
      <c r="S1087" s="53">
        <v>0</v>
      </c>
      <c r="T1087" s="53">
        <v>0</v>
      </c>
      <c r="U1087" s="53">
        <v>1340925701</v>
      </c>
      <c r="V1087" s="53">
        <v>0</v>
      </c>
      <c r="W1087" s="53">
        <v>0</v>
      </c>
      <c r="X1087" s="23">
        <f t="shared" si="358"/>
        <v>0</v>
      </c>
    </row>
    <row r="1088" spans="1:24" ht="21.95" customHeight="1" x14ac:dyDescent="0.2">
      <c r="A1088" s="59" t="s">
        <v>376</v>
      </c>
      <c r="B1088" s="60" t="s">
        <v>1230</v>
      </c>
      <c r="C1088" s="52"/>
      <c r="D1088" s="53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23"/>
    </row>
    <row r="1089" spans="1:24" ht="21.95" customHeight="1" x14ac:dyDescent="0.2">
      <c r="A1089" s="61" t="s">
        <v>1231</v>
      </c>
      <c r="B1089" s="62" t="s">
        <v>1232</v>
      </c>
      <c r="C1089" s="62" t="s">
        <v>52</v>
      </c>
      <c r="D1089" s="53">
        <v>177050000</v>
      </c>
      <c r="E1089" s="53">
        <v>0</v>
      </c>
      <c r="F1089" s="53">
        <v>0</v>
      </c>
      <c r="G1089" s="53">
        <v>0</v>
      </c>
      <c r="H1089" s="53">
        <v>0</v>
      </c>
      <c r="I1089" s="53">
        <v>0</v>
      </c>
      <c r="J1089" s="53">
        <v>177050000</v>
      </c>
      <c r="K1089" s="53">
        <v>0</v>
      </c>
      <c r="L1089" s="53">
        <v>100800000</v>
      </c>
      <c r="M1089" s="53">
        <v>100800000</v>
      </c>
      <c r="N1089" s="53">
        <v>0</v>
      </c>
      <c r="O1089" s="53">
        <v>100800000</v>
      </c>
      <c r="P1089" s="53">
        <v>100800000</v>
      </c>
      <c r="Q1089" s="28">
        <f t="shared" ref="Q1089" si="363">R1089+T1089</f>
        <v>0</v>
      </c>
      <c r="R1089" s="53">
        <v>0</v>
      </c>
      <c r="S1089" s="53">
        <v>0</v>
      </c>
      <c r="T1089" s="53">
        <v>0</v>
      </c>
      <c r="U1089" s="53">
        <v>76250000</v>
      </c>
      <c r="V1089" s="53">
        <v>0</v>
      </c>
      <c r="W1089" s="53">
        <v>100800000</v>
      </c>
      <c r="X1089" s="23">
        <f t="shared" si="358"/>
        <v>0.56933069754306698</v>
      </c>
    </row>
    <row r="1090" spans="1:24" ht="21.95" customHeight="1" x14ac:dyDescent="0.2">
      <c r="A1090" s="59" t="s">
        <v>376</v>
      </c>
      <c r="B1090" s="60" t="s">
        <v>1233</v>
      </c>
      <c r="C1090" s="52"/>
      <c r="D1090" s="53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23"/>
    </row>
    <row r="1091" spans="1:24" ht="21.95" customHeight="1" x14ac:dyDescent="0.2">
      <c r="A1091" s="61" t="s">
        <v>1234</v>
      </c>
      <c r="B1091" s="62" t="s">
        <v>1235</v>
      </c>
      <c r="C1091" s="62" t="s">
        <v>52</v>
      </c>
      <c r="D1091" s="53">
        <v>948000000</v>
      </c>
      <c r="E1091" s="53">
        <v>0</v>
      </c>
      <c r="F1091" s="53">
        <v>0</v>
      </c>
      <c r="G1091" s="53">
        <v>0</v>
      </c>
      <c r="H1091" s="53">
        <v>0</v>
      </c>
      <c r="I1091" s="53">
        <v>0</v>
      </c>
      <c r="J1091" s="53">
        <v>948000000</v>
      </c>
      <c r="K1091" s="53">
        <v>0</v>
      </c>
      <c r="L1091" s="53">
        <v>22800000</v>
      </c>
      <c r="M1091" s="53">
        <v>22800000</v>
      </c>
      <c r="N1091" s="53">
        <v>0</v>
      </c>
      <c r="O1091" s="53">
        <v>22800000</v>
      </c>
      <c r="P1091" s="53">
        <v>22800000</v>
      </c>
      <c r="Q1091" s="28">
        <f t="shared" ref="Q1091" si="364">R1091+T1091</f>
        <v>0</v>
      </c>
      <c r="R1091" s="53">
        <v>0</v>
      </c>
      <c r="S1091" s="53">
        <v>0</v>
      </c>
      <c r="T1091" s="53">
        <v>0</v>
      </c>
      <c r="U1091" s="53">
        <v>925200000</v>
      </c>
      <c r="V1091" s="53">
        <v>0</v>
      </c>
      <c r="W1091" s="53">
        <v>22800000</v>
      </c>
      <c r="X1091" s="23">
        <f t="shared" si="358"/>
        <v>2.4050632911392405E-2</v>
      </c>
    </row>
    <row r="1092" spans="1:24" ht="21.95" customHeight="1" x14ac:dyDescent="0.2">
      <c r="A1092" s="59" t="s">
        <v>376</v>
      </c>
      <c r="B1092" s="60" t="s">
        <v>1236</v>
      </c>
      <c r="C1092" s="52"/>
      <c r="D1092" s="53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23"/>
    </row>
    <row r="1093" spans="1:24" ht="21.95" customHeight="1" x14ac:dyDescent="0.2">
      <c r="A1093" s="61" t="s">
        <v>1237</v>
      </c>
      <c r="B1093" s="62" t="s">
        <v>1238</v>
      </c>
      <c r="C1093" s="62" t="s">
        <v>52</v>
      </c>
      <c r="D1093" s="53">
        <v>566600000</v>
      </c>
      <c r="E1093" s="53">
        <v>0</v>
      </c>
      <c r="F1093" s="53">
        <v>0</v>
      </c>
      <c r="G1093" s="53">
        <v>0</v>
      </c>
      <c r="H1093" s="53">
        <v>0</v>
      </c>
      <c r="I1093" s="53">
        <v>0</v>
      </c>
      <c r="J1093" s="53">
        <v>566600000</v>
      </c>
      <c r="K1093" s="53">
        <v>0</v>
      </c>
      <c r="L1093" s="53">
        <v>329400000</v>
      </c>
      <c r="M1093" s="53">
        <v>329400000</v>
      </c>
      <c r="N1093" s="53">
        <v>0</v>
      </c>
      <c r="O1093" s="53">
        <v>329400000</v>
      </c>
      <c r="P1093" s="53">
        <v>329400000</v>
      </c>
      <c r="Q1093" s="28">
        <f t="shared" ref="Q1093" si="365">R1093+T1093</f>
        <v>0</v>
      </c>
      <c r="R1093" s="53">
        <v>0</v>
      </c>
      <c r="S1093" s="53">
        <v>0</v>
      </c>
      <c r="T1093" s="53">
        <v>0</v>
      </c>
      <c r="U1093" s="53">
        <v>237200000</v>
      </c>
      <c r="V1093" s="53">
        <v>0</v>
      </c>
      <c r="W1093" s="53">
        <v>329400000</v>
      </c>
      <c r="X1093" s="23">
        <f t="shared" si="358"/>
        <v>0.5813625132368514</v>
      </c>
    </row>
    <row r="1094" spans="1:24" ht="21.95" customHeight="1" x14ac:dyDescent="0.2">
      <c r="A1094" s="59" t="s">
        <v>376</v>
      </c>
      <c r="B1094" s="60" t="s">
        <v>1239</v>
      </c>
      <c r="C1094" s="52"/>
      <c r="D1094" s="53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23"/>
    </row>
    <row r="1095" spans="1:24" ht="21.95" customHeight="1" x14ac:dyDescent="0.2">
      <c r="A1095" s="61" t="s">
        <v>1240</v>
      </c>
      <c r="B1095" s="62" t="s">
        <v>1241</v>
      </c>
      <c r="C1095" s="62" t="s">
        <v>52</v>
      </c>
      <c r="D1095" s="53">
        <v>1711074299</v>
      </c>
      <c r="E1095" s="53">
        <v>0</v>
      </c>
      <c r="F1095" s="53">
        <v>0</v>
      </c>
      <c r="G1095" s="53">
        <v>0</v>
      </c>
      <c r="H1095" s="53">
        <v>0</v>
      </c>
      <c r="I1095" s="53">
        <v>0</v>
      </c>
      <c r="J1095" s="53">
        <v>1711074299</v>
      </c>
      <c r="K1095" s="53">
        <v>0</v>
      </c>
      <c r="L1095" s="53">
        <v>231600000</v>
      </c>
      <c r="M1095" s="53">
        <v>231600000</v>
      </c>
      <c r="N1095" s="53">
        <v>0</v>
      </c>
      <c r="O1095" s="53">
        <v>225600000</v>
      </c>
      <c r="P1095" s="53">
        <v>225600000</v>
      </c>
      <c r="Q1095" s="28">
        <f t="shared" ref="Q1095" si="366">R1095+T1095</f>
        <v>0</v>
      </c>
      <c r="R1095" s="53">
        <v>0</v>
      </c>
      <c r="S1095" s="53">
        <v>0</v>
      </c>
      <c r="T1095" s="53">
        <v>0</v>
      </c>
      <c r="U1095" s="53">
        <v>1479474299</v>
      </c>
      <c r="V1095" s="53">
        <v>6000000</v>
      </c>
      <c r="W1095" s="53">
        <v>225600000</v>
      </c>
      <c r="X1095" s="23">
        <f t="shared" si="358"/>
        <v>0.13184699234384328</v>
      </c>
    </row>
    <row r="1096" spans="1:24" ht="21.95" customHeight="1" x14ac:dyDescent="0.2">
      <c r="A1096" s="59"/>
      <c r="B1096" s="60" t="s">
        <v>1242</v>
      </c>
      <c r="C1096" s="62"/>
      <c r="D1096" s="53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</row>
    <row r="1097" spans="1:24" ht="17.25" customHeight="1" x14ac:dyDescent="0.2">
      <c r="A1097" s="59" t="s">
        <v>362</v>
      </c>
      <c r="B1097" s="60" t="s">
        <v>431</v>
      </c>
      <c r="C1097" s="62"/>
      <c r="D1097" s="53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</row>
    <row r="1098" spans="1:24" ht="16.5" customHeight="1" x14ac:dyDescent="0.2">
      <c r="A1098" s="59" t="s">
        <v>365</v>
      </c>
      <c r="B1098" s="60" t="s">
        <v>180</v>
      </c>
      <c r="C1098" s="62"/>
      <c r="D1098" s="53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</row>
    <row r="1099" spans="1:24" ht="15.75" customHeight="1" x14ac:dyDescent="0.2">
      <c r="A1099" s="59" t="s">
        <v>388</v>
      </c>
      <c r="B1099" s="60" t="s">
        <v>182</v>
      </c>
      <c r="C1099" s="62"/>
      <c r="D1099" s="53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</row>
    <row r="1100" spans="1:24" ht="17.25" customHeight="1" x14ac:dyDescent="0.2">
      <c r="A1100" s="59" t="s">
        <v>547</v>
      </c>
      <c r="B1100" s="60" t="s">
        <v>192</v>
      </c>
      <c r="C1100" s="62"/>
      <c r="D1100" s="53"/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</row>
    <row r="1101" spans="1:24" ht="21.95" customHeight="1" x14ac:dyDescent="0.2">
      <c r="A1101" s="59" t="s">
        <v>376</v>
      </c>
      <c r="B1101" s="60" t="s">
        <v>1236</v>
      </c>
      <c r="C1101" s="52"/>
      <c r="D1101" s="53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</row>
    <row r="1102" spans="1:24" ht="21.95" customHeight="1" x14ac:dyDescent="0.2">
      <c r="A1102" s="61" t="s">
        <v>1243</v>
      </c>
      <c r="B1102" s="62" t="s">
        <v>1244</v>
      </c>
      <c r="C1102" s="62" t="s">
        <v>1245</v>
      </c>
      <c r="D1102" s="53">
        <v>9000000</v>
      </c>
      <c r="E1102" s="53">
        <v>0</v>
      </c>
      <c r="F1102" s="53">
        <v>0</v>
      </c>
      <c r="G1102" s="53">
        <v>0</v>
      </c>
      <c r="H1102" s="53">
        <v>0</v>
      </c>
      <c r="I1102" s="53">
        <v>0</v>
      </c>
      <c r="J1102" s="53">
        <v>9000000</v>
      </c>
      <c r="K1102" s="53">
        <v>0</v>
      </c>
      <c r="L1102" s="53">
        <v>0</v>
      </c>
      <c r="M1102" s="53">
        <v>0</v>
      </c>
      <c r="N1102" s="53">
        <v>0</v>
      </c>
      <c r="O1102" s="53">
        <v>0</v>
      </c>
      <c r="P1102" s="53">
        <v>0</v>
      </c>
      <c r="Q1102" s="28">
        <f t="shared" ref="Q1102:Q1105" si="367">R1102+T1102</f>
        <v>0</v>
      </c>
      <c r="R1102" s="53">
        <v>0</v>
      </c>
      <c r="S1102" s="53">
        <v>0</v>
      </c>
      <c r="T1102" s="53">
        <v>0</v>
      </c>
      <c r="U1102" s="53">
        <v>9000000</v>
      </c>
      <c r="V1102" s="53">
        <v>0</v>
      </c>
      <c r="W1102" s="53">
        <v>0</v>
      </c>
      <c r="X1102" s="23">
        <f t="shared" ref="X1102:X1105" si="368">P1102/J1102</f>
        <v>0</v>
      </c>
    </row>
    <row r="1103" spans="1:24" ht="21.95" customHeight="1" x14ac:dyDescent="0.2">
      <c r="A1103" s="61" t="s">
        <v>1246</v>
      </c>
      <c r="B1103" s="62" t="s">
        <v>1247</v>
      </c>
      <c r="C1103" s="62" t="s">
        <v>672</v>
      </c>
      <c r="D1103" s="53">
        <v>21000000</v>
      </c>
      <c r="E1103" s="53">
        <v>0</v>
      </c>
      <c r="F1103" s="53">
        <v>0</v>
      </c>
      <c r="G1103" s="53">
        <v>0</v>
      </c>
      <c r="H1103" s="53">
        <v>0</v>
      </c>
      <c r="I1103" s="53">
        <v>0</v>
      </c>
      <c r="J1103" s="53">
        <v>21000000</v>
      </c>
      <c r="K1103" s="53">
        <v>0</v>
      </c>
      <c r="L1103" s="53">
        <v>0</v>
      </c>
      <c r="M1103" s="53">
        <v>0</v>
      </c>
      <c r="N1103" s="53">
        <v>0</v>
      </c>
      <c r="O1103" s="53">
        <v>0</v>
      </c>
      <c r="P1103" s="53">
        <v>0</v>
      </c>
      <c r="Q1103" s="28">
        <f t="shared" si="367"/>
        <v>0</v>
      </c>
      <c r="R1103" s="53">
        <v>0</v>
      </c>
      <c r="S1103" s="53">
        <v>0</v>
      </c>
      <c r="T1103" s="53">
        <v>0</v>
      </c>
      <c r="U1103" s="53">
        <v>21000000</v>
      </c>
      <c r="V1103" s="53">
        <v>0</v>
      </c>
      <c r="W1103" s="53">
        <v>0</v>
      </c>
      <c r="X1103" s="23">
        <f t="shared" si="368"/>
        <v>0</v>
      </c>
    </row>
    <row r="1104" spans="1:24" ht="45.75" customHeight="1" x14ac:dyDescent="0.2">
      <c r="A1104" s="61" t="s">
        <v>1248</v>
      </c>
      <c r="B1104" s="62" t="s">
        <v>1249</v>
      </c>
      <c r="C1104" s="62" t="s">
        <v>672</v>
      </c>
      <c r="D1104" s="53">
        <v>66000000</v>
      </c>
      <c r="E1104" s="53">
        <v>0</v>
      </c>
      <c r="F1104" s="53">
        <v>0</v>
      </c>
      <c r="G1104" s="53">
        <v>0</v>
      </c>
      <c r="H1104" s="53">
        <v>0</v>
      </c>
      <c r="I1104" s="53">
        <v>0</v>
      </c>
      <c r="J1104" s="53">
        <v>66000000</v>
      </c>
      <c r="K1104" s="53">
        <v>0</v>
      </c>
      <c r="L1104" s="53">
        <v>0</v>
      </c>
      <c r="M1104" s="53">
        <v>0</v>
      </c>
      <c r="N1104" s="53">
        <v>0</v>
      </c>
      <c r="O1104" s="53">
        <v>0</v>
      </c>
      <c r="P1104" s="53">
        <v>0</v>
      </c>
      <c r="Q1104" s="28">
        <f t="shared" si="367"/>
        <v>0</v>
      </c>
      <c r="R1104" s="53">
        <v>0</v>
      </c>
      <c r="S1104" s="53">
        <v>0</v>
      </c>
      <c r="T1104" s="53">
        <v>0</v>
      </c>
      <c r="U1104" s="53">
        <v>66000000</v>
      </c>
      <c r="V1104" s="53">
        <v>0</v>
      </c>
      <c r="W1104" s="53">
        <v>0</v>
      </c>
      <c r="X1104" s="23">
        <f t="shared" si="368"/>
        <v>0</v>
      </c>
    </row>
    <row r="1105" spans="1:24" ht="51" customHeight="1" x14ac:dyDescent="0.2">
      <c r="A1105" s="61" t="s">
        <v>1250</v>
      </c>
      <c r="B1105" s="62" t="s">
        <v>1251</v>
      </c>
      <c r="C1105" s="62" t="s">
        <v>672</v>
      </c>
      <c r="D1105" s="53">
        <v>79671207</v>
      </c>
      <c r="E1105" s="53">
        <v>0</v>
      </c>
      <c r="F1105" s="53">
        <v>0</v>
      </c>
      <c r="G1105" s="53">
        <v>0</v>
      </c>
      <c r="H1105" s="53">
        <v>0</v>
      </c>
      <c r="I1105" s="53">
        <v>0</v>
      </c>
      <c r="J1105" s="53">
        <v>79671207</v>
      </c>
      <c r="K1105" s="53">
        <v>0</v>
      </c>
      <c r="L1105" s="53">
        <v>0</v>
      </c>
      <c r="M1105" s="53">
        <v>0</v>
      </c>
      <c r="N1105" s="53">
        <v>0</v>
      </c>
      <c r="O1105" s="53">
        <v>0</v>
      </c>
      <c r="P1105" s="53">
        <v>0</v>
      </c>
      <c r="Q1105" s="28">
        <f t="shared" si="367"/>
        <v>0</v>
      </c>
      <c r="R1105" s="53">
        <v>0</v>
      </c>
      <c r="S1105" s="53">
        <v>0</v>
      </c>
      <c r="T1105" s="53">
        <v>0</v>
      </c>
      <c r="U1105" s="53">
        <v>79671207</v>
      </c>
      <c r="V1105" s="53">
        <v>0</v>
      </c>
      <c r="W1105" s="53">
        <v>0</v>
      </c>
      <c r="X1105" s="23">
        <f t="shared" si="368"/>
        <v>0</v>
      </c>
    </row>
    <row r="1106" spans="1:24" ht="12" customHeight="1" x14ac:dyDescent="0.2">
      <c r="A1106" s="61"/>
      <c r="B1106" s="62"/>
      <c r="C1106" s="62"/>
      <c r="D1106" s="53"/>
      <c r="E1106" s="53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</row>
    <row r="1107" spans="1:24" s="17" customFormat="1" ht="21.95" customHeight="1" x14ac:dyDescent="0.2">
      <c r="A1107" s="128"/>
      <c r="B1107" s="133" t="s">
        <v>1252</v>
      </c>
      <c r="C1107" s="69" t="s">
        <v>1253</v>
      </c>
      <c r="D1107" s="130">
        <f>SUM(D1070:D1105)</f>
        <v>12443175562</v>
      </c>
      <c r="E1107" s="130">
        <f t="shared" ref="E1107:W1107" si="369">SUM(E1070:E1105)</f>
        <v>0</v>
      </c>
      <c r="F1107" s="130">
        <f t="shared" si="369"/>
        <v>0</v>
      </c>
      <c r="G1107" s="130">
        <f t="shared" si="369"/>
        <v>0</v>
      </c>
      <c r="H1107" s="130">
        <f t="shared" si="369"/>
        <v>0</v>
      </c>
      <c r="I1107" s="130">
        <f t="shared" si="369"/>
        <v>0</v>
      </c>
      <c r="J1107" s="130">
        <f t="shared" si="369"/>
        <v>12443175562</v>
      </c>
      <c r="K1107" s="130">
        <f t="shared" si="369"/>
        <v>0</v>
      </c>
      <c r="L1107" s="130">
        <f t="shared" si="369"/>
        <v>3327090647</v>
      </c>
      <c r="M1107" s="130">
        <f t="shared" si="369"/>
        <v>3327090647</v>
      </c>
      <c r="N1107" s="130">
        <f t="shared" si="369"/>
        <v>0</v>
      </c>
      <c r="O1107" s="130">
        <f t="shared" si="369"/>
        <v>3321090647</v>
      </c>
      <c r="P1107" s="130">
        <f t="shared" si="369"/>
        <v>3321090647</v>
      </c>
      <c r="Q1107" s="130">
        <f t="shared" si="369"/>
        <v>0</v>
      </c>
      <c r="R1107" s="130">
        <f t="shared" si="369"/>
        <v>0</v>
      </c>
      <c r="S1107" s="130">
        <f t="shared" si="369"/>
        <v>0</v>
      </c>
      <c r="T1107" s="130">
        <f t="shared" si="369"/>
        <v>0</v>
      </c>
      <c r="U1107" s="130">
        <f t="shared" si="369"/>
        <v>9116084915</v>
      </c>
      <c r="V1107" s="130">
        <f t="shared" si="369"/>
        <v>6000000</v>
      </c>
      <c r="W1107" s="130">
        <f t="shared" si="369"/>
        <v>3321090647</v>
      </c>
      <c r="X1107" s="115">
        <f>P1107/J1107</f>
        <v>0.26690056975023496</v>
      </c>
    </row>
    <row r="1108" spans="1:24" s="17" customFormat="1" ht="15.75" customHeight="1" x14ac:dyDescent="0.2">
      <c r="A1108" s="41"/>
      <c r="B1108" s="80"/>
      <c r="C1108" s="65"/>
      <c r="D1108" s="66"/>
      <c r="E1108" s="66"/>
      <c r="F1108" s="66"/>
      <c r="G1108" s="66"/>
      <c r="H1108" s="66"/>
      <c r="I1108" s="66"/>
      <c r="J1108" s="66"/>
      <c r="K1108" s="66"/>
      <c r="L1108" s="66"/>
      <c r="M1108" s="66"/>
      <c r="N1108" s="66"/>
      <c r="O1108" s="66"/>
      <c r="P1108" s="66"/>
      <c r="Q1108" s="66"/>
      <c r="R1108" s="66"/>
      <c r="S1108" s="66"/>
      <c r="T1108" s="66"/>
      <c r="U1108" s="66"/>
      <c r="V1108" s="66"/>
      <c r="W1108" s="66"/>
      <c r="X1108" s="66"/>
    </row>
    <row r="1109" spans="1:24" s="17" customFormat="1" ht="21.95" customHeight="1" x14ac:dyDescent="0.2">
      <c r="A1109" s="128"/>
      <c r="B1109" s="69" t="s">
        <v>1254</v>
      </c>
      <c r="C1109" s="131"/>
      <c r="D1109" s="132"/>
      <c r="E1109" s="132"/>
      <c r="F1109" s="132"/>
      <c r="G1109" s="132"/>
      <c r="H1109" s="132"/>
      <c r="I1109" s="132"/>
      <c r="J1109" s="132"/>
      <c r="K1109" s="132"/>
      <c r="L1109" s="132"/>
      <c r="M1109" s="132"/>
      <c r="N1109" s="132"/>
      <c r="O1109" s="132"/>
      <c r="P1109" s="132"/>
      <c r="Q1109" s="132"/>
      <c r="R1109" s="132"/>
      <c r="S1109" s="132"/>
      <c r="T1109" s="132"/>
      <c r="U1109" s="132"/>
      <c r="V1109" s="132"/>
      <c r="W1109" s="132"/>
      <c r="X1109" s="132"/>
    </row>
    <row r="1110" spans="1:24" ht="15" customHeight="1" x14ac:dyDescent="0.2">
      <c r="A1110" s="61"/>
      <c r="B1110" s="60" t="s">
        <v>37</v>
      </c>
      <c r="C1110" s="52"/>
      <c r="D1110" s="53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</row>
    <row r="1111" spans="1:24" ht="15" customHeight="1" x14ac:dyDescent="0.2">
      <c r="A1111" s="61"/>
      <c r="B1111" s="60" t="s">
        <v>431</v>
      </c>
      <c r="C1111" s="52"/>
      <c r="D1111" s="53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</row>
    <row r="1112" spans="1:24" ht="64.5" customHeight="1" x14ac:dyDescent="0.2">
      <c r="A1112" s="59" t="s">
        <v>376</v>
      </c>
      <c r="B1112" s="60" t="s">
        <v>1255</v>
      </c>
      <c r="C1112" s="52"/>
      <c r="D1112" s="53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</row>
    <row r="1113" spans="1:24" ht="51" customHeight="1" x14ac:dyDescent="0.2">
      <c r="A1113" s="61" t="s">
        <v>1256</v>
      </c>
      <c r="B1113" s="62" t="s">
        <v>1257</v>
      </c>
      <c r="C1113" s="62" t="s">
        <v>52</v>
      </c>
      <c r="D1113" s="53">
        <v>12000000</v>
      </c>
      <c r="E1113" s="53">
        <v>0</v>
      </c>
      <c r="F1113" s="53">
        <v>0</v>
      </c>
      <c r="G1113" s="53">
        <v>0</v>
      </c>
      <c r="H1113" s="53">
        <v>0</v>
      </c>
      <c r="I1113" s="53">
        <v>0</v>
      </c>
      <c r="J1113" s="53">
        <v>12000000</v>
      </c>
      <c r="K1113" s="53">
        <v>0</v>
      </c>
      <c r="L1113" s="53">
        <v>0</v>
      </c>
      <c r="M1113" s="53">
        <v>0</v>
      </c>
      <c r="N1113" s="53">
        <v>0</v>
      </c>
      <c r="O1113" s="53">
        <v>0</v>
      </c>
      <c r="P1113" s="53">
        <v>0</v>
      </c>
      <c r="Q1113" s="28">
        <f t="shared" ref="Q1113" si="370">R1113+T1113</f>
        <v>0</v>
      </c>
      <c r="R1113" s="53">
        <v>0</v>
      </c>
      <c r="S1113" s="53">
        <v>0</v>
      </c>
      <c r="T1113" s="53">
        <v>0</v>
      </c>
      <c r="U1113" s="53">
        <v>12000000</v>
      </c>
      <c r="V1113" s="53">
        <v>0</v>
      </c>
      <c r="W1113" s="53">
        <v>0</v>
      </c>
      <c r="X1113" s="23">
        <f t="shared" ref="X1113" si="371">P1113/J1113</f>
        <v>0</v>
      </c>
    </row>
    <row r="1114" spans="1:24" ht="51" customHeight="1" x14ac:dyDescent="0.2">
      <c r="A1114" s="59" t="s">
        <v>376</v>
      </c>
      <c r="B1114" s="60" t="s">
        <v>1258</v>
      </c>
      <c r="C1114" s="52"/>
      <c r="D1114" s="53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</row>
    <row r="1115" spans="1:24" ht="51" customHeight="1" x14ac:dyDescent="0.2">
      <c r="A1115" s="61" t="s">
        <v>1259</v>
      </c>
      <c r="B1115" s="62" t="s">
        <v>1260</v>
      </c>
      <c r="C1115" s="62" t="s">
        <v>52</v>
      </c>
      <c r="D1115" s="53">
        <v>12579822</v>
      </c>
      <c r="E1115" s="53">
        <v>0</v>
      </c>
      <c r="F1115" s="53">
        <v>0</v>
      </c>
      <c r="G1115" s="53">
        <v>0</v>
      </c>
      <c r="H1115" s="53">
        <v>0</v>
      </c>
      <c r="I1115" s="53">
        <v>0</v>
      </c>
      <c r="J1115" s="53">
        <v>12579822</v>
      </c>
      <c r="K1115" s="53">
        <v>0</v>
      </c>
      <c r="L1115" s="53">
        <v>0</v>
      </c>
      <c r="M1115" s="53">
        <v>0</v>
      </c>
      <c r="N1115" s="53">
        <v>0</v>
      </c>
      <c r="O1115" s="53">
        <v>0</v>
      </c>
      <c r="P1115" s="53">
        <v>0</v>
      </c>
      <c r="Q1115" s="28">
        <f t="shared" ref="Q1115" si="372">R1115+T1115</f>
        <v>0</v>
      </c>
      <c r="R1115" s="53">
        <v>0</v>
      </c>
      <c r="S1115" s="53">
        <v>0</v>
      </c>
      <c r="T1115" s="53">
        <v>0</v>
      </c>
      <c r="U1115" s="53">
        <v>12579822</v>
      </c>
      <c r="V1115" s="53">
        <v>0</v>
      </c>
      <c r="W1115" s="53">
        <v>0</v>
      </c>
      <c r="X1115" s="23">
        <f t="shared" ref="X1115" si="373">P1115/J1115</f>
        <v>0</v>
      </c>
    </row>
    <row r="1116" spans="1:24" ht="51" customHeight="1" x14ac:dyDescent="0.2">
      <c r="A1116" s="59" t="s">
        <v>376</v>
      </c>
      <c r="B1116" s="60" t="s">
        <v>1261</v>
      </c>
      <c r="C1116" s="52"/>
      <c r="D1116" s="53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</row>
    <row r="1117" spans="1:24" ht="51" customHeight="1" x14ac:dyDescent="0.2">
      <c r="A1117" s="61" t="s">
        <v>1262</v>
      </c>
      <c r="B1117" s="62" t="s">
        <v>1263</v>
      </c>
      <c r="C1117" s="62" t="s">
        <v>672</v>
      </c>
      <c r="D1117" s="53">
        <v>25248359</v>
      </c>
      <c r="E1117" s="53">
        <v>0</v>
      </c>
      <c r="F1117" s="53">
        <v>0</v>
      </c>
      <c r="G1117" s="53">
        <v>0</v>
      </c>
      <c r="H1117" s="53">
        <v>0</v>
      </c>
      <c r="I1117" s="53">
        <v>0</v>
      </c>
      <c r="J1117" s="53">
        <v>25248359</v>
      </c>
      <c r="K1117" s="53">
        <v>0</v>
      </c>
      <c r="L1117" s="53">
        <v>0</v>
      </c>
      <c r="M1117" s="53">
        <v>0</v>
      </c>
      <c r="N1117" s="53">
        <v>0</v>
      </c>
      <c r="O1117" s="53">
        <v>0</v>
      </c>
      <c r="P1117" s="53">
        <v>0</v>
      </c>
      <c r="Q1117" s="28">
        <f t="shared" ref="Q1117" si="374">R1117+T1117</f>
        <v>0</v>
      </c>
      <c r="R1117" s="53">
        <v>0</v>
      </c>
      <c r="S1117" s="53">
        <v>0</v>
      </c>
      <c r="T1117" s="53">
        <v>0</v>
      </c>
      <c r="U1117" s="53">
        <v>25248359</v>
      </c>
      <c r="V1117" s="53">
        <v>0</v>
      </c>
      <c r="W1117" s="53">
        <v>0</v>
      </c>
      <c r="X1117" s="23">
        <f t="shared" ref="X1117" si="375">P1117/J1117</f>
        <v>0</v>
      </c>
    </row>
    <row r="1118" spans="1:24" ht="69" customHeight="1" x14ac:dyDescent="0.2">
      <c r="A1118" s="59" t="s">
        <v>376</v>
      </c>
      <c r="B1118" s="60" t="s">
        <v>1264</v>
      </c>
      <c r="C1118" s="52"/>
      <c r="D1118" s="53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</row>
    <row r="1119" spans="1:24" ht="51" customHeight="1" x14ac:dyDescent="0.2">
      <c r="A1119" s="61" t="s">
        <v>1265</v>
      </c>
      <c r="B1119" s="62" t="s">
        <v>1266</v>
      </c>
      <c r="C1119" s="62" t="s">
        <v>1267</v>
      </c>
      <c r="D1119" s="53">
        <v>13124460</v>
      </c>
      <c r="E1119" s="53">
        <v>0</v>
      </c>
      <c r="F1119" s="53">
        <v>0</v>
      </c>
      <c r="G1119" s="53">
        <v>0</v>
      </c>
      <c r="H1119" s="53">
        <v>0</v>
      </c>
      <c r="I1119" s="53">
        <v>0</v>
      </c>
      <c r="J1119" s="53">
        <v>13124460</v>
      </c>
      <c r="K1119" s="53">
        <v>0</v>
      </c>
      <c r="L1119" s="53">
        <v>1093705</v>
      </c>
      <c r="M1119" s="53">
        <v>1093705</v>
      </c>
      <c r="N1119" s="53">
        <v>0</v>
      </c>
      <c r="O1119" s="53">
        <v>1093705</v>
      </c>
      <c r="P1119" s="53">
        <v>1093705</v>
      </c>
      <c r="Q1119" s="28">
        <f t="shared" ref="Q1119" si="376">R1119+T1119</f>
        <v>0</v>
      </c>
      <c r="R1119" s="53">
        <v>0</v>
      </c>
      <c r="S1119" s="53">
        <v>0</v>
      </c>
      <c r="T1119" s="53">
        <v>0</v>
      </c>
      <c r="U1119" s="53">
        <v>12030755</v>
      </c>
      <c r="V1119" s="53">
        <v>0</v>
      </c>
      <c r="W1119" s="53">
        <v>1093705</v>
      </c>
      <c r="X1119" s="23">
        <f t="shared" ref="X1119" si="377">P1119/J1119</f>
        <v>8.3333333333333329E-2</v>
      </c>
    </row>
    <row r="1120" spans="1:24" ht="51" customHeight="1" x14ac:dyDescent="0.2">
      <c r="A1120" s="59" t="s">
        <v>376</v>
      </c>
      <c r="B1120" s="60" t="s">
        <v>1268</v>
      </c>
      <c r="C1120" s="52"/>
      <c r="D1120" s="53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</row>
    <row r="1121" spans="1:24" ht="51" customHeight="1" x14ac:dyDescent="0.2">
      <c r="A1121" s="61" t="s">
        <v>1269</v>
      </c>
      <c r="B1121" s="62" t="s">
        <v>1270</v>
      </c>
      <c r="C1121" s="62" t="s">
        <v>52</v>
      </c>
      <c r="D1121" s="53">
        <v>211325859</v>
      </c>
      <c r="E1121" s="53">
        <v>0</v>
      </c>
      <c r="F1121" s="53">
        <v>0</v>
      </c>
      <c r="G1121" s="53">
        <v>0</v>
      </c>
      <c r="H1121" s="53">
        <v>0</v>
      </c>
      <c r="I1121" s="53">
        <v>0</v>
      </c>
      <c r="J1121" s="53">
        <v>211325859</v>
      </c>
      <c r="K1121" s="53">
        <v>0</v>
      </c>
      <c r="L1121" s="53">
        <v>0</v>
      </c>
      <c r="M1121" s="53">
        <v>0</v>
      </c>
      <c r="N1121" s="53">
        <v>0</v>
      </c>
      <c r="O1121" s="53">
        <v>0</v>
      </c>
      <c r="P1121" s="53">
        <v>0</v>
      </c>
      <c r="Q1121" s="28">
        <f t="shared" ref="Q1121" si="378">R1121+T1121</f>
        <v>0</v>
      </c>
      <c r="R1121" s="53">
        <v>0</v>
      </c>
      <c r="S1121" s="53">
        <v>0</v>
      </c>
      <c r="T1121" s="53">
        <v>0</v>
      </c>
      <c r="U1121" s="53">
        <v>211325859</v>
      </c>
      <c r="V1121" s="53">
        <v>0</v>
      </c>
      <c r="W1121" s="53">
        <v>0</v>
      </c>
      <c r="X1121" s="23">
        <f t="shared" ref="X1121" si="379">P1121/J1121</f>
        <v>0</v>
      </c>
    </row>
    <row r="1122" spans="1:24" ht="51" customHeight="1" x14ac:dyDescent="0.2">
      <c r="A1122" s="59" t="s">
        <v>376</v>
      </c>
      <c r="B1122" s="60" t="s">
        <v>1271</v>
      </c>
      <c r="C1122" s="52"/>
      <c r="D1122" s="53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</row>
    <row r="1123" spans="1:24" ht="51" customHeight="1" x14ac:dyDescent="0.2">
      <c r="A1123" s="61" t="s">
        <v>1272</v>
      </c>
      <c r="B1123" s="62" t="s">
        <v>1273</v>
      </c>
      <c r="C1123" s="62" t="s">
        <v>52</v>
      </c>
      <c r="D1123" s="53">
        <v>7704682</v>
      </c>
      <c r="E1123" s="53">
        <v>0</v>
      </c>
      <c r="F1123" s="53">
        <v>0</v>
      </c>
      <c r="G1123" s="53">
        <v>0</v>
      </c>
      <c r="H1123" s="53">
        <v>0</v>
      </c>
      <c r="I1123" s="53">
        <v>0</v>
      </c>
      <c r="J1123" s="53">
        <v>7704682</v>
      </c>
      <c r="K1123" s="53">
        <v>0</v>
      </c>
      <c r="L1123" s="53">
        <v>0</v>
      </c>
      <c r="M1123" s="53">
        <v>0</v>
      </c>
      <c r="N1123" s="53">
        <v>0</v>
      </c>
      <c r="O1123" s="53">
        <v>0</v>
      </c>
      <c r="P1123" s="53">
        <v>0</v>
      </c>
      <c r="Q1123" s="28">
        <f t="shared" ref="Q1123:Q1124" si="380">R1123+T1123</f>
        <v>0</v>
      </c>
      <c r="R1123" s="53">
        <v>0</v>
      </c>
      <c r="S1123" s="53">
        <v>0</v>
      </c>
      <c r="T1123" s="53">
        <v>0</v>
      </c>
      <c r="U1123" s="53">
        <v>7704682</v>
      </c>
      <c r="V1123" s="53">
        <v>0</v>
      </c>
      <c r="W1123" s="53">
        <v>0</v>
      </c>
      <c r="X1123" s="23">
        <f t="shared" ref="X1123:X1124" si="381">P1123/J1123</f>
        <v>0</v>
      </c>
    </row>
    <row r="1124" spans="1:24" ht="51" customHeight="1" x14ac:dyDescent="0.2">
      <c r="A1124" s="61" t="s">
        <v>1274</v>
      </c>
      <c r="B1124" s="62" t="s">
        <v>1275</v>
      </c>
      <c r="C1124" s="62" t="s">
        <v>1267</v>
      </c>
      <c r="D1124" s="53">
        <v>120995318</v>
      </c>
      <c r="E1124" s="53">
        <v>0</v>
      </c>
      <c r="F1124" s="53">
        <v>0</v>
      </c>
      <c r="G1124" s="53">
        <v>0</v>
      </c>
      <c r="H1124" s="53">
        <v>0</v>
      </c>
      <c r="I1124" s="53">
        <v>0</v>
      </c>
      <c r="J1124" s="53">
        <v>120995318</v>
      </c>
      <c r="K1124" s="53">
        <v>0</v>
      </c>
      <c r="L1124" s="53">
        <v>10082943</v>
      </c>
      <c r="M1124" s="53">
        <v>10082943</v>
      </c>
      <c r="N1124" s="53">
        <v>0</v>
      </c>
      <c r="O1124" s="53">
        <v>10082943</v>
      </c>
      <c r="P1124" s="53">
        <v>10082943</v>
      </c>
      <c r="Q1124" s="28">
        <f t="shared" si="380"/>
        <v>0</v>
      </c>
      <c r="R1124" s="53">
        <v>0</v>
      </c>
      <c r="S1124" s="53">
        <v>0</v>
      </c>
      <c r="T1124" s="53">
        <v>0</v>
      </c>
      <c r="U1124" s="53">
        <v>110912375</v>
      </c>
      <c r="V1124" s="53">
        <v>0</v>
      </c>
      <c r="W1124" s="53">
        <v>10082943</v>
      </c>
      <c r="X1124" s="23">
        <f t="shared" si="381"/>
        <v>8.3333331955869561E-2</v>
      </c>
    </row>
    <row r="1125" spans="1:24" ht="51" customHeight="1" x14ac:dyDescent="0.2">
      <c r="A1125" s="59" t="s">
        <v>376</v>
      </c>
      <c r="B1125" s="60" t="s">
        <v>1276</v>
      </c>
      <c r="C1125" s="52"/>
      <c r="D1125" s="53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</row>
    <row r="1126" spans="1:24" ht="51" customHeight="1" x14ac:dyDescent="0.2">
      <c r="A1126" s="61" t="s">
        <v>1277</v>
      </c>
      <c r="B1126" s="62" t="s">
        <v>1278</v>
      </c>
      <c r="C1126" s="62" t="s">
        <v>79</v>
      </c>
      <c r="D1126" s="53">
        <v>22000000</v>
      </c>
      <c r="E1126" s="53">
        <v>0</v>
      </c>
      <c r="F1126" s="53">
        <v>0</v>
      </c>
      <c r="G1126" s="53">
        <v>0</v>
      </c>
      <c r="H1126" s="53">
        <v>0</v>
      </c>
      <c r="I1126" s="53">
        <v>0</v>
      </c>
      <c r="J1126" s="53">
        <v>22000000</v>
      </c>
      <c r="K1126" s="53">
        <v>0</v>
      </c>
      <c r="L1126" s="53">
        <v>0</v>
      </c>
      <c r="M1126" s="53">
        <v>0</v>
      </c>
      <c r="N1126" s="53">
        <v>0</v>
      </c>
      <c r="O1126" s="53">
        <v>0</v>
      </c>
      <c r="P1126" s="53">
        <v>0</v>
      </c>
      <c r="Q1126" s="28">
        <f t="shared" ref="Q1126" si="382">R1126+T1126</f>
        <v>0</v>
      </c>
      <c r="R1126" s="53">
        <v>0</v>
      </c>
      <c r="S1126" s="53">
        <v>0</v>
      </c>
      <c r="T1126" s="53">
        <v>0</v>
      </c>
      <c r="U1126" s="53">
        <v>22000000</v>
      </c>
      <c r="V1126" s="53">
        <v>0</v>
      </c>
      <c r="W1126" s="53">
        <v>0</v>
      </c>
      <c r="X1126" s="23">
        <f t="shared" ref="X1126" si="383">P1126/J1126</f>
        <v>0</v>
      </c>
    </row>
    <row r="1127" spans="1:24" ht="51" customHeight="1" x14ac:dyDescent="0.2">
      <c r="A1127" s="59" t="s">
        <v>376</v>
      </c>
      <c r="B1127" s="60" t="s">
        <v>1279</v>
      </c>
      <c r="C1127" s="52"/>
      <c r="D1127" s="53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</row>
    <row r="1128" spans="1:24" ht="51" customHeight="1" x14ac:dyDescent="0.2">
      <c r="A1128" s="61" t="s">
        <v>1280</v>
      </c>
      <c r="B1128" s="62" t="s">
        <v>1270</v>
      </c>
      <c r="C1128" s="62" t="s">
        <v>52</v>
      </c>
      <c r="D1128" s="53">
        <v>14070375</v>
      </c>
      <c r="E1128" s="53">
        <v>0</v>
      </c>
      <c r="F1128" s="53">
        <v>0</v>
      </c>
      <c r="G1128" s="53">
        <v>0</v>
      </c>
      <c r="H1128" s="53">
        <v>0</v>
      </c>
      <c r="I1128" s="53">
        <v>0</v>
      </c>
      <c r="J1128" s="53">
        <v>14070375</v>
      </c>
      <c r="K1128" s="53">
        <v>0</v>
      </c>
      <c r="L1128" s="53">
        <v>0</v>
      </c>
      <c r="M1128" s="53">
        <v>0</v>
      </c>
      <c r="N1128" s="53">
        <v>0</v>
      </c>
      <c r="O1128" s="53">
        <v>0</v>
      </c>
      <c r="P1128" s="53">
        <v>0</v>
      </c>
      <c r="Q1128" s="28">
        <f t="shared" ref="Q1128" si="384">R1128+T1128</f>
        <v>0</v>
      </c>
      <c r="R1128" s="53">
        <v>0</v>
      </c>
      <c r="S1128" s="53">
        <v>0</v>
      </c>
      <c r="T1128" s="53">
        <v>0</v>
      </c>
      <c r="U1128" s="53">
        <v>14070375</v>
      </c>
      <c r="V1128" s="53">
        <v>0</v>
      </c>
      <c r="W1128" s="53">
        <v>0</v>
      </c>
      <c r="X1128" s="23">
        <f t="shared" ref="X1128" si="385">P1128/J1128</f>
        <v>0</v>
      </c>
    </row>
    <row r="1129" spans="1:24" ht="51" customHeight="1" x14ac:dyDescent="0.2">
      <c r="A1129" s="59" t="s">
        <v>376</v>
      </c>
      <c r="B1129" s="60" t="s">
        <v>1281</v>
      </c>
      <c r="C1129" s="52"/>
      <c r="D1129" s="53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</row>
    <row r="1130" spans="1:24" ht="51" customHeight="1" x14ac:dyDescent="0.2">
      <c r="A1130" s="61" t="s">
        <v>1282</v>
      </c>
      <c r="B1130" s="62" t="s">
        <v>1270</v>
      </c>
      <c r="C1130" s="62" t="s">
        <v>52</v>
      </c>
      <c r="D1130" s="53">
        <v>973343348</v>
      </c>
      <c r="E1130" s="53">
        <v>0</v>
      </c>
      <c r="F1130" s="53">
        <v>0</v>
      </c>
      <c r="G1130" s="53">
        <v>0</v>
      </c>
      <c r="H1130" s="53">
        <v>0</v>
      </c>
      <c r="I1130" s="53">
        <v>0</v>
      </c>
      <c r="J1130" s="53">
        <v>973343348</v>
      </c>
      <c r="K1130" s="53">
        <v>0</v>
      </c>
      <c r="L1130" s="53">
        <v>0</v>
      </c>
      <c r="M1130" s="53">
        <v>0</v>
      </c>
      <c r="N1130" s="53">
        <v>0</v>
      </c>
      <c r="O1130" s="53">
        <v>0</v>
      </c>
      <c r="P1130" s="53">
        <v>0</v>
      </c>
      <c r="Q1130" s="28">
        <f t="shared" ref="Q1130" si="386">R1130+T1130</f>
        <v>0</v>
      </c>
      <c r="R1130" s="53">
        <v>0</v>
      </c>
      <c r="S1130" s="53">
        <v>0</v>
      </c>
      <c r="T1130" s="53">
        <v>0</v>
      </c>
      <c r="U1130" s="53">
        <v>973343348</v>
      </c>
      <c r="V1130" s="53">
        <v>0</v>
      </c>
      <c r="W1130" s="53">
        <v>0</v>
      </c>
      <c r="X1130" s="23">
        <f t="shared" ref="X1130" si="387">P1130/J1130</f>
        <v>0</v>
      </c>
    </row>
    <row r="1131" spans="1:24" ht="51" customHeight="1" x14ac:dyDescent="0.2">
      <c r="A1131" s="59" t="s">
        <v>376</v>
      </c>
      <c r="B1131" s="60" t="s">
        <v>1283</v>
      </c>
      <c r="C1131" s="52"/>
      <c r="D1131" s="53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</row>
    <row r="1132" spans="1:24" ht="51" customHeight="1" x14ac:dyDescent="0.2">
      <c r="A1132" s="61" t="s">
        <v>1284</v>
      </c>
      <c r="B1132" s="62" t="s">
        <v>1270</v>
      </c>
      <c r="C1132" s="62" t="s">
        <v>52</v>
      </c>
      <c r="D1132" s="53">
        <v>528000000</v>
      </c>
      <c r="E1132" s="53">
        <v>0</v>
      </c>
      <c r="F1132" s="53">
        <v>0</v>
      </c>
      <c r="G1132" s="53">
        <v>0</v>
      </c>
      <c r="H1132" s="53">
        <v>0</v>
      </c>
      <c r="I1132" s="53">
        <v>0</v>
      </c>
      <c r="J1132" s="53">
        <v>528000000</v>
      </c>
      <c r="K1132" s="53">
        <v>0</v>
      </c>
      <c r="L1132" s="53">
        <v>0</v>
      </c>
      <c r="M1132" s="53">
        <v>0</v>
      </c>
      <c r="N1132" s="53">
        <v>0</v>
      </c>
      <c r="O1132" s="53">
        <v>0</v>
      </c>
      <c r="P1132" s="53">
        <v>0</v>
      </c>
      <c r="Q1132" s="28">
        <f t="shared" ref="Q1132" si="388">R1132+T1132</f>
        <v>0</v>
      </c>
      <c r="R1132" s="53">
        <v>0</v>
      </c>
      <c r="S1132" s="53">
        <v>0</v>
      </c>
      <c r="T1132" s="53">
        <v>0</v>
      </c>
      <c r="U1132" s="53">
        <v>528000000</v>
      </c>
      <c r="V1132" s="53">
        <v>0</v>
      </c>
      <c r="W1132" s="53">
        <v>0</v>
      </c>
      <c r="X1132" s="23">
        <f t="shared" ref="X1132" si="389">P1132/J1132</f>
        <v>0</v>
      </c>
    </row>
    <row r="1133" spans="1:24" ht="51" customHeight="1" x14ac:dyDescent="0.2">
      <c r="A1133" s="59" t="s">
        <v>376</v>
      </c>
      <c r="B1133" s="60" t="s">
        <v>1285</v>
      </c>
      <c r="C1133" s="52"/>
      <c r="D1133" s="53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</row>
    <row r="1134" spans="1:24" ht="51" customHeight="1" x14ac:dyDescent="0.2">
      <c r="A1134" s="61" t="s">
        <v>1286</v>
      </c>
      <c r="B1134" s="62" t="s">
        <v>1287</v>
      </c>
      <c r="C1134" s="62" t="s">
        <v>52</v>
      </c>
      <c r="D1134" s="53">
        <v>36000000</v>
      </c>
      <c r="E1134" s="53">
        <v>0</v>
      </c>
      <c r="F1134" s="53">
        <v>0</v>
      </c>
      <c r="G1134" s="53">
        <v>0</v>
      </c>
      <c r="H1134" s="53">
        <v>0</v>
      </c>
      <c r="I1134" s="53">
        <v>0</v>
      </c>
      <c r="J1134" s="53">
        <v>36000000</v>
      </c>
      <c r="K1134" s="53">
        <v>0</v>
      </c>
      <c r="L1134" s="53">
        <v>0</v>
      </c>
      <c r="M1134" s="53">
        <v>0</v>
      </c>
      <c r="N1134" s="53">
        <v>0</v>
      </c>
      <c r="O1134" s="53">
        <v>0</v>
      </c>
      <c r="P1134" s="53">
        <v>0</v>
      </c>
      <c r="Q1134" s="28">
        <f t="shared" ref="Q1134" si="390">R1134+T1134</f>
        <v>0</v>
      </c>
      <c r="R1134" s="53">
        <v>0</v>
      </c>
      <c r="S1134" s="53">
        <v>0</v>
      </c>
      <c r="T1134" s="53">
        <v>0</v>
      </c>
      <c r="U1134" s="53">
        <v>36000000</v>
      </c>
      <c r="V1134" s="53">
        <v>0</v>
      </c>
      <c r="W1134" s="53">
        <v>0</v>
      </c>
      <c r="X1134" s="23">
        <f t="shared" ref="X1134" si="391">P1134/J1134</f>
        <v>0</v>
      </c>
    </row>
    <row r="1135" spans="1:24" ht="51" customHeight="1" x14ac:dyDescent="0.2">
      <c r="A1135" s="59" t="s">
        <v>376</v>
      </c>
      <c r="B1135" s="60" t="s">
        <v>1288</v>
      </c>
      <c r="C1135" s="52"/>
      <c r="D1135" s="53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</row>
    <row r="1136" spans="1:24" ht="51" customHeight="1" x14ac:dyDescent="0.2">
      <c r="A1136" s="61" t="s">
        <v>1289</v>
      </c>
      <c r="B1136" s="62" t="s">
        <v>1273</v>
      </c>
      <c r="C1136" s="62" t="s">
        <v>52</v>
      </c>
      <c r="D1136" s="53">
        <v>20900268</v>
      </c>
      <c r="E1136" s="53">
        <v>0</v>
      </c>
      <c r="F1136" s="53">
        <v>0</v>
      </c>
      <c r="G1136" s="53">
        <v>0</v>
      </c>
      <c r="H1136" s="53">
        <v>0</v>
      </c>
      <c r="I1136" s="53">
        <v>0</v>
      </c>
      <c r="J1136" s="53">
        <v>20900268</v>
      </c>
      <c r="K1136" s="53">
        <v>0</v>
      </c>
      <c r="L1136" s="53">
        <v>0</v>
      </c>
      <c r="M1136" s="53">
        <v>0</v>
      </c>
      <c r="N1136" s="53">
        <v>0</v>
      </c>
      <c r="O1136" s="53">
        <v>0</v>
      </c>
      <c r="P1136" s="53">
        <v>0</v>
      </c>
      <c r="Q1136" s="28">
        <f t="shared" ref="Q1136" si="392">R1136+T1136</f>
        <v>0</v>
      </c>
      <c r="R1136" s="53">
        <v>0</v>
      </c>
      <c r="S1136" s="53">
        <v>0</v>
      </c>
      <c r="T1136" s="53">
        <v>0</v>
      </c>
      <c r="U1136" s="53">
        <v>20900268</v>
      </c>
      <c r="V1136" s="53">
        <v>0</v>
      </c>
      <c r="W1136" s="53">
        <v>0</v>
      </c>
      <c r="X1136" s="23">
        <f t="shared" ref="X1136" si="393">P1136/J1136</f>
        <v>0</v>
      </c>
    </row>
    <row r="1137" spans="1:24" ht="51" customHeight="1" x14ac:dyDescent="0.2">
      <c r="A1137" s="59" t="s">
        <v>376</v>
      </c>
      <c r="B1137" s="60" t="s">
        <v>1290</v>
      </c>
      <c r="C1137" s="52"/>
      <c r="D1137" s="53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</row>
    <row r="1138" spans="1:24" ht="51" customHeight="1" x14ac:dyDescent="0.2">
      <c r="A1138" s="61" t="s">
        <v>1291</v>
      </c>
      <c r="B1138" s="62" t="s">
        <v>1257</v>
      </c>
      <c r="C1138" s="62" t="s">
        <v>52</v>
      </c>
      <c r="D1138" s="53">
        <v>89300000</v>
      </c>
      <c r="E1138" s="53">
        <v>0</v>
      </c>
      <c r="F1138" s="53">
        <v>0</v>
      </c>
      <c r="G1138" s="53">
        <v>0</v>
      </c>
      <c r="H1138" s="53">
        <v>0</v>
      </c>
      <c r="I1138" s="53">
        <v>0</v>
      </c>
      <c r="J1138" s="53">
        <v>89300000</v>
      </c>
      <c r="K1138" s="53">
        <v>0</v>
      </c>
      <c r="L1138" s="53">
        <v>0</v>
      </c>
      <c r="M1138" s="53">
        <v>0</v>
      </c>
      <c r="N1138" s="53">
        <v>0</v>
      </c>
      <c r="O1138" s="53">
        <v>0</v>
      </c>
      <c r="P1138" s="53">
        <v>0</v>
      </c>
      <c r="Q1138" s="28">
        <f t="shared" ref="Q1138" si="394">R1138+T1138</f>
        <v>0</v>
      </c>
      <c r="R1138" s="53">
        <v>0</v>
      </c>
      <c r="S1138" s="53">
        <v>0</v>
      </c>
      <c r="T1138" s="53">
        <v>0</v>
      </c>
      <c r="U1138" s="53">
        <v>89300000</v>
      </c>
      <c r="V1138" s="53">
        <v>0</v>
      </c>
      <c r="W1138" s="53">
        <v>0</v>
      </c>
      <c r="X1138" s="23">
        <f t="shared" ref="X1138" si="395">P1138/J1138</f>
        <v>0</v>
      </c>
    </row>
    <row r="1139" spans="1:24" ht="51" customHeight="1" x14ac:dyDescent="0.2">
      <c r="A1139" s="59" t="s">
        <v>376</v>
      </c>
      <c r="B1139" s="60" t="s">
        <v>1292</v>
      </c>
      <c r="C1139" s="52"/>
      <c r="D1139" s="53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</row>
    <row r="1140" spans="1:24" ht="51" customHeight="1" x14ac:dyDescent="0.2">
      <c r="A1140" s="61" t="s">
        <v>1293</v>
      </c>
      <c r="B1140" s="62" t="s">
        <v>1257</v>
      </c>
      <c r="C1140" s="62" t="s">
        <v>52</v>
      </c>
      <c r="D1140" s="53">
        <v>118750000</v>
      </c>
      <c r="E1140" s="53">
        <v>0</v>
      </c>
      <c r="F1140" s="53">
        <v>0</v>
      </c>
      <c r="G1140" s="53">
        <v>0</v>
      </c>
      <c r="H1140" s="53">
        <v>0</v>
      </c>
      <c r="I1140" s="53">
        <v>0</v>
      </c>
      <c r="J1140" s="53">
        <v>118750000</v>
      </c>
      <c r="K1140" s="53">
        <v>0</v>
      </c>
      <c r="L1140" s="53">
        <v>0</v>
      </c>
      <c r="M1140" s="53">
        <v>0</v>
      </c>
      <c r="N1140" s="53">
        <v>0</v>
      </c>
      <c r="O1140" s="53">
        <v>0</v>
      </c>
      <c r="P1140" s="53">
        <v>0</v>
      </c>
      <c r="Q1140" s="28">
        <f t="shared" ref="Q1140" si="396">R1140+T1140</f>
        <v>0</v>
      </c>
      <c r="R1140" s="53">
        <v>0</v>
      </c>
      <c r="S1140" s="53">
        <v>0</v>
      </c>
      <c r="T1140" s="53">
        <v>0</v>
      </c>
      <c r="U1140" s="53">
        <v>118750000</v>
      </c>
      <c r="V1140" s="53">
        <v>0</v>
      </c>
      <c r="W1140" s="53">
        <v>0</v>
      </c>
      <c r="X1140" s="23">
        <f t="shared" ref="X1140" si="397">P1140/J1140</f>
        <v>0</v>
      </c>
    </row>
    <row r="1141" spans="1:24" ht="51" customHeight="1" x14ac:dyDescent="0.2">
      <c r="A1141" s="59" t="s">
        <v>376</v>
      </c>
      <c r="B1141" s="60" t="s">
        <v>1294</v>
      </c>
      <c r="C1141" s="52"/>
      <c r="D1141" s="53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</row>
    <row r="1142" spans="1:24" ht="51" customHeight="1" x14ac:dyDescent="0.2">
      <c r="A1142" s="61" t="s">
        <v>1295</v>
      </c>
      <c r="B1142" s="62" t="s">
        <v>1257</v>
      </c>
      <c r="C1142" s="62" t="s">
        <v>52</v>
      </c>
      <c r="D1142" s="53">
        <v>95000000</v>
      </c>
      <c r="E1142" s="53">
        <v>0</v>
      </c>
      <c r="F1142" s="53">
        <v>0</v>
      </c>
      <c r="G1142" s="53">
        <v>0</v>
      </c>
      <c r="H1142" s="53">
        <v>0</v>
      </c>
      <c r="I1142" s="53">
        <v>0</v>
      </c>
      <c r="J1142" s="53">
        <v>95000000</v>
      </c>
      <c r="K1142" s="53">
        <v>0</v>
      </c>
      <c r="L1142" s="53">
        <v>0</v>
      </c>
      <c r="M1142" s="53">
        <v>0</v>
      </c>
      <c r="N1142" s="53">
        <v>0</v>
      </c>
      <c r="O1142" s="53">
        <v>0</v>
      </c>
      <c r="P1142" s="53">
        <v>0</v>
      </c>
      <c r="Q1142" s="28">
        <f t="shared" ref="Q1142" si="398">R1142+T1142</f>
        <v>0</v>
      </c>
      <c r="R1142" s="53">
        <v>0</v>
      </c>
      <c r="S1142" s="53">
        <v>0</v>
      </c>
      <c r="T1142" s="53">
        <v>0</v>
      </c>
      <c r="U1142" s="53">
        <v>95000000</v>
      </c>
      <c r="V1142" s="53">
        <v>0</v>
      </c>
      <c r="W1142" s="53">
        <v>0</v>
      </c>
      <c r="X1142" s="23">
        <f t="shared" ref="X1142" si="399">P1142/J1142</f>
        <v>0</v>
      </c>
    </row>
    <row r="1143" spans="1:24" ht="51" customHeight="1" x14ac:dyDescent="0.2">
      <c r="A1143" s="59" t="s">
        <v>376</v>
      </c>
      <c r="B1143" s="60" t="s">
        <v>1292</v>
      </c>
      <c r="C1143" s="52"/>
      <c r="D1143" s="53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</row>
    <row r="1144" spans="1:24" ht="51" customHeight="1" x14ac:dyDescent="0.2">
      <c r="A1144" s="61" t="s">
        <v>1296</v>
      </c>
      <c r="B1144" s="62" t="s">
        <v>1257</v>
      </c>
      <c r="C1144" s="62" t="s">
        <v>52</v>
      </c>
      <c r="D1144" s="53">
        <v>45600000</v>
      </c>
      <c r="E1144" s="53">
        <v>0</v>
      </c>
      <c r="F1144" s="53">
        <v>0</v>
      </c>
      <c r="G1144" s="53">
        <v>0</v>
      </c>
      <c r="H1144" s="53">
        <v>0</v>
      </c>
      <c r="I1144" s="53">
        <v>0</v>
      </c>
      <c r="J1144" s="53">
        <v>45600000</v>
      </c>
      <c r="K1144" s="53">
        <v>0</v>
      </c>
      <c r="L1144" s="53">
        <v>0</v>
      </c>
      <c r="M1144" s="53">
        <v>0</v>
      </c>
      <c r="N1144" s="53">
        <v>0</v>
      </c>
      <c r="O1144" s="53">
        <v>0</v>
      </c>
      <c r="P1144" s="53">
        <v>0</v>
      </c>
      <c r="Q1144" s="28">
        <f t="shared" ref="Q1144" si="400">R1144+T1144</f>
        <v>0</v>
      </c>
      <c r="R1144" s="53">
        <v>0</v>
      </c>
      <c r="S1144" s="53">
        <v>0</v>
      </c>
      <c r="T1144" s="53">
        <v>0</v>
      </c>
      <c r="U1144" s="53">
        <v>45600000</v>
      </c>
      <c r="V1144" s="53">
        <v>0</v>
      </c>
      <c r="W1144" s="53">
        <v>0</v>
      </c>
      <c r="X1144" s="23">
        <f t="shared" ref="X1144" si="401">P1144/J1144</f>
        <v>0</v>
      </c>
    </row>
    <row r="1145" spans="1:24" ht="51" customHeight="1" x14ac:dyDescent="0.2">
      <c r="A1145" s="59" t="s">
        <v>376</v>
      </c>
      <c r="B1145" s="60" t="s">
        <v>1297</v>
      </c>
      <c r="C1145" s="52"/>
      <c r="D1145" s="53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</row>
    <row r="1146" spans="1:24" ht="51" customHeight="1" x14ac:dyDescent="0.2">
      <c r="A1146" s="61" t="s">
        <v>1298</v>
      </c>
      <c r="B1146" s="62" t="s">
        <v>1299</v>
      </c>
      <c r="C1146" s="62" t="s">
        <v>52</v>
      </c>
      <c r="D1146" s="53">
        <v>62700000</v>
      </c>
      <c r="E1146" s="53">
        <v>0</v>
      </c>
      <c r="F1146" s="53">
        <v>0</v>
      </c>
      <c r="G1146" s="53">
        <v>0</v>
      </c>
      <c r="H1146" s="53">
        <v>0</v>
      </c>
      <c r="I1146" s="53">
        <v>0</v>
      </c>
      <c r="J1146" s="53">
        <v>62700000</v>
      </c>
      <c r="K1146" s="53">
        <v>0</v>
      </c>
      <c r="L1146" s="53">
        <v>0</v>
      </c>
      <c r="M1146" s="53">
        <v>0</v>
      </c>
      <c r="N1146" s="53">
        <v>0</v>
      </c>
      <c r="O1146" s="53">
        <v>0</v>
      </c>
      <c r="P1146" s="53">
        <v>0</v>
      </c>
      <c r="Q1146" s="28">
        <f t="shared" ref="Q1146" si="402">R1146+T1146</f>
        <v>0</v>
      </c>
      <c r="R1146" s="53">
        <v>0</v>
      </c>
      <c r="S1146" s="53">
        <v>0</v>
      </c>
      <c r="T1146" s="53">
        <v>0</v>
      </c>
      <c r="U1146" s="53">
        <v>62700000</v>
      </c>
      <c r="V1146" s="53">
        <v>0</v>
      </c>
      <c r="W1146" s="53">
        <v>0</v>
      </c>
      <c r="X1146" s="23">
        <f t="shared" ref="X1146" si="403">P1146/J1146</f>
        <v>0</v>
      </c>
    </row>
    <row r="1147" spans="1:24" ht="51" customHeight="1" x14ac:dyDescent="0.2">
      <c r="A1147" s="59" t="s">
        <v>376</v>
      </c>
      <c r="B1147" s="60" t="s">
        <v>1300</v>
      </c>
      <c r="C1147" s="52"/>
      <c r="D1147" s="53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</row>
    <row r="1148" spans="1:24" ht="51" customHeight="1" x14ac:dyDescent="0.2">
      <c r="A1148" s="61" t="s">
        <v>1301</v>
      </c>
      <c r="B1148" s="62" t="s">
        <v>1299</v>
      </c>
      <c r="C1148" s="62" t="s">
        <v>52</v>
      </c>
      <c r="D1148" s="53">
        <v>20000000</v>
      </c>
      <c r="E1148" s="53">
        <v>0</v>
      </c>
      <c r="F1148" s="53">
        <v>0</v>
      </c>
      <c r="G1148" s="53">
        <v>0</v>
      </c>
      <c r="H1148" s="53">
        <v>0</v>
      </c>
      <c r="I1148" s="53">
        <v>0</v>
      </c>
      <c r="J1148" s="53">
        <v>20000000</v>
      </c>
      <c r="K1148" s="53">
        <v>0</v>
      </c>
      <c r="L1148" s="53">
        <v>0</v>
      </c>
      <c r="M1148" s="53">
        <v>0</v>
      </c>
      <c r="N1148" s="53">
        <v>0</v>
      </c>
      <c r="O1148" s="53">
        <v>0</v>
      </c>
      <c r="P1148" s="53">
        <v>0</v>
      </c>
      <c r="Q1148" s="28">
        <f t="shared" ref="Q1148" si="404">R1148+T1148</f>
        <v>0</v>
      </c>
      <c r="R1148" s="53">
        <v>0</v>
      </c>
      <c r="S1148" s="53">
        <v>0</v>
      </c>
      <c r="T1148" s="53">
        <v>0</v>
      </c>
      <c r="U1148" s="53">
        <v>20000000</v>
      </c>
      <c r="V1148" s="53">
        <v>0</v>
      </c>
      <c r="W1148" s="53">
        <v>0</v>
      </c>
      <c r="X1148" s="23">
        <f t="shared" ref="X1148:X1171" si="405">P1148/J1148</f>
        <v>0</v>
      </c>
    </row>
    <row r="1149" spans="1:24" ht="51" customHeight="1" x14ac:dyDescent="0.2">
      <c r="A1149" s="59" t="s">
        <v>376</v>
      </c>
      <c r="B1149" s="60" t="s">
        <v>1302</v>
      </c>
      <c r="C1149" s="52"/>
      <c r="D1149" s="53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23"/>
    </row>
    <row r="1150" spans="1:24" ht="51" customHeight="1" x14ac:dyDescent="0.2">
      <c r="A1150" s="61" t="s">
        <v>1303</v>
      </c>
      <c r="B1150" s="62" t="s">
        <v>1304</v>
      </c>
      <c r="C1150" s="62" t="s">
        <v>52</v>
      </c>
      <c r="D1150" s="53">
        <v>2300000000</v>
      </c>
      <c r="E1150" s="53">
        <v>0</v>
      </c>
      <c r="F1150" s="53">
        <v>0</v>
      </c>
      <c r="G1150" s="53">
        <v>0</v>
      </c>
      <c r="H1150" s="53">
        <v>0</v>
      </c>
      <c r="I1150" s="53">
        <v>0</v>
      </c>
      <c r="J1150" s="53">
        <v>2300000000</v>
      </c>
      <c r="K1150" s="53">
        <v>0</v>
      </c>
      <c r="L1150" s="53">
        <v>0</v>
      </c>
      <c r="M1150" s="53">
        <v>0</v>
      </c>
      <c r="N1150" s="53">
        <v>0</v>
      </c>
      <c r="O1150" s="53">
        <v>0</v>
      </c>
      <c r="P1150" s="53">
        <v>0</v>
      </c>
      <c r="Q1150" s="28">
        <f t="shared" ref="Q1150" si="406">R1150+T1150</f>
        <v>0</v>
      </c>
      <c r="R1150" s="53">
        <v>0</v>
      </c>
      <c r="S1150" s="53">
        <v>0</v>
      </c>
      <c r="T1150" s="53">
        <v>0</v>
      </c>
      <c r="U1150" s="53">
        <v>2300000000</v>
      </c>
      <c r="V1150" s="53">
        <v>0</v>
      </c>
      <c r="W1150" s="53">
        <v>0</v>
      </c>
      <c r="X1150" s="23">
        <f t="shared" si="405"/>
        <v>0</v>
      </c>
    </row>
    <row r="1151" spans="1:24" ht="51" customHeight="1" x14ac:dyDescent="0.2">
      <c r="A1151" s="59" t="s">
        <v>376</v>
      </c>
      <c r="B1151" s="60" t="s">
        <v>1305</v>
      </c>
      <c r="C1151" s="52"/>
      <c r="D1151" s="53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23"/>
    </row>
    <row r="1152" spans="1:24" ht="51" customHeight="1" x14ac:dyDescent="0.2">
      <c r="A1152" s="61" t="s">
        <v>1306</v>
      </c>
      <c r="B1152" s="62" t="s">
        <v>1304</v>
      </c>
      <c r="C1152" s="62" t="s">
        <v>52</v>
      </c>
      <c r="D1152" s="53">
        <v>62100000</v>
      </c>
      <c r="E1152" s="53">
        <v>0</v>
      </c>
      <c r="F1152" s="53">
        <v>0</v>
      </c>
      <c r="G1152" s="53">
        <v>0</v>
      </c>
      <c r="H1152" s="53">
        <v>0</v>
      </c>
      <c r="I1152" s="53">
        <v>0</v>
      </c>
      <c r="J1152" s="53">
        <v>62100000</v>
      </c>
      <c r="K1152" s="53">
        <v>0</v>
      </c>
      <c r="L1152" s="53">
        <v>0</v>
      </c>
      <c r="M1152" s="53">
        <v>0</v>
      </c>
      <c r="N1152" s="53">
        <v>0</v>
      </c>
      <c r="O1152" s="53">
        <v>0</v>
      </c>
      <c r="P1152" s="53">
        <v>0</v>
      </c>
      <c r="Q1152" s="28">
        <f t="shared" ref="Q1152" si="407">R1152+T1152</f>
        <v>0</v>
      </c>
      <c r="R1152" s="53">
        <v>0</v>
      </c>
      <c r="S1152" s="53">
        <v>0</v>
      </c>
      <c r="T1152" s="53">
        <v>0</v>
      </c>
      <c r="U1152" s="53">
        <v>62100000</v>
      </c>
      <c r="V1152" s="53">
        <v>0</v>
      </c>
      <c r="W1152" s="53">
        <v>0</v>
      </c>
      <c r="X1152" s="23">
        <f t="shared" si="405"/>
        <v>0</v>
      </c>
    </row>
    <row r="1153" spans="1:24" ht="51" customHeight="1" x14ac:dyDescent="0.2">
      <c r="A1153" s="59" t="s">
        <v>376</v>
      </c>
      <c r="B1153" s="60" t="s">
        <v>1307</v>
      </c>
      <c r="C1153" s="52"/>
      <c r="D1153" s="53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23"/>
    </row>
    <row r="1154" spans="1:24" ht="51" customHeight="1" x14ac:dyDescent="0.2">
      <c r="A1154" s="61" t="s">
        <v>1308</v>
      </c>
      <c r="B1154" s="62" t="s">
        <v>1270</v>
      </c>
      <c r="C1154" s="62" t="s">
        <v>52</v>
      </c>
      <c r="D1154" s="53">
        <v>17242500</v>
      </c>
      <c r="E1154" s="53">
        <v>0</v>
      </c>
      <c r="F1154" s="53">
        <v>0</v>
      </c>
      <c r="G1154" s="53">
        <v>0</v>
      </c>
      <c r="H1154" s="53">
        <v>0</v>
      </c>
      <c r="I1154" s="53">
        <v>0</v>
      </c>
      <c r="J1154" s="53">
        <v>17242500</v>
      </c>
      <c r="K1154" s="53">
        <v>0</v>
      </c>
      <c r="L1154" s="53">
        <v>0</v>
      </c>
      <c r="M1154" s="53">
        <v>0</v>
      </c>
      <c r="N1154" s="53">
        <v>0</v>
      </c>
      <c r="O1154" s="53">
        <v>0</v>
      </c>
      <c r="P1154" s="53">
        <v>0</v>
      </c>
      <c r="Q1154" s="28">
        <f t="shared" ref="Q1154:Q1171" si="408">R1154+T1154</f>
        <v>0</v>
      </c>
      <c r="R1154" s="53">
        <v>0</v>
      </c>
      <c r="S1154" s="53">
        <v>0</v>
      </c>
      <c r="T1154" s="53">
        <v>0</v>
      </c>
      <c r="U1154" s="53">
        <v>17242500</v>
      </c>
      <c r="V1154" s="53">
        <v>0</v>
      </c>
      <c r="W1154" s="53">
        <v>0</v>
      </c>
      <c r="X1154" s="23">
        <f t="shared" si="405"/>
        <v>0</v>
      </c>
    </row>
    <row r="1155" spans="1:24" ht="51" customHeight="1" x14ac:dyDescent="0.2">
      <c r="A1155" s="59" t="s">
        <v>376</v>
      </c>
      <c r="B1155" s="60" t="s">
        <v>1309</v>
      </c>
      <c r="C1155" s="52"/>
      <c r="D1155" s="53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23"/>
    </row>
    <row r="1156" spans="1:24" ht="51" customHeight="1" x14ac:dyDescent="0.2">
      <c r="A1156" s="61" t="s">
        <v>1310</v>
      </c>
      <c r="B1156" s="62" t="s">
        <v>1311</v>
      </c>
      <c r="C1156" s="62" t="s">
        <v>1267</v>
      </c>
      <c r="D1156" s="53">
        <v>670800000</v>
      </c>
      <c r="E1156" s="53">
        <v>0</v>
      </c>
      <c r="F1156" s="53">
        <v>0</v>
      </c>
      <c r="G1156" s="53">
        <v>0</v>
      </c>
      <c r="H1156" s="53">
        <v>0</v>
      </c>
      <c r="I1156" s="53">
        <v>0</v>
      </c>
      <c r="J1156" s="53">
        <v>670800000</v>
      </c>
      <c r="K1156" s="53">
        <v>0</v>
      </c>
      <c r="L1156" s="53">
        <v>55900000</v>
      </c>
      <c r="M1156" s="53">
        <v>55900000</v>
      </c>
      <c r="N1156" s="53">
        <v>0</v>
      </c>
      <c r="O1156" s="53">
        <v>55900000</v>
      </c>
      <c r="P1156" s="53">
        <v>55900000</v>
      </c>
      <c r="Q1156" s="28">
        <f t="shared" si="408"/>
        <v>0</v>
      </c>
      <c r="R1156" s="53">
        <v>0</v>
      </c>
      <c r="S1156" s="53">
        <v>0</v>
      </c>
      <c r="T1156" s="53">
        <v>0</v>
      </c>
      <c r="U1156" s="53">
        <v>614900000</v>
      </c>
      <c r="V1156" s="53">
        <v>0</v>
      </c>
      <c r="W1156" s="53">
        <v>55900000</v>
      </c>
      <c r="X1156" s="23">
        <f t="shared" si="405"/>
        <v>8.3333333333333329E-2</v>
      </c>
    </row>
    <row r="1157" spans="1:24" ht="53.25" customHeight="1" x14ac:dyDescent="0.2">
      <c r="A1157" s="59" t="s">
        <v>376</v>
      </c>
      <c r="B1157" s="60" t="s">
        <v>1312</v>
      </c>
      <c r="C1157" s="52"/>
      <c r="D1157" s="53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28"/>
      <c r="R1157" s="53"/>
      <c r="S1157" s="53"/>
      <c r="T1157" s="53"/>
      <c r="U1157" s="53"/>
      <c r="V1157" s="53"/>
      <c r="W1157" s="53"/>
      <c r="X1157" s="23"/>
    </row>
    <row r="1158" spans="1:24" ht="53.25" customHeight="1" x14ac:dyDescent="0.2">
      <c r="A1158" s="61" t="s">
        <v>1313</v>
      </c>
      <c r="B1158" s="62" t="s">
        <v>1314</v>
      </c>
      <c r="C1158" s="62" t="s">
        <v>52</v>
      </c>
      <c r="D1158" s="53">
        <v>67760000</v>
      </c>
      <c r="E1158" s="53">
        <v>0</v>
      </c>
      <c r="F1158" s="53">
        <v>0</v>
      </c>
      <c r="G1158" s="53">
        <v>0</v>
      </c>
      <c r="H1158" s="53">
        <v>0</v>
      </c>
      <c r="I1158" s="53">
        <v>0</v>
      </c>
      <c r="J1158" s="53">
        <v>67760000</v>
      </c>
      <c r="K1158" s="53">
        <v>0</v>
      </c>
      <c r="L1158" s="53">
        <v>0</v>
      </c>
      <c r="M1158" s="53">
        <v>0</v>
      </c>
      <c r="N1158" s="53">
        <v>0</v>
      </c>
      <c r="O1158" s="53">
        <v>0</v>
      </c>
      <c r="P1158" s="53">
        <v>0</v>
      </c>
      <c r="Q1158" s="28">
        <f t="shared" si="408"/>
        <v>0</v>
      </c>
      <c r="R1158" s="53">
        <v>0</v>
      </c>
      <c r="S1158" s="53">
        <v>0</v>
      </c>
      <c r="T1158" s="53">
        <v>0</v>
      </c>
      <c r="U1158" s="53">
        <v>67760000</v>
      </c>
      <c r="V1158" s="53">
        <v>0</v>
      </c>
      <c r="W1158" s="53">
        <v>0</v>
      </c>
      <c r="X1158" s="23">
        <f t="shared" si="405"/>
        <v>0</v>
      </c>
    </row>
    <row r="1159" spans="1:24" ht="53.25" customHeight="1" x14ac:dyDescent="0.2">
      <c r="A1159" s="59" t="s">
        <v>376</v>
      </c>
      <c r="B1159" s="60" t="s">
        <v>1315</v>
      </c>
      <c r="C1159" s="52"/>
      <c r="D1159" s="53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28"/>
      <c r="R1159" s="53"/>
      <c r="S1159" s="53"/>
      <c r="T1159" s="53"/>
      <c r="U1159" s="53"/>
      <c r="V1159" s="53"/>
      <c r="W1159" s="53"/>
      <c r="X1159" s="23"/>
    </row>
    <row r="1160" spans="1:24" ht="53.25" customHeight="1" x14ac:dyDescent="0.2">
      <c r="A1160" s="61" t="s">
        <v>1316</v>
      </c>
      <c r="B1160" s="62" t="s">
        <v>1317</v>
      </c>
      <c r="C1160" s="62" t="s">
        <v>1267</v>
      </c>
      <c r="D1160" s="53">
        <v>355400000</v>
      </c>
      <c r="E1160" s="53">
        <v>0</v>
      </c>
      <c r="F1160" s="53">
        <v>0</v>
      </c>
      <c r="G1160" s="53">
        <v>0</v>
      </c>
      <c r="H1160" s="53">
        <v>0</v>
      </c>
      <c r="I1160" s="53">
        <v>0</v>
      </c>
      <c r="J1160" s="53">
        <v>355400000</v>
      </c>
      <c r="K1160" s="53">
        <v>0</v>
      </c>
      <c r="L1160" s="53">
        <v>29616667</v>
      </c>
      <c r="M1160" s="53">
        <v>29616667</v>
      </c>
      <c r="N1160" s="53">
        <v>0</v>
      </c>
      <c r="O1160" s="53">
        <v>29616667</v>
      </c>
      <c r="P1160" s="53">
        <v>29616667</v>
      </c>
      <c r="Q1160" s="28">
        <f t="shared" si="408"/>
        <v>0</v>
      </c>
      <c r="R1160" s="53">
        <v>0</v>
      </c>
      <c r="S1160" s="53">
        <v>0</v>
      </c>
      <c r="T1160" s="53">
        <v>0</v>
      </c>
      <c r="U1160" s="53">
        <v>325783333</v>
      </c>
      <c r="V1160" s="53">
        <v>0</v>
      </c>
      <c r="W1160" s="53">
        <v>29616667</v>
      </c>
      <c r="X1160" s="23">
        <f t="shared" si="405"/>
        <v>8.3333334271243675E-2</v>
      </c>
    </row>
    <row r="1161" spans="1:24" ht="53.25" customHeight="1" x14ac:dyDescent="0.2">
      <c r="A1161" s="59" t="s">
        <v>376</v>
      </c>
      <c r="B1161" s="60" t="s">
        <v>1318</v>
      </c>
      <c r="C1161" s="52"/>
      <c r="D1161" s="53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28"/>
      <c r="R1161" s="53"/>
      <c r="S1161" s="53"/>
      <c r="T1161" s="53"/>
      <c r="U1161" s="53"/>
      <c r="V1161" s="53"/>
      <c r="W1161" s="53"/>
      <c r="X1161" s="23"/>
    </row>
    <row r="1162" spans="1:24" ht="53.25" customHeight="1" x14ac:dyDescent="0.2">
      <c r="A1162" s="61" t="s">
        <v>1319</v>
      </c>
      <c r="B1162" s="62" t="s">
        <v>1273</v>
      </c>
      <c r="C1162" s="62" t="s">
        <v>52</v>
      </c>
      <c r="D1162" s="53">
        <v>25000000</v>
      </c>
      <c r="E1162" s="53">
        <v>0</v>
      </c>
      <c r="F1162" s="53">
        <v>0</v>
      </c>
      <c r="G1162" s="53">
        <v>0</v>
      </c>
      <c r="H1162" s="53">
        <v>0</v>
      </c>
      <c r="I1162" s="53">
        <v>0</v>
      </c>
      <c r="J1162" s="53">
        <v>25000000</v>
      </c>
      <c r="K1162" s="53">
        <v>0</v>
      </c>
      <c r="L1162" s="53">
        <v>0</v>
      </c>
      <c r="M1162" s="53">
        <v>0</v>
      </c>
      <c r="N1162" s="53">
        <v>0</v>
      </c>
      <c r="O1162" s="53">
        <v>0</v>
      </c>
      <c r="P1162" s="53">
        <v>0</v>
      </c>
      <c r="Q1162" s="28">
        <f t="shared" si="408"/>
        <v>0</v>
      </c>
      <c r="R1162" s="53">
        <v>0</v>
      </c>
      <c r="S1162" s="53">
        <v>0</v>
      </c>
      <c r="T1162" s="53">
        <v>0</v>
      </c>
      <c r="U1162" s="53">
        <v>25000000</v>
      </c>
      <c r="V1162" s="53">
        <v>0</v>
      </c>
      <c r="W1162" s="53">
        <v>0</v>
      </c>
      <c r="X1162" s="23">
        <f t="shared" si="405"/>
        <v>0</v>
      </c>
    </row>
    <row r="1163" spans="1:24" ht="44.25" customHeight="1" x14ac:dyDescent="0.2">
      <c r="A1163" s="61" t="s">
        <v>1320</v>
      </c>
      <c r="B1163" s="62" t="s">
        <v>1321</v>
      </c>
      <c r="C1163" s="62" t="s">
        <v>1267</v>
      </c>
      <c r="D1163" s="53">
        <v>451000000</v>
      </c>
      <c r="E1163" s="53">
        <v>0</v>
      </c>
      <c r="F1163" s="53">
        <v>0</v>
      </c>
      <c r="G1163" s="53">
        <v>0</v>
      </c>
      <c r="H1163" s="53">
        <v>0</v>
      </c>
      <c r="I1163" s="53">
        <v>0</v>
      </c>
      <c r="J1163" s="53">
        <v>451000000</v>
      </c>
      <c r="K1163" s="53">
        <v>0</v>
      </c>
      <c r="L1163" s="53">
        <v>37583333</v>
      </c>
      <c r="M1163" s="53">
        <v>37583333</v>
      </c>
      <c r="N1163" s="53">
        <v>0</v>
      </c>
      <c r="O1163" s="53">
        <v>37583333</v>
      </c>
      <c r="P1163" s="53">
        <v>37583333</v>
      </c>
      <c r="Q1163" s="28">
        <f t="shared" si="408"/>
        <v>0</v>
      </c>
      <c r="R1163" s="53">
        <v>0</v>
      </c>
      <c r="S1163" s="53">
        <v>0</v>
      </c>
      <c r="T1163" s="53">
        <v>0</v>
      </c>
      <c r="U1163" s="53">
        <v>413416667</v>
      </c>
      <c r="V1163" s="53">
        <v>0</v>
      </c>
      <c r="W1163" s="53">
        <v>37583333</v>
      </c>
      <c r="X1163" s="23">
        <f t="shared" si="405"/>
        <v>8.3333332594235032E-2</v>
      </c>
    </row>
    <row r="1164" spans="1:24" ht="44.25" customHeight="1" x14ac:dyDescent="0.2">
      <c r="A1164" s="59" t="s">
        <v>376</v>
      </c>
      <c r="B1164" s="60" t="s">
        <v>1322</v>
      </c>
      <c r="C1164" s="52"/>
      <c r="D1164" s="53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28"/>
      <c r="R1164" s="53"/>
      <c r="S1164" s="53"/>
      <c r="T1164" s="53"/>
      <c r="U1164" s="53"/>
      <c r="V1164" s="53"/>
      <c r="W1164" s="53"/>
      <c r="X1164" s="23"/>
    </row>
    <row r="1165" spans="1:24" ht="44.25" customHeight="1" x14ac:dyDescent="0.2">
      <c r="A1165" s="61" t="s">
        <v>1323</v>
      </c>
      <c r="B1165" s="62" t="s">
        <v>1266</v>
      </c>
      <c r="C1165" s="62" t="s">
        <v>1267</v>
      </c>
      <c r="D1165" s="53">
        <v>214200000</v>
      </c>
      <c r="E1165" s="53">
        <v>0</v>
      </c>
      <c r="F1165" s="53">
        <v>0</v>
      </c>
      <c r="G1165" s="53">
        <v>0</v>
      </c>
      <c r="H1165" s="53">
        <v>0</v>
      </c>
      <c r="I1165" s="53">
        <v>0</v>
      </c>
      <c r="J1165" s="53">
        <v>214200000</v>
      </c>
      <c r="K1165" s="53">
        <v>0</v>
      </c>
      <c r="L1165" s="53">
        <v>17850000</v>
      </c>
      <c r="M1165" s="53">
        <v>17850000</v>
      </c>
      <c r="N1165" s="53">
        <v>0</v>
      </c>
      <c r="O1165" s="53">
        <v>17850000</v>
      </c>
      <c r="P1165" s="53">
        <v>17850000</v>
      </c>
      <c r="Q1165" s="28">
        <f t="shared" si="408"/>
        <v>0</v>
      </c>
      <c r="R1165" s="53">
        <v>0</v>
      </c>
      <c r="S1165" s="53">
        <v>0</v>
      </c>
      <c r="T1165" s="53">
        <v>0</v>
      </c>
      <c r="U1165" s="53">
        <v>196350000</v>
      </c>
      <c r="V1165" s="53">
        <v>0</v>
      </c>
      <c r="W1165" s="53">
        <v>17850000</v>
      </c>
      <c r="X1165" s="23">
        <f t="shared" si="405"/>
        <v>8.3333333333333329E-2</v>
      </c>
    </row>
    <row r="1166" spans="1:24" ht="44.25" customHeight="1" x14ac:dyDescent="0.2">
      <c r="A1166" s="59" t="s">
        <v>376</v>
      </c>
      <c r="B1166" s="60" t="s">
        <v>1315</v>
      </c>
      <c r="C1166" s="52"/>
      <c r="D1166" s="53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28"/>
      <c r="R1166" s="53"/>
      <c r="S1166" s="53"/>
      <c r="T1166" s="53"/>
      <c r="U1166" s="53"/>
      <c r="V1166" s="53"/>
      <c r="W1166" s="53"/>
      <c r="X1166" s="23"/>
    </row>
    <row r="1167" spans="1:24" ht="44.25" customHeight="1" x14ac:dyDescent="0.2">
      <c r="A1167" s="61" t="s">
        <v>1324</v>
      </c>
      <c r="B1167" s="62" t="s">
        <v>1325</v>
      </c>
      <c r="C1167" s="62" t="s">
        <v>52</v>
      </c>
      <c r="D1167" s="53">
        <v>150000000</v>
      </c>
      <c r="E1167" s="53">
        <v>0</v>
      </c>
      <c r="F1167" s="53">
        <v>0</v>
      </c>
      <c r="G1167" s="53">
        <v>0</v>
      </c>
      <c r="H1167" s="53">
        <v>0</v>
      </c>
      <c r="I1167" s="53">
        <v>0</v>
      </c>
      <c r="J1167" s="53">
        <v>150000000</v>
      </c>
      <c r="K1167" s="53">
        <v>0</v>
      </c>
      <c r="L1167" s="53">
        <v>0</v>
      </c>
      <c r="M1167" s="53">
        <v>0</v>
      </c>
      <c r="N1167" s="53">
        <v>0</v>
      </c>
      <c r="O1167" s="53">
        <v>0</v>
      </c>
      <c r="P1167" s="53">
        <v>0</v>
      </c>
      <c r="Q1167" s="28">
        <f t="shared" si="408"/>
        <v>0</v>
      </c>
      <c r="R1167" s="53">
        <v>0</v>
      </c>
      <c r="S1167" s="53">
        <v>0</v>
      </c>
      <c r="T1167" s="53">
        <v>0</v>
      </c>
      <c r="U1167" s="53">
        <v>150000000</v>
      </c>
      <c r="V1167" s="53">
        <v>0</v>
      </c>
      <c r="W1167" s="53">
        <v>0</v>
      </c>
      <c r="X1167" s="23">
        <f t="shared" si="405"/>
        <v>0</v>
      </c>
    </row>
    <row r="1168" spans="1:24" ht="44.25" customHeight="1" x14ac:dyDescent="0.2">
      <c r="A1168" s="59" t="s">
        <v>376</v>
      </c>
      <c r="B1168" s="60" t="s">
        <v>1326</v>
      </c>
      <c r="C1168" s="52"/>
      <c r="D1168" s="53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28"/>
      <c r="R1168" s="53"/>
      <c r="S1168" s="53"/>
      <c r="T1168" s="53"/>
      <c r="U1168" s="53"/>
      <c r="V1168" s="53"/>
      <c r="W1168" s="53"/>
      <c r="X1168" s="23"/>
    </row>
    <row r="1169" spans="1:24" ht="44.25" customHeight="1" x14ac:dyDescent="0.2">
      <c r="A1169" s="61" t="s">
        <v>1327</v>
      </c>
      <c r="B1169" s="62" t="s">
        <v>1328</v>
      </c>
      <c r="C1169" s="62" t="s">
        <v>52</v>
      </c>
      <c r="D1169" s="53">
        <v>83432156</v>
      </c>
      <c r="E1169" s="53">
        <v>0</v>
      </c>
      <c r="F1169" s="53">
        <v>0</v>
      </c>
      <c r="G1169" s="53">
        <v>0</v>
      </c>
      <c r="H1169" s="53">
        <v>0</v>
      </c>
      <c r="I1169" s="53">
        <v>0</v>
      </c>
      <c r="J1169" s="53">
        <v>83432156</v>
      </c>
      <c r="K1169" s="53">
        <v>0</v>
      </c>
      <c r="L1169" s="53">
        <v>0</v>
      </c>
      <c r="M1169" s="53">
        <v>0</v>
      </c>
      <c r="N1169" s="53">
        <v>0</v>
      </c>
      <c r="O1169" s="53">
        <v>0</v>
      </c>
      <c r="P1169" s="53">
        <v>0</v>
      </c>
      <c r="Q1169" s="28">
        <f t="shared" si="408"/>
        <v>0</v>
      </c>
      <c r="R1169" s="53">
        <v>0</v>
      </c>
      <c r="S1169" s="53">
        <v>0</v>
      </c>
      <c r="T1169" s="53">
        <v>0</v>
      </c>
      <c r="U1169" s="53">
        <v>83432156</v>
      </c>
      <c r="V1169" s="53">
        <v>0</v>
      </c>
      <c r="W1169" s="53">
        <v>0</v>
      </c>
      <c r="X1169" s="23">
        <f t="shared" si="405"/>
        <v>0</v>
      </c>
    </row>
    <row r="1170" spans="1:24" ht="44.25" customHeight="1" x14ac:dyDescent="0.2">
      <c r="A1170" s="59" t="s">
        <v>376</v>
      </c>
      <c r="B1170" s="60" t="s">
        <v>1329</v>
      </c>
      <c r="C1170" s="52"/>
      <c r="D1170" s="53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28"/>
      <c r="R1170" s="53"/>
      <c r="S1170" s="53"/>
      <c r="T1170" s="53"/>
      <c r="U1170" s="53"/>
      <c r="V1170" s="53"/>
      <c r="W1170" s="53"/>
      <c r="X1170" s="23"/>
    </row>
    <row r="1171" spans="1:24" ht="30" customHeight="1" x14ac:dyDescent="0.2">
      <c r="A1171" s="61" t="s">
        <v>1330</v>
      </c>
      <c r="B1171" s="62" t="s">
        <v>1331</v>
      </c>
      <c r="C1171" s="62" t="s">
        <v>52</v>
      </c>
      <c r="D1171" s="53">
        <v>25190990</v>
      </c>
      <c r="E1171" s="53">
        <v>0</v>
      </c>
      <c r="F1171" s="53">
        <v>0</v>
      </c>
      <c r="G1171" s="53">
        <v>0</v>
      </c>
      <c r="H1171" s="53">
        <v>0</v>
      </c>
      <c r="I1171" s="53">
        <v>0</v>
      </c>
      <c r="J1171" s="53">
        <v>25190990</v>
      </c>
      <c r="K1171" s="53">
        <v>0</v>
      </c>
      <c r="L1171" s="53">
        <v>0</v>
      </c>
      <c r="M1171" s="53">
        <v>0</v>
      </c>
      <c r="N1171" s="53">
        <v>0</v>
      </c>
      <c r="O1171" s="53">
        <v>0</v>
      </c>
      <c r="P1171" s="53">
        <v>0</v>
      </c>
      <c r="Q1171" s="28">
        <f t="shared" si="408"/>
        <v>0</v>
      </c>
      <c r="R1171" s="53">
        <v>0</v>
      </c>
      <c r="S1171" s="53">
        <v>0</v>
      </c>
      <c r="T1171" s="53">
        <v>0</v>
      </c>
      <c r="U1171" s="53">
        <v>25190990</v>
      </c>
      <c r="V1171" s="53">
        <v>0</v>
      </c>
      <c r="W1171" s="53">
        <v>0</v>
      </c>
      <c r="X1171" s="23">
        <f t="shared" si="405"/>
        <v>0</v>
      </c>
    </row>
    <row r="1172" spans="1:24" s="17" customFormat="1" ht="15" customHeight="1" x14ac:dyDescent="0.2">
      <c r="A1172" s="128"/>
      <c r="B1172" s="133" t="s">
        <v>1332</v>
      </c>
      <c r="C1172" s="69" t="s">
        <v>1333</v>
      </c>
      <c r="D1172" s="130">
        <f t="shared" ref="D1172:W1172" si="409">SUM(D1110:D1171)</f>
        <v>6850768137</v>
      </c>
      <c r="E1172" s="130">
        <f t="shared" si="409"/>
        <v>0</v>
      </c>
      <c r="F1172" s="130">
        <f t="shared" si="409"/>
        <v>0</v>
      </c>
      <c r="G1172" s="130">
        <f t="shared" si="409"/>
        <v>0</v>
      </c>
      <c r="H1172" s="130">
        <f t="shared" si="409"/>
        <v>0</v>
      </c>
      <c r="I1172" s="130">
        <f t="shared" si="409"/>
        <v>0</v>
      </c>
      <c r="J1172" s="130">
        <f t="shared" si="409"/>
        <v>6850768137</v>
      </c>
      <c r="K1172" s="130">
        <f t="shared" si="409"/>
        <v>0</v>
      </c>
      <c r="L1172" s="130">
        <f t="shared" si="409"/>
        <v>152126648</v>
      </c>
      <c r="M1172" s="130">
        <f t="shared" si="409"/>
        <v>152126648</v>
      </c>
      <c r="N1172" s="130">
        <f t="shared" si="409"/>
        <v>0</v>
      </c>
      <c r="O1172" s="130">
        <f t="shared" si="409"/>
        <v>152126648</v>
      </c>
      <c r="P1172" s="130">
        <f t="shared" si="409"/>
        <v>152126648</v>
      </c>
      <c r="Q1172" s="130">
        <f t="shared" si="409"/>
        <v>0</v>
      </c>
      <c r="R1172" s="130">
        <f t="shared" si="409"/>
        <v>0</v>
      </c>
      <c r="S1172" s="130">
        <f t="shared" si="409"/>
        <v>0</v>
      </c>
      <c r="T1172" s="130">
        <f t="shared" si="409"/>
        <v>0</v>
      </c>
      <c r="U1172" s="130">
        <f t="shared" si="409"/>
        <v>6698641489</v>
      </c>
      <c r="V1172" s="130">
        <f t="shared" si="409"/>
        <v>0</v>
      </c>
      <c r="W1172" s="130">
        <f t="shared" si="409"/>
        <v>152126648</v>
      </c>
      <c r="X1172" s="115">
        <f>P1172/J1172</f>
        <v>2.2205779696204599E-2</v>
      </c>
    </row>
    <row r="1173" spans="1:24" s="17" customFormat="1" ht="15" customHeight="1" x14ac:dyDescent="0.2">
      <c r="A1173" s="41"/>
      <c r="B1173" s="80"/>
      <c r="C1173" s="65"/>
      <c r="D1173" s="66"/>
      <c r="E1173" s="66"/>
      <c r="F1173" s="66"/>
      <c r="G1173" s="66"/>
      <c r="H1173" s="66"/>
      <c r="I1173" s="66"/>
      <c r="J1173" s="66"/>
      <c r="K1173" s="66"/>
      <c r="L1173" s="66"/>
      <c r="M1173" s="66"/>
      <c r="N1173" s="66"/>
      <c r="O1173" s="66"/>
      <c r="P1173" s="66"/>
      <c r="Q1173" s="66"/>
      <c r="R1173" s="66"/>
      <c r="S1173" s="66"/>
      <c r="T1173" s="66"/>
      <c r="U1173" s="66"/>
      <c r="V1173" s="66"/>
      <c r="W1173" s="66"/>
      <c r="X1173" s="66"/>
    </row>
    <row r="1174" spans="1:24" s="17" customFormat="1" ht="15" customHeight="1" x14ac:dyDescent="0.2">
      <c r="A1174" s="128"/>
      <c r="B1174" s="69" t="s">
        <v>241</v>
      </c>
      <c r="C1174" s="131"/>
      <c r="D1174" s="132"/>
      <c r="E1174" s="132"/>
      <c r="F1174" s="132"/>
      <c r="G1174" s="132"/>
      <c r="H1174" s="132"/>
      <c r="I1174" s="132"/>
      <c r="J1174" s="132"/>
      <c r="K1174" s="132"/>
      <c r="L1174" s="132"/>
      <c r="M1174" s="132"/>
      <c r="N1174" s="132"/>
      <c r="O1174" s="132"/>
      <c r="P1174" s="132"/>
      <c r="Q1174" s="132"/>
      <c r="R1174" s="132"/>
      <c r="S1174" s="132"/>
      <c r="T1174" s="132"/>
      <c r="U1174" s="132"/>
      <c r="V1174" s="132"/>
      <c r="W1174" s="132"/>
      <c r="X1174" s="132"/>
    </row>
    <row r="1175" spans="1:24" ht="15" customHeight="1" x14ac:dyDescent="0.2">
      <c r="A1175" s="50">
        <v>2</v>
      </c>
      <c r="B1175" s="60" t="s">
        <v>37</v>
      </c>
      <c r="C1175" s="52"/>
      <c r="D1175" s="53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</row>
    <row r="1176" spans="1:24" ht="15" customHeight="1" x14ac:dyDescent="0.2">
      <c r="A1176" s="50">
        <v>2.2999999999999998</v>
      </c>
      <c r="B1176" s="51" t="s">
        <v>431</v>
      </c>
      <c r="C1176" s="52"/>
      <c r="D1176" s="53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</row>
    <row r="1177" spans="1:24" ht="15" customHeight="1" x14ac:dyDescent="0.2">
      <c r="A1177" s="50" t="s">
        <v>365</v>
      </c>
      <c r="B1177" s="51" t="s">
        <v>1334</v>
      </c>
      <c r="C1177" s="52"/>
      <c r="D1177" s="53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</row>
    <row r="1178" spans="1:24" ht="15" customHeight="1" x14ac:dyDescent="0.2">
      <c r="A1178" s="50" t="s">
        <v>366</v>
      </c>
      <c r="B1178" s="51" t="s">
        <v>1335</v>
      </c>
      <c r="C1178" s="52"/>
      <c r="D1178" s="53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3"/>
    </row>
    <row r="1179" spans="1:24" ht="15" customHeight="1" x14ac:dyDescent="0.2">
      <c r="A1179" s="50" t="s">
        <v>368</v>
      </c>
      <c r="B1179" s="51" t="s">
        <v>369</v>
      </c>
      <c r="C1179" s="52"/>
      <c r="D1179" s="53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</row>
    <row r="1180" spans="1:24" ht="23.25" customHeight="1" x14ac:dyDescent="0.2">
      <c r="A1180" s="50" t="s">
        <v>891</v>
      </c>
      <c r="B1180" s="51" t="s">
        <v>892</v>
      </c>
      <c r="C1180" s="52"/>
      <c r="D1180" s="53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  <c r="V1180" s="53"/>
      <c r="W1180" s="53"/>
      <c r="X1180" s="53"/>
    </row>
    <row r="1181" spans="1:24" ht="30" customHeight="1" x14ac:dyDescent="0.2">
      <c r="A1181" s="50" t="s">
        <v>893</v>
      </c>
      <c r="B1181" s="51" t="s">
        <v>894</v>
      </c>
      <c r="C1181" s="52"/>
      <c r="D1181" s="53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</row>
    <row r="1182" spans="1:24" ht="12.75" customHeight="1" x14ac:dyDescent="0.2">
      <c r="A1182" s="50" t="s">
        <v>1336</v>
      </c>
      <c r="B1182" s="51" t="s">
        <v>1337</v>
      </c>
      <c r="C1182" s="52"/>
      <c r="D1182" s="53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3"/>
    </row>
    <row r="1183" spans="1:24" ht="39.75" customHeight="1" x14ac:dyDescent="0.2">
      <c r="A1183" s="59" t="s">
        <v>376</v>
      </c>
      <c r="B1183" s="60" t="s">
        <v>1338</v>
      </c>
      <c r="C1183" s="52"/>
      <c r="D1183" s="53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3"/>
    </row>
    <row r="1184" spans="1:24" ht="22.5" customHeight="1" x14ac:dyDescent="0.2">
      <c r="A1184" s="61" t="s">
        <v>1339</v>
      </c>
      <c r="B1184" s="62" t="s">
        <v>1340</v>
      </c>
      <c r="C1184" s="62" t="s">
        <v>580</v>
      </c>
      <c r="D1184" s="53">
        <v>40000000</v>
      </c>
      <c r="E1184" s="53">
        <v>0</v>
      </c>
      <c r="F1184" s="53">
        <v>0</v>
      </c>
      <c r="G1184" s="53">
        <v>0</v>
      </c>
      <c r="H1184" s="53">
        <v>0</v>
      </c>
      <c r="I1184" s="53">
        <v>0</v>
      </c>
      <c r="J1184" s="53">
        <v>40000000</v>
      </c>
      <c r="K1184" s="53">
        <v>0</v>
      </c>
      <c r="L1184" s="53">
        <v>0</v>
      </c>
      <c r="M1184" s="53">
        <v>0</v>
      </c>
      <c r="N1184" s="53">
        <v>0</v>
      </c>
      <c r="O1184" s="53">
        <v>0</v>
      </c>
      <c r="P1184" s="53">
        <v>0</v>
      </c>
      <c r="Q1184" s="28">
        <f t="shared" ref="Q1184:Q1186" si="410">R1184+T1184</f>
        <v>0</v>
      </c>
      <c r="R1184" s="53">
        <v>0</v>
      </c>
      <c r="S1184" s="53">
        <v>0</v>
      </c>
      <c r="T1184" s="53">
        <v>0</v>
      </c>
      <c r="U1184" s="53">
        <v>40000000</v>
      </c>
      <c r="V1184" s="53">
        <v>0</v>
      </c>
      <c r="W1184" s="53">
        <v>0</v>
      </c>
      <c r="X1184" s="23">
        <f t="shared" ref="X1184:X1186" si="411">P1184/J1184</f>
        <v>0</v>
      </c>
    </row>
    <row r="1185" spans="1:24" ht="37.5" customHeight="1" x14ac:dyDescent="0.2">
      <c r="A1185" s="59" t="s">
        <v>376</v>
      </c>
      <c r="B1185" s="60" t="s">
        <v>1341</v>
      </c>
      <c r="C1185" s="52"/>
      <c r="D1185" s="53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28"/>
      <c r="R1185" s="53"/>
      <c r="S1185" s="53"/>
      <c r="T1185" s="53"/>
      <c r="U1185" s="53"/>
      <c r="V1185" s="53"/>
      <c r="W1185" s="53"/>
      <c r="X1185" s="23"/>
    </row>
    <row r="1186" spans="1:24" ht="30" customHeight="1" x14ac:dyDescent="0.2">
      <c r="A1186" s="61" t="s">
        <v>1342</v>
      </c>
      <c r="B1186" s="62" t="s">
        <v>1343</v>
      </c>
      <c r="C1186" s="62" t="s">
        <v>580</v>
      </c>
      <c r="D1186" s="53">
        <v>40000000</v>
      </c>
      <c r="E1186" s="53">
        <v>0</v>
      </c>
      <c r="F1186" s="53">
        <v>0</v>
      </c>
      <c r="G1186" s="53">
        <v>0</v>
      </c>
      <c r="H1186" s="53">
        <v>0</v>
      </c>
      <c r="I1186" s="53">
        <v>0</v>
      </c>
      <c r="J1186" s="53">
        <v>40000000</v>
      </c>
      <c r="K1186" s="53">
        <v>0</v>
      </c>
      <c r="L1186" s="53">
        <v>0</v>
      </c>
      <c r="M1186" s="53">
        <v>0</v>
      </c>
      <c r="N1186" s="53">
        <v>0</v>
      </c>
      <c r="O1186" s="53">
        <v>0</v>
      </c>
      <c r="P1186" s="53">
        <v>0</v>
      </c>
      <c r="Q1186" s="28">
        <f t="shared" si="410"/>
        <v>0</v>
      </c>
      <c r="R1186" s="53">
        <v>0</v>
      </c>
      <c r="S1186" s="53">
        <v>0</v>
      </c>
      <c r="T1186" s="53">
        <v>0</v>
      </c>
      <c r="U1186" s="53">
        <v>40000000</v>
      </c>
      <c r="V1186" s="53">
        <v>0</v>
      </c>
      <c r="W1186" s="53">
        <v>0</v>
      </c>
      <c r="X1186" s="23">
        <f t="shared" si="411"/>
        <v>0</v>
      </c>
    </row>
    <row r="1187" spans="1:24" ht="15" customHeight="1" x14ac:dyDescent="0.2">
      <c r="A1187" s="59" t="s">
        <v>388</v>
      </c>
      <c r="B1187" s="60" t="s">
        <v>182</v>
      </c>
      <c r="C1187" s="62"/>
      <c r="D1187" s="53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3"/>
    </row>
    <row r="1188" spans="1:24" ht="15" customHeight="1" x14ac:dyDescent="0.2">
      <c r="A1188" s="56" t="s">
        <v>389</v>
      </c>
      <c r="B1188" s="60" t="s">
        <v>184</v>
      </c>
      <c r="C1188" s="62"/>
      <c r="D1188" s="53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3"/>
    </row>
    <row r="1189" spans="1:24" ht="27" customHeight="1" x14ac:dyDescent="0.2">
      <c r="A1189" s="56" t="s">
        <v>515</v>
      </c>
      <c r="B1189" s="60" t="s">
        <v>1344</v>
      </c>
      <c r="C1189" s="62"/>
      <c r="D1189" s="53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</row>
    <row r="1190" spans="1:24" ht="64.5" customHeight="1" x14ac:dyDescent="0.2">
      <c r="A1190" s="59" t="s">
        <v>376</v>
      </c>
      <c r="B1190" s="60" t="s">
        <v>1345</v>
      </c>
      <c r="C1190" s="52"/>
      <c r="D1190" s="53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3"/>
    </row>
    <row r="1191" spans="1:24" ht="40.5" customHeight="1" x14ac:dyDescent="0.2">
      <c r="A1191" s="61" t="s">
        <v>1346</v>
      </c>
      <c r="B1191" s="62" t="s">
        <v>1347</v>
      </c>
      <c r="C1191" s="62" t="s">
        <v>52</v>
      </c>
      <c r="D1191" s="53">
        <v>20000000</v>
      </c>
      <c r="E1191" s="53">
        <v>0</v>
      </c>
      <c r="F1191" s="53">
        <v>0</v>
      </c>
      <c r="G1191" s="53">
        <v>0</v>
      </c>
      <c r="H1191" s="53">
        <v>0</v>
      </c>
      <c r="I1191" s="53">
        <v>0</v>
      </c>
      <c r="J1191" s="53">
        <v>20000000</v>
      </c>
      <c r="K1191" s="53">
        <v>0</v>
      </c>
      <c r="L1191" s="53">
        <v>0</v>
      </c>
      <c r="M1191" s="53">
        <v>0</v>
      </c>
      <c r="N1191" s="53">
        <v>0</v>
      </c>
      <c r="O1191" s="53">
        <v>0</v>
      </c>
      <c r="P1191" s="53">
        <v>0</v>
      </c>
      <c r="Q1191" s="28">
        <f t="shared" ref="Q1191:Q1199" si="412">R1191+T1191</f>
        <v>0</v>
      </c>
      <c r="R1191" s="53">
        <v>0</v>
      </c>
      <c r="S1191" s="53">
        <v>0</v>
      </c>
      <c r="T1191" s="53">
        <v>0</v>
      </c>
      <c r="U1191" s="53">
        <v>20000000</v>
      </c>
      <c r="V1191" s="53">
        <v>0</v>
      </c>
      <c r="W1191" s="53">
        <v>0</v>
      </c>
      <c r="X1191" s="23">
        <f t="shared" ref="X1191:X1197" si="413">P1191/J1191</f>
        <v>0</v>
      </c>
    </row>
    <row r="1192" spans="1:24" ht="48.75" customHeight="1" x14ac:dyDescent="0.2">
      <c r="A1192" s="59" t="s">
        <v>376</v>
      </c>
      <c r="B1192" s="60" t="s">
        <v>1348</v>
      </c>
      <c r="C1192" s="52"/>
      <c r="D1192" s="53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28"/>
      <c r="R1192" s="53"/>
      <c r="S1192" s="53"/>
      <c r="T1192" s="53"/>
      <c r="U1192" s="53"/>
      <c r="V1192" s="53"/>
      <c r="W1192" s="53"/>
      <c r="X1192" s="23"/>
    </row>
    <row r="1193" spans="1:24" ht="48.75" customHeight="1" x14ac:dyDescent="0.2">
      <c r="A1193" s="61" t="s">
        <v>1349</v>
      </c>
      <c r="B1193" s="62" t="s">
        <v>1350</v>
      </c>
      <c r="C1193" s="62" t="s">
        <v>52</v>
      </c>
      <c r="D1193" s="53">
        <v>94000000</v>
      </c>
      <c r="E1193" s="53">
        <v>0</v>
      </c>
      <c r="F1193" s="53">
        <v>0</v>
      </c>
      <c r="G1193" s="53">
        <v>0</v>
      </c>
      <c r="H1193" s="53">
        <v>0</v>
      </c>
      <c r="I1193" s="53">
        <v>0</v>
      </c>
      <c r="J1193" s="53">
        <v>94000000</v>
      </c>
      <c r="K1193" s="53">
        <v>0</v>
      </c>
      <c r="L1193" s="53">
        <v>0</v>
      </c>
      <c r="M1193" s="53">
        <v>0</v>
      </c>
      <c r="N1193" s="53">
        <v>0</v>
      </c>
      <c r="O1193" s="53">
        <v>0</v>
      </c>
      <c r="P1193" s="53">
        <v>0</v>
      </c>
      <c r="Q1193" s="28">
        <f t="shared" si="412"/>
        <v>0</v>
      </c>
      <c r="R1193" s="53">
        <v>0</v>
      </c>
      <c r="S1193" s="53">
        <v>0</v>
      </c>
      <c r="T1193" s="53">
        <v>0</v>
      </c>
      <c r="U1193" s="53">
        <v>94000000</v>
      </c>
      <c r="V1193" s="53">
        <v>0</v>
      </c>
      <c r="W1193" s="53">
        <v>0</v>
      </c>
      <c r="X1193" s="23">
        <f t="shared" si="413"/>
        <v>0</v>
      </c>
    </row>
    <row r="1194" spans="1:24" ht="40.5" customHeight="1" x14ac:dyDescent="0.2">
      <c r="A1194" s="59" t="s">
        <v>376</v>
      </c>
      <c r="B1194" s="60" t="s">
        <v>1351</v>
      </c>
      <c r="C1194" s="52"/>
      <c r="D1194" s="53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28"/>
      <c r="R1194" s="53"/>
      <c r="S1194" s="53"/>
      <c r="T1194" s="53"/>
      <c r="U1194" s="53"/>
      <c r="V1194" s="53"/>
      <c r="W1194" s="53"/>
      <c r="X1194" s="23"/>
    </row>
    <row r="1195" spans="1:24" ht="30" customHeight="1" x14ac:dyDescent="0.2">
      <c r="A1195" s="61" t="s">
        <v>1352</v>
      </c>
      <c r="B1195" s="62" t="s">
        <v>1353</v>
      </c>
      <c r="C1195" s="62" t="s">
        <v>52</v>
      </c>
      <c r="D1195" s="53">
        <v>25000000</v>
      </c>
      <c r="E1195" s="53">
        <v>0</v>
      </c>
      <c r="F1195" s="53">
        <v>0</v>
      </c>
      <c r="G1195" s="53">
        <v>0</v>
      </c>
      <c r="H1195" s="53">
        <v>0</v>
      </c>
      <c r="I1195" s="53">
        <v>0</v>
      </c>
      <c r="J1195" s="53">
        <v>25000000</v>
      </c>
      <c r="K1195" s="53">
        <v>0</v>
      </c>
      <c r="L1195" s="53">
        <v>0</v>
      </c>
      <c r="M1195" s="53">
        <v>0</v>
      </c>
      <c r="N1195" s="53">
        <v>0</v>
      </c>
      <c r="O1195" s="53">
        <v>0</v>
      </c>
      <c r="P1195" s="53">
        <v>0</v>
      </c>
      <c r="Q1195" s="28">
        <f t="shared" si="412"/>
        <v>0</v>
      </c>
      <c r="R1195" s="53">
        <v>0</v>
      </c>
      <c r="S1195" s="53">
        <v>0</v>
      </c>
      <c r="T1195" s="53">
        <v>0</v>
      </c>
      <c r="U1195" s="53">
        <v>25000000</v>
      </c>
      <c r="V1195" s="53">
        <v>0</v>
      </c>
      <c r="W1195" s="53">
        <v>0</v>
      </c>
      <c r="X1195" s="23">
        <f t="shared" si="413"/>
        <v>0</v>
      </c>
    </row>
    <row r="1196" spans="1:24" ht="30" customHeight="1" x14ac:dyDescent="0.2">
      <c r="A1196" s="59" t="s">
        <v>376</v>
      </c>
      <c r="B1196" s="60" t="s">
        <v>1354</v>
      </c>
      <c r="C1196" s="52"/>
      <c r="D1196" s="53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28"/>
      <c r="R1196" s="53"/>
      <c r="S1196" s="53"/>
      <c r="T1196" s="53"/>
      <c r="U1196" s="53"/>
      <c r="V1196" s="53"/>
      <c r="W1196" s="53"/>
      <c r="X1196" s="23"/>
    </row>
    <row r="1197" spans="1:24" ht="30" customHeight="1" x14ac:dyDescent="0.2">
      <c r="A1197" s="61" t="s">
        <v>1355</v>
      </c>
      <c r="B1197" s="62" t="s">
        <v>1356</v>
      </c>
      <c r="C1197" s="62" t="s">
        <v>580</v>
      </c>
      <c r="D1197" s="53">
        <v>80000000</v>
      </c>
      <c r="E1197" s="53">
        <v>0</v>
      </c>
      <c r="F1197" s="53">
        <v>0</v>
      </c>
      <c r="G1197" s="53">
        <v>0</v>
      </c>
      <c r="H1197" s="53">
        <v>0</v>
      </c>
      <c r="I1197" s="53">
        <v>0</v>
      </c>
      <c r="J1197" s="53">
        <v>80000000</v>
      </c>
      <c r="K1197" s="53">
        <v>0</v>
      </c>
      <c r="L1197" s="53">
        <v>0</v>
      </c>
      <c r="M1197" s="53">
        <v>0</v>
      </c>
      <c r="N1197" s="53">
        <v>0</v>
      </c>
      <c r="O1197" s="53">
        <v>0</v>
      </c>
      <c r="P1197" s="53">
        <v>0</v>
      </c>
      <c r="Q1197" s="28">
        <f t="shared" si="412"/>
        <v>0</v>
      </c>
      <c r="R1197" s="53">
        <v>0</v>
      </c>
      <c r="S1197" s="53">
        <v>0</v>
      </c>
      <c r="T1197" s="53">
        <v>0</v>
      </c>
      <c r="U1197" s="53">
        <v>80000000</v>
      </c>
      <c r="V1197" s="53">
        <v>0</v>
      </c>
      <c r="W1197" s="53">
        <v>0</v>
      </c>
      <c r="X1197" s="23">
        <f t="shared" si="413"/>
        <v>0</v>
      </c>
    </row>
    <row r="1198" spans="1:24" ht="48.75" customHeight="1" x14ac:dyDescent="0.2">
      <c r="A1198" s="59" t="s">
        <v>376</v>
      </c>
      <c r="B1198" s="60" t="s">
        <v>1357</v>
      </c>
      <c r="C1198" s="52"/>
      <c r="D1198" s="53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28"/>
      <c r="R1198" s="53"/>
      <c r="S1198" s="53"/>
      <c r="T1198" s="53"/>
      <c r="U1198" s="53"/>
      <c r="V1198" s="53"/>
      <c r="W1198" s="53"/>
      <c r="X1198" s="53"/>
    </row>
    <row r="1199" spans="1:24" ht="30" customHeight="1" x14ac:dyDescent="0.2">
      <c r="A1199" s="61" t="s">
        <v>1358</v>
      </c>
      <c r="B1199" s="62" t="s">
        <v>1353</v>
      </c>
      <c r="C1199" s="62" t="s">
        <v>52</v>
      </c>
      <c r="D1199" s="53">
        <v>55000000</v>
      </c>
      <c r="E1199" s="53">
        <v>0</v>
      </c>
      <c r="F1199" s="53">
        <v>0</v>
      </c>
      <c r="G1199" s="53">
        <v>0</v>
      </c>
      <c r="H1199" s="53">
        <v>0</v>
      </c>
      <c r="I1199" s="53">
        <v>0</v>
      </c>
      <c r="J1199" s="53">
        <v>55000000</v>
      </c>
      <c r="K1199" s="53">
        <v>0</v>
      </c>
      <c r="L1199" s="53">
        <v>0</v>
      </c>
      <c r="M1199" s="53">
        <v>0</v>
      </c>
      <c r="N1199" s="53">
        <v>0</v>
      </c>
      <c r="O1199" s="53">
        <v>0</v>
      </c>
      <c r="P1199" s="53">
        <v>0</v>
      </c>
      <c r="Q1199" s="28">
        <f t="shared" si="412"/>
        <v>0</v>
      </c>
      <c r="R1199" s="53">
        <v>0</v>
      </c>
      <c r="S1199" s="53">
        <v>0</v>
      </c>
      <c r="T1199" s="53">
        <v>0</v>
      </c>
      <c r="U1199" s="53">
        <v>55000000</v>
      </c>
      <c r="V1199" s="53">
        <v>0</v>
      </c>
      <c r="W1199" s="53">
        <v>0</v>
      </c>
      <c r="X1199" s="23">
        <f t="shared" ref="X1199:X1201" si="414">P1199/J1199</f>
        <v>0</v>
      </c>
    </row>
    <row r="1200" spans="1:24" ht="15" customHeight="1" x14ac:dyDescent="0.2">
      <c r="A1200" s="56" t="s">
        <v>390</v>
      </c>
      <c r="B1200" s="51" t="s">
        <v>1359</v>
      </c>
      <c r="C1200" s="62"/>
      <c r="D1200" s="53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28"/>
      <c r="R1200" s="53"/>
      <c r="S1200" s="53"/>
      <c r="T1200" s="53"/>
      <c r="U1200" s="53"/>
      <c r="V1200" s="53"/>
      <c r="W1200" s="53"/>
      <c r="X1200" s="53"/>
    </row>
    <row r="1201" spans="1:24" ht="57.75" customHeight="1" x14ac:dyDescent="0.2">
      <c r="A1201" s="57" t="s">
        <v>1360</v>
      </c>
      <c r="B1201" s="89" t="s">
        <v>1361</v>
      </c>
      <c r="C1201" s="70"/>
      <c r="D1201" s="71">
        <v>10000000</v>
      </c>
      <c r="E1201" s="53">
        <v>0</v>
      </c>
      <c r="F1201" s="53">
        <v>0</v>
      </c>
      <c r="G1201" s="53">
        <v>0</v>
      </c>
      <c r="H1201" s="53">
        <v>0</v>
      </c>
      <c r="I1201" s="53">
        <f>E1201-F1201+G1201-H1201</f>
        <v>0</v>
      </c>
      <c r="J1201" s="53">
        <f>D1201+I1201</f>
        <v>10000000</v>
      </c>
      <c r="K1201" s="53">
        <v>0</v>
      </c>
      <c r="L1201" s="53">
        <v>0</v>
      </c>
      <c r="M1201" s="53">
        <v>0</v>
      </c>
      <c r="N1201" s="53">
        <v>0</v>
      </c>
      <c r="O1201" s="53">
        <v>0</v>
      </c>
      <c r="P1201" s="53">
        <v>0</v>
      </c>
      <c r="Q1201" s="28"/>
      <c r="R1201" s="53">
        <v>0</v>
      </c>
      <c r="S1201" s="53">
        <v>0</v>
      </c>
      <c r="T1201" s="53">
        <v>0</v>
      </c>
      <c r="U1201" s="53">
        <v>10000000</v>
      </c>
      <c r="V1201" s="53">
        <v>0</v>
      </c>
      <c r="W1201" s="53">
        <v>0</v>
      </c>
      <c r="X1201" s="23">
        <f t="shared" si="414"/>
        <v>0</v>
      </c>
    </row>
    <row r="1202" spans="1:24" ht="28.5" customHeight="1" x14ac:dyDescent="0.2">
      <c r="A1202" s="56" t="s">
        <v>1362</v>
      </c>
      <c r="B1202" s="51" t="s">
        <v>198</v>
      </c>
      <c r="C1202" s="62"/>
      <c r="D1202" s="53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  <c r="V1202" s="53"/>
      <c r="W1202" s="53"/>
      <c r="X1202" s="53"/>
    </row>
    <row r="1203" spans="1:24" ht="87.75" customHeight="1" x14ac:dyDescent="0.2">
      <c r="A1203" s="40" t="s">
        <v>376</v>
      </c>
      <c r="B1203" s="60" t="s">
        <v>1363</v>
      </c>
      <c r="C1203" s="52"/>
      <c r="D1203" s="53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  <c r="V1203" s="53"/>
      <c r="W1203" s="53"/>
      <c r="X1203" s="53"/>
    </row>
    <row r="1204" spans="1:24" ht="57" customHeight="1" x14ac:dyDescent="0.2">
      <c r="A1204" s="61" t="s">
        <v>1364</v>
      </c>
      <c r="B1204" s="62" t="s">
        <v>1365</v>
      </c>
      <c r="C1204" s="62" t="s">
        <v>580</v>
      </c>
      <c r="D1204" s="53">
        <v>60000000</v>
      </c>
      <c r="E1204" s="53">
        <v>0</v>
      </c>
      <c r="F1204" s="53">
        <v>0</v>
      </c>
      <c r="G1204" s="53">
        <v>0</v>
      </c>
      <c r="H1204" s="53">
        <v>0</v>
      </c>
      <c r="I1204" s="53">
        <v>0</v>
      </c>
      <c r="J1204" s="53">
        <v>60000000</v>
      </c>
      <c r="K1204" s="53">
        <v>0</v>
      </c>
      <c r="L1204" s="53">
        <v>0</v>
      </c>
      <c r="M1204" s="53">
        <v>0</v>
      </c>
      <c r="N1204" s="53">
        <v>0</v>
      </c>
      <c r="O1204" s="53">
        <v>0</v>
      </c>
      <c r="P1204" s="53">
        <v>0</v>
      </c>
      <c r="Q1204" s="28">
        <f t="shared" ref="Q1204:Q1221" si="415">R1204+T1204</f>
        <v>0</v>
      </c>
      <c r="R1204" s="53">
        <v>0</v>
      </c>
      <c r="S1204" s="53">
        <v>0</v>
      </c>
      <c r="T1204" s="53">
        <v>0</v>
      </c>
      <c r="U1204" s="53">
        <v>60000000</v>
      </c>
      <c r="V1204" s="53">
        <v>0</v>
      </c>
      <c r="W1204" s="53">
        <v>0</v>
      </c>
      <c r="X1204" s="23">
        <f t="shared" ref="X1204" si="416">P1204/J1204</f>
        <v>0</v>
      </c>
    </row>
    <row r="1205" spans="1:24" ht="57" customHeight="1" x14ac:dyDescent="0.2">
      <c r="A1205" s="59" t="s">
        <v>376</v>
      </c>
      <c r="B1205" s="60" t="s">
        <v>1366</v>
      </c>
      <c r="C1205" s="52"/>
      <c r="D1205" s="53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28"/>
      <c r="R1205" s="53"/>
      <c r="S1205" s="53"/>
      <c r="T1205" s="53"/>
      <c r="U1205" s="53"/>
      <c r="V1205" s="53"/>
      <c r="W1205" s="53"/>
      <c r="X1205" s="53"/>
    </row>
    <row r="1206" spans="1:24" ht="57" customHeight="1" x14ac:dyDescent="0.2">
      <c r="A1206" s="61" t="s">
        <v>1367</v>
      </c>
      <c r="B1206" s="62" t="s">
        <v>1368</v>
      </c>
      <c r="C1206" s="62" t="s">
        <v>52</v>
      </c>
      <c r="D1206" s="53">
        <v>23000000</v>
      </c>
      <c r="E1206" s="53">
        <v>0</v>
      </c>
      <c r="F1206" s="53">
        <v>0</v>
      </c>
      <c r="G1206" s="53">
        <v>0</v>
      </c>
      <c r="H1206" s="53">
        <v>0</v>
      </c>
      <c r="I1206" s="53">
        <v>0</v>
      </c>
      <c r="J1206" s="53">
        <v>23000000</v>
      </c>
      <c r="K1206" s="53">
        <v>0</v>
      </c>
      <c r="L1206" s="53">
        <v>0</v>
      </c>
      <c r="M1206" s="53">
        <v>0</v>
      </c>
      <c r="N1206" s="53">
        <v>0</v>
      </c>
      <c r="O1206" s="53">
        <v>0</v>
      </c>
      <c r="P1206" s="53">
        <v>0</v>
      </c>
      <c r="Q1206" s="28">
        <f t="shared" si="415"/>
        <v>0</v>
      </c>
      <c r="R1206" s="53">
        <v>0</v>
      </c>
      <c r="S1206" s="53">
        <v>0</v>
      </c>
      <c r="T1206" s="53">
        <v>0</v>
      </c>
      <c r="U1206" s="53">
        <v>23000000</v>
      </c>
      <c r="V1206" s="53">
        <v>0</v>
      </c>
      <c r="W1206" s="53">
        <v>0</v>
      </c>
      <c r="X1206" s="23">
        <f t="shared" ref="X1206" si="417">P1206/J1206</f>
        <v>0</v>
      </c>
    </row>
    <row r="1207" spans="1:24" ht="57" customHeight="1" x14ac:dyDescent="0.2">
      <c r="A1207" s="59" t="s">
        <v>376</v>
      </c>
      <c r="B1207" s="60" t="s">
        <v>1369</v>
      </c>
      <c r="C1207" s="52"/>
      <c r="D1207" s="53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28"/>
      <c r="R1207" s="53"/>
      <c r="S1207" s="53"/>
      <c r="T1207" s="53"/>
      <c r="U1207" s="53"/>
      <c r="V1207" s="53"/>
      <c r="W1207" s="53"/>
      <c r="X1207" s="53"/>
    </row>
    <row r="1208" spans="1:24" ht="42" customHeight="1" x14ac:dyDescent="0.2">
      <c r="A1208" s="61" t="s">
        <v>1370</v>
      </c>
      <c r="B1208" s="62" t="s">
        <v>1368</v>
      </c>
      <c r="C1208" s="62" t="s">
        <v>52</v>
      </c>
      <c r="D1208" s="53">
        <v>40000000</v>
      </c>
      <c r="E1208" s="53">
        <v>0</v>
      </c>
      <c r="F1208" s="53">
        <v>0</v>
      </c>
      <c r="G1208" s="53">
        <v>0</v>
      </c>
      <c r="H1208" s="53">
        <v>0</v>
      </c>
      <c r="I1208" s="53">
        <v>0</v>
      </c>
      <c r="J1208" s="53">
        <v>40000000</v>
      </c>
      <c r="K1208" s="53">
        <v>0</v>
      </c>
      <c r="L1208" s="53">
        <v>0</v>
      </c>
      <c r="M1208" s="53">
        <v>0</v>
      </c>
      <c r="N1208" s="53">
        <v>0</v>
      </c>
      <c r="O1208" s="53">
        <v>0</v>
      </c>
      <c r="P1208" s="53">
        <v>0</v>
      </c>
      <c r="Q1208" s="28">
        <f t="shared" si="415"/>
        <v>0</v>
      </c>
      <c r="R1208" s="53">
        <v>0</v>
      </c>
      <c r="S1208" s="53">
        <v>0</v>
      </c>
      <c r="T1208" s="53">
        <v>0</v>
      </c>
      <c r="U1208" s="53">
        <v>40000000</v>
      </c>
      <c r="V1208" s="53">
        <v>0</v>
      </c>
      <c r="W1208" s="53">
        <v>0</v>
      </c>
      <c r="X1208" s="23">
        <f t="shared" ref="X1208" si="418">P1208/J1208</f>
        <v>0</v>
      </c>
    </row>
    <row r="1209" spans="1:24" ht="57" customHeight="1" x14ac:dyDescent="0.2">
      <c r="A1209" s="59" t="s">
        <v>376</v>
      </c>
      <c r="B1209" s="60" t="s">
        <v>1371</v>
      </c>
      <c r="C1209" s="52"/>
      <c r="D1209" s="53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28"/>
      <c r="R1209" s="53"/>
      <c r="S1209" s="53"/>
      <c r="T1209" s="53"/>
      <c r="U1209" s="53"/>
      <c r="V1209" s="53"/>
      <c r="W1209" s="53"/>
      <c r="X1209" s="53"/>
    </row>
    <row r="1210" spans="1:24" ht="44.25" customHeight="1" x14ac:dyDescent="0.2">
      <c r="A1210" s="61" t="s">
        <v>1372</v>
      </c>
      <c r="B1210" s="62" t="s">
        <v>1368</v>
      </c>
      <c r="C1210" s="62" t="s">
        <v>52</v>
      </c>
      <c r="D1210" s="53">
        <v>2000000</v>
      </c>
      <c r="E1210" s="53">
        <v>0</v>
      </c>
      <c r="F1210" s="53">
        <v>0</v>
      </c>
      <c r="G1210" s="53">
        <v>0</v>
      </c>
      <c r="H1210" s="53">
        <v>0</v>
      </c>
      <c r="I1210" s="53">
        <v>0</v>
      </c>
      <c r="J1210" s="53">
        <v>2000000</v>
      </c>
      <c r="K1210" s="53">
        <v>0</v>
      </c>
      <c r="L1210" s="53">
        <v>0</v>
      </c>
      <c r="M1210" s="53">
        <v>0</v>
      </c>
      <c r="N1210" s="53">
        <v>0</v>
      </c>
      <c r="O1210" s="53">
        <v>0</v>
      </c>
      <c r="P1210" s="53">
        <v>0</v>
      </c>
      <c r="Q1210" s="28">
        <f t="shared" si="415"/>
        <v>0</v>
      </c>
      <c r="R1210" s="53">
        <v>0</v>
      </c>
      <c r="S1210" s="53">
        <v>0</v>
      </c>
      <c r="T1210" s="53">
        <v>0</v>
      </c>
      <c r="U1210" s="53">
        <v>2000000</v>
      </c>
      <c r="V1210" s="53">
        <v>0</v>
      </c>
      <c r="W1210" s="53">
        <v>0</v>
      </c>
      <c r="X1210" s="23">
        <f t="shared" ref="X1210" si="419">P1210/J1210</f>
        <v>0</v>
      </c>
    </row>
    <row r="1211" spans="1:24" ht="43.5" customHeight="1" x14ac:dyDescent="0.2">
      <c r="A1211" s="59" t="s">
        <v>376</v>
      </c>
      <c r="B1211" s="60" t="s">
        <v>1373</v>
      </c>
      <c r="C1211" s="52"/>
      <c r="D1211" s="53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28"/>
      <c r="R1211" s="53"/>
      <c r="S1211" s="53"/>
      <c r="T1211" s="53"/>
      <c r="U1211" s="53"/>
      <c r="V1211" s="53"/>
      <c r="W1211" s="53"/>
      <c r="X1211" s="53"/>
    </row>
    <row r="1212" spans="1:24" ht="30" customHeight="1" x14ac:dyDescent="0.2">
      <c r="A1212" s="61" t="s">
        <v>1374</v>
      </c>
      <c r="B1212" s="62" t="s">
        <v>1368</v>
      </c>
      <c r="C1212" s="62" t="s">
        <v>52</v>
      </c>
      <c r="D1212" s="53">
        <v>16000000</v>
      </c>
      <c r="E1212" s="53">
        <v>0</v>
      </c>
      <c r="F1212" s="53">
        <v>0</v>
      </c>
      <c r="G1212" s="53">
        <v>0</v>
      </c>
      <c r="H1212" s="53">
        <v>0</v>
      </c>
      <c r="I1212" s="53">
        <v>0</v>
      </c>
      <c r="J1212" s="53">
        <v>16000000</v>
      </c>
      <c r="K1212" s="53">
        <v>0</v>
      </c>
      <c r="L1212" s="53">
        <v>0</v>
      </c>
      <c r="M1212" s="53">
        <v>0</v>
      </c>
      <c r="N1212" s="53">
        <v>0</v>
      </c>
      <c r="O1212" s="53">
        <v>0</v>
      </c>
      <c r="P1212" s="53">
        <v>0</v>
      </c>
      <c r="Q1212" s="28">
        <f t="shared" si="415"/>
        <v>0</v>
      </c>
      <c r="R1212" s="53">
        <v>0</v>
      </c>
      <c r="S1212" s="53">
        <v>0</v>
      </c>
      <c r="T1212" s="53">
        <v>0</v>
      </c>
      <c r="U1212" s="53">
        <v>16000000</v>
      </c>
      <c r="V1212" s="53">
        <v>0</v>
      </c>
      <c r="W1212" s="53">
        <v>0</v>
      </c>
      <c r="X1212" s="23">
        <f t="shared" ref="X1212:X1213" si="420">P1212/J1212</f>
        <v>0</v>
      </c>
    </row>
    <row r="1213" spans="1:24" ht="30" customHeight="1" x14ac:dyDescent="0.2">
      <c r="A1213" s="61" t="s">
        <v>1375</v>
      </c>
      <c r="B1213" s="62" t="s">
        <v>1376</v>
      </c>
      <c r="C1213" s="62" t="s">
        <v>580</v>
      </c>
      <c r="D1213" s="53">
        <v>11468643</v>
      </c>
      <c r="E1213" s="53">
        <v>0</v>
      </c>
      <c r="F1213" s="53">
        <v>0</v>
      </c>
      <c r="G1213" s="53">
        <v>0</v>
      </c>
      <c r="H1213" s="53">
        <v>0</v>
      </c>
      <c r="I1213" s="53">
        <v>0</v>
      </c>
      <c r="J1213" s="53">
        <v>11468643</v>
      </c>
      <c r="K1213" s="53">
        <v>0</v>
      </c>
      <c r="L1213" s="53">
        <v>0</v>
      </c>
      <c r="M1213" s="53">
        <v>0</v>
      </c>
      <c r="N1213" s="53">
        <v>0</v>
      </c>
      <c r="O1213" s="53">
        <v>0</v>
      </c>
      <c r="P1213" s="53">
        <v>0</v>
      </c>
      <c r="Q1213" s="28">
        <f t="shared" si="415"/>
        <v>0</v>
      </c>
      <c r="R1213" s="53">
        <v>0</v>
      </c>
      <c r="S1213" s="53">
        <v>0</v>
      </c>
      <c r="T1213" s="53">
        <v>0</v>
      </c>
      <c r="U1213" s="53">
        <v>11468643</v>
      </c>
      <c r="V1213" s="53">
        <v>0</v>
      </c>
      <c r="W1213" s="53">
        <v>0</v>
      </c>
      <c r="X1213" s="23">
        <f t="shared" si="420"/>
        <v>0</v>
      </c>
    </row>
    <row r="1214" spans="1:24" ht="22.5" customHeight="1" x14ac:dyDescent="0.2">
      <c r="A1214" s="56" t="s">
        <v>1377</v>
      </c>
      <c r="B1214" s="51" t="s">
        <v>200</v>
      </c>
      <c r="C1214" s="62"/>
      <c r="D1214" s="53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28"/>
      <c r="R1214" s="53"/>
      <c r="S1214" s="53"/>
      <c r="T1214" s="53"/>
      <c r="U1214" s="53"/>
      <c r="V1214" s="53"/>
      <c r="W1214" s="53"/>
      <c r="X1214" s="53"/>
    </row>
    <row r="1215" spans="1:24" ht="44.25" customHeight="1" x14ac:dyDescent="0.2">
      <c r="A1215" s="59" t="s">
        <v>376</v>
      </c>
      <c r="B1215" s="60" t="s">
        <v>1378</v>
      </c>
      <c r="C1215" s="52"/>
      <c r="D1215" s="53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28"/>
      <c r="R1215" s="53"/>
      <c r="S1215" s="53"/>
      <c r="T1215" s="53"/>
      <c r="U1215" s="53"/>
      <c r="V1215" s="53"/>
      <c r="W1215" s="53"/>
      <c r="X1215" s="53"/>
    </row>
    <row r="1216" spans="1:24" ht="30" customHeight="1" x14ac:dyDescent="0.2">
      <c r="A1216" s="61" t="s">
        <v>1379</v>
      </c>
      <c r="B1216" s="62" t="s">
        <v>1142</v>
      </c>
      <c r="C1216" s="62" t="s">
        <v>52</v>
      </c>
      <c r="D1216" s="53">
        <v>9000000</v>
      </c>
      <c r="E1216" s="53">
        <v>0</v>
      </c>
      <c r="F1216" s="53">
        <v>0</v>
      </c>
      <c r="G1216" s="53">
        <v>0</v>
      </c>
      <c r="H1216" s="53">
        <v>0</v>
      </c>
      <c r="I1216" s="53">
        <v>0</v>
      </c>
      <c r="J1216" s="53">
        <v>9000000</v>
      </c>
      <c r="K1216" s="53">
        <v>0</v>
      </c>
      <c r="L1216" s="53">
        <v>0</v>
      </c>
      <c r="M1216" s="53">
        <v>0</v>
      </c>
      <c r="N1216" s="53">
        <v>0</v>
      </c>
      <c r="O1216" s="53">
        <v>0</v>
      </c>
      <c r="P1216" s="53">
        <v>0</v>
      </c>
      <c r="Q1216" s="28">
        <f t="shared" si="415"/>
        <v>0</v>
      </c>
      <c r="R1216" s="53">
        <v>0</v>
      </c>
      <c r="S1216" s="53">
        <v>0</v>
      </c>
      <c r="T1216" s="53">
        <v>0</v>
      </c>
      <c r="U1216" s="53">
        <v>9000000</v>
      </c>
      <c r="V1216" s="53">
        <v>0</v>
      </c>
      <c r="W1216" s="53">
        <v>0</v>
      </c>
      <c r="X1216" s="23">
        <f t="shared" ref="X1216:X1221" si="421">P1216/J1216</f>
        <v>0</v>
      </c>
    </row>
    <row r="1217" spans="1:24" ht="45.75" customHeight="1" x14ac:dyDescent="0.2">
      <c r="A1217" s="59" t="s">
        <v>376</v>
      </c>
      <c r="B1217" s="60" t="s">
        <v>1380</v>
      </c>
      <c r="C1217" s="52"/>
      <c r="D1217" s="53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28"/>
      <c r="R1217" s="53"/>
      <c r="S1217" s="53"/>
      <c r="T1217" s="53"/>
      <c r="U1217" s="53"/>
      <c r="V1217" s="53"/>
      <c r="W1217" s="53"/>
      <c r="X1217" s="23"/>
    </row>
    <row r="1218" spans="1:24" ht="30" customHeight="1" x14ac:dyDescent="0.2">
      <c r="A1218" s="61" t="s">
        <v>1381</v>
      </c>
      <c r="B1218" s="62" t="s">
        <v>1142</v>
      </c>
      <c r="C1218" s="62" t="s">
        <v>52</v>
      </c>
      <c r="D1218" s="53">
        <v>44000000</v>
      </c>
      <c r="E1218" s="53">
        <v>0</v>
      </c>
      <c r="F1218" s="53">
        <v>0</v>
      </c>
      <c r="G1218" s="53">
        <v>0</v>
      </c>
      <c r="H1218" s="53">
        <v>0</v>
      </c>
      <c r="I1218" s="53">
        <v>0</v>
      </c>
      <c r="J1218" s="53">
        <v>44000000</v>
      </c>
      <c r="K1218" s="53">
        <v>0</v>
      </c>
      <c r="L1218" s="53">
        <v>0</v>
      </c>
      <c r="M1218" s="53">
        <v>0</v>
      </c>
      <c r="N1218" s="53">
        <v>0</v>
      </c>
      <c r="O1218" s="53">
        <v>0</v>
      </c>
      <c r="P1218" s="53">
        <v>0</v>
      </c>
      <c r="Q1218" s="28">
        <f t="shared" si="415"/>
        <v>0</v>
      </c>
      <c r="R1218" s="53">
        <v>0</v>
      </c>
      <c r="S1218" s="53">
        <v>0</v>
      </c>
      <c r="T1218" s="53">
        <v>0</v>
      </c>
      <c r="U1218" s="53">
        <v>44000000</v>
      </c>
      <c r="V1218" s="53">
        <v>0</v>
      </c>
      <c r="W1218" s="53">
        <v>0</v>
      </c>
      <c r="X1218" s="23">
        <f t="shared" si="421"/>
        <v>0</v>
      </c>
    </row>
    <row r="1219" spans="1:24" ht="49.5" customHeight="1" x14ac:dyDescent="0.2">
      <c r="A1219" s="59" t="s">
        <v>376</v>
      </c>
      <c r="B1219" s="60" t="s">
        <v>1382</v>
      </c>
      <c r="C1219" s="52"/>
      <c r="D1219" s="53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28"/>
      <c r="R1219" s="53"/>
      <c r="S1219" s="53"/>
      <c r="T1219" s="53"/>
      <c r="U1219" s="53"/>
      <c r="V1219" s="53"/>
      <c r="W1219" s="53"/>
      <c r="X1219" s="23"/>
    </row>
    <row r="1220" spans="1:24" ht="30" customHeight="1" x14ac:dyDescent="0.2">
      <c r="A1220" s="61" t="s">
        <v>1383</v>
      </c>
      <c r="B1220" s="62" t="s">
        <v>1139</v>
      </c>
      <c r="C1220" s="62" t="s">
        <v>52</v>
      </c>
      <c r="D1220" s="53">
        <v>51000000</v>
      </c>
      <c r="E1220" s="53">
        <v>0</v>
      </c>
      <c r="F1220" s="53">
        <v>0</v>
      </c>
      <c r="G1220" s="53">
        <v>0</v>
      </c>
      <c r="H1220" s="53">
        <v>0</v>
      </c>
      <c r="I1220" s="53">
        <v>0</v>
      </c>
      <c r="J1220" s="53">
        <v>51000000</v>
      </c>
      <c r="K1220" s="53">
        <v>0</v>
      </c>
      <c r="L1220" s="53">
        <v>0</v>
      </c>
      <c r="M1220" s="53">
        <v>0</v>
      </c>
      <c r="N1220" s="53">
        <v>0</v>
      </c>
      <c r="O1220" s="53">
        <v>0</v>
      </c>
      <c r="P1220" s="53">
        <v>0</v>
      </c>
      <c r="Q1220" s="28">
        <f t="shared" si="415"/>
        <v>0</v>
      </c>
      <c r="R1220" s="53">
        <v>0</v>
      </c>
      <c r="S1220" s="53">
        <v>0</v>
      </c>
      <c r="T1220" s="53">
        <v>0</v>
      </c>
      <c r="U1220" s="53">
        <v>51000000</v>
      </c>
      <c r="V1220" s="53">
        <v>0</v>
      </c>
      <c r="W1220" s="53">
        <v>0</v>
      </c>
      <c r="X1220" s="23">
        <f t="shared" si="421"/>
        <v>0</v>
      </c>
    </row>
    <row r="1221" spans="1:24" ht="55.5" customHeight="1" x14ac:dyDescent="0.2">
      <c r="A1221" s="61" t="s">
        <v>1384</v>
      </c>
      <c r="B1221" s="62" t="s">
        <v>1385</v>
      </c>
      <c r="C1221" s="62" t="s">
        <v>304</v>
      </c>
      <c r="D1221" s="53">
        <v>15000000</v>
      </c>
      <c r="E1221" s="53">
        <v>0</v>
      </c>
      <c r="F1221" s="53">
        <v>0</v>
      </c>
      <c r="G1221" s="53">
        <v>0</v>
      </c>
      <c r="H1221" s="53">
        <v>0</v>
      </c>
      <c r="I1221" s="53">
        <v>0</v>
      </c>
      <c r="J1221" s="53">
        <v>15000000</v>
      </c>
      <c r="K1221" s="53">
        <v>0</v>
      </c>
      <c r="L1221" s="53">
        <v>0</v>
      </c>
      <c r="M1221" s="53">
        <v>0</v>
      </c>
      <c r="N1221" s="53">
        <v>0</v>
      </c>
      <c r="O1221" s="53">
        <v>0</v>
      </c>
      <c r="P1221" s="53">
        <v>0</v>
      </c>
      <c r="Q1221" s="28">
        <f t="shared" si="415"/>
        <v>0</v>
      </c>
      <c r="R1221" s="53">
        <v>0</v>
      </c>
      <c r="S1221" s="53">
        <v>0</v>
      </c>
      <c r="T1221" s="53">
        <v>0</v>
      </c>
      <c r="U1221" s="53">
        <v>15000000</v>
      </c>
      <c r="V1221" s="53">
        <v>0</v>
      </c>
      <c r="W1221" s="53">
        <v>0</v>
      </c>
      <c r="X1221" s="23">
        <f t="shared" si="421"/>
        <v>0</v>
      </c>
    </row>
    <row r="1222" spans="1:24" ht="76.5" customHeight="1" x14ac:dyDescent="0.2">
      <c r="A1222" s="59" t="s">
        <v>376</v>
      </c>
      <c r="B1222" s="60" t="s">
        <v>1386</v>
      </c>
      <c r="C1222" s="52"/>
      <c r="D1222" s="53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3"/>
    </row>
    <row r="1223" spans="1:24" ht="30" customHeight="1" x14ac:dyDescent="0.2">
      <c r="A1223" s="61" t="s">
        <v>1387</v>
      </c>
      <c r="B1223" s="62" t="s">
        <v>1142</v>
      </c>
      <c r="C1223" s="62" t="s">
        <v>52</v>
      </c>
      <c r="D1223" s="53">
        <v>44000000</v>
      </c>
      <c r="E1223" s="53">
        <v>0</v>
      </c>
      <c r="F1223" s="53">
        <v>0</v>
      </c>
      <c r="G1223" s="53">
        <v>0</v>
      </c>
      <c r="H1223" s="53">
        <v>0</v>
      </c>
      <c r="I1223" s="53">
        <v>0</v>
      </c>
      <c r="J1223" s="53">
        <v>44000000</v>
      </c>
      <c r="K1223" s="53">
        <v>0</v>
      </c>
      <c r="L1223" s="53">
        <v>0</v>
      </c>
      <c r="M1223" s="53">
        <v>0</v>
      </c>
      <c r="N1223" s="53">
        <v>0</v>
      </c>
      <c r="O1223" s="53">
        <v>0</v>
      </c>
      <c r="P1223" s="53">
        <v>0</v>
      </c>
      <c r="Q1223" s="28">
        <f t="shared" ref="Q1223:Q1285" si="422">R1223+T1223</f>
        <v>0</v>
      </c>
      <c r="R1223" s="53">
        <v>0</v>
      </c>
      <c r="S1223" s="53">
        <v>0</v>
      </c>
      <c r="T1223" s="53">
        <v>0</v>
      </c>
      <c r="U1223" s="53">
        <v>44000000</v>
      </c>
      <c r="V1223" s="53">
        <v>0</v>
      </c>
      <c r="W1223" s="53">
        <v>0</v>
      </c>
      <c r="X1223" s="23">
        <f t="shared" ref="X1223" si="423">P1223/J1223</f>
        <v>0</v>
      </c>
    </row>
    <row r="1224" spans="1:24" ht="39" customHeight="1" x14ac:dyDescent="0.2">
      <c r="A1224" s="59" t="s">
        <v>376</v>
      </c>
      <c r="B1224" s="60" t="s">
        <v>1388</v>
      </c>
      <c r="C1224" s="52"/>
      <c r="D1224" s="53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28"/>
      <c r="R1224" s="53"/>
      <c r="S1224" s="53"/>
      <c r="T1224" s="53"/>
      <c r="U1224" s="53"/>
      <c r="V1224" s="53"/>
      <c r="W1224" s="53"/>
      <c r="X1224" s="53"/>
    </row>
    <row r="1225" spans="1:24" ht="57" customHeight="1" x14ac:dyDescent="0.2">
      <c r="A1225" s="61" t="s">
        <v>1389</v>
      </c>
      <c r="B1225" s="62" t="s">
        <v>1390</v>
      </c>
      <c r="C1225" s="62" t="s">
        <v>304</v>
      </c>
      <c r="D1225" s="53">
        <v>30000000</v>
      </c>
      <c r="E1225" s="53">
        <v>0</v>
      </c>
      <c r="F1225" s="53">
        <v>0</v>
      </c>
      <c r="G1225" s="53">
        <v>0</v>
      </c>
      <c r="H1225" s="53">
        <v>0</v>
      </c>
      <c r="I1225" s="53">
        <v>0</v>
      </c>
      <c r="J1225" s="53">
        <v>30000000</v>
      </c>
      <c r="K1225" s="53">
        <v>0</v>
      </c>
      <c r="L1225" s="53">
        <v>0</v>
      </c>
      <c r="M1225" s="53">
        <v>0</v>
      </c>
      <c r="N1225" s="53">
        <v>0</v>
      </c>
      <c r="O1225" s="53">
        <v>0</v>
      </c>
      <c r="P1225" s="53">
        <v>0</v>
      </c>
      <c r="Q1225" s="28">
        <f t="shared" si="422"/>
        <v>0</v>
      </c>
      <c r="R1225" s="53">
        <v>0</v>
      </c>
      <c r="S1225" s="53">
        <v>0</v>
      </c>
      <c r="T1225" s="53">
        <v>0</v>
      </c>
      <c r="U1225" s="53">
        <v>30000000</v>
      </c>
      <c r="V1225" s="53">
        <v>0</v>
      </c>
      <c r="W1225" s="53">
        <v>0</v>
      </c>
      <c r="X1225" s="23">
        <f t="shared" ref="X1225" si="424">P1225/J1225</f>
        <v>0</v>
      </c>
    </row>
    <row r="1226" spans="1:24" ht="54" customHeight="1" x14ac:dyDescent="0.2">
      <c r="A1226" s="59" t="s">
        <v>376</v>
      </c>
      <c r="B1226" s="60" t="s">
        <v>1391</v>
      </c>
      <c r="C1226" s="52"/>
      <c r="D1226" s="53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28"/>
      <c r="R1226" s="53"/>
      <c r="S1226" s="53"/>
      <c r="T1226" s="53"/>
      <c r="U1226" s="53"/>
      <c r="V1226" s="53"/>
      <c r="W1226" s="53"/>
      <c r="X1226" s="53"/>
    </row>
    <row r="1227" spans="1:24" ht="57" customHeight="1" x14ac:dyDescent="0.2">
      <c r="A1227" s="61" t="s">
        <v>1392</v>
      </c>
      <c r="B1227" s="62" t="s">
        <v>1393</v>
      </c>
      <c r="C1227" s="62" t="s">
        <v>304</v>
      </c>
      <c r="D1227" s="53">
        <v>35000000</v>
      </c>
      <c r="E1227" s="53">
        <v>0</v>
      </c>
      <c r="F1227" s="53">
        <v>0</v>
      </c>
      <c r="G1227" s="53">
        <v>0</v>
      </c>
      <c r="H1227" s="53">
        <v>0</v>
      </c>
      <c r="I1227" s="53">
        <v>0</v>
      </c>
      <c r="J1227" s="53">
        <v>35000000</v>
      </c>
      <c r="K1227" s="53">
        <v>0</v>
      </c>
      <c r="L1227" s="53">
        <v>0</v>
      </c>
      <c r="M1227" s="53">
        <v>0</v>
      </c>
      <c r="N1227" s="53">
        <v>0</v>
      </c>
      <c r="O1227" s="53">
        <v>0</v>
      </c>
      <c r="P1227" s="53">
        <v>0</v>
      </c>
      <c r="Q1227" s="28">
        <f t="shared" si="422"/>
        <v>0</v>
      </c>
      <c r="R1227" s="53">
        <v>0</v>
      </c>
      <c r="S1227" s="53">
        <v>0</v>
      </c>
      <c r="T1227" s="53">
        <v>0</v>
      </c>
      <c r="U1227" s="53">
        <v>35000000</v>
      </c>
      <c r="V1227" s="53">
        <v>0</v>
      </c>
      <c r="W1227" s="53">
        <v>0</v>
      </c>
      <c r="X1227" s="53">
        <v>0</v>
      </c>
    </row>
    <row r="1228" spans="1:24" ht="36.75" customHeight="1" x14ac:dyDescent="0.2">
      <c r="A1228" s="59" t="s">
        <v>376</v>
      </c>
      <c r="B1228" s="60" t="s">
        <v>1394</v>
      </c>
      <c r="C1228" s="52"/>
      <c r="D1228" s="53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28"/>
      <c r="R1228" s="53"/>
      <c r="S1228" s="53"/>
      <c r="T1228" s="53"/>
      <c r="U1228" s="53"/>
      <c r="V1228" s="53"/>
      <c r="W1228" s="53"/>
      <c r="X1228" s="53"/>
    </row>
    <row r="1229" spans="1:24" ht="42.75" customHeight="1" x14ac:dyDescent="0.2">
      <c r="A1229" s="61" t="s">
        <v>1395</v>
      </c>
      <c r="B1229" s="62" t="s">
        <v>1396</v>
      </c>
      <c r="C1229" s="62" t="s">
        <v>304</v>
      </c>
      <c r="D1229" s="53">
        <v>40000000</v>
      </c>
      <c r="E1229" s="53">
        <v>0</v>
      </c>
      <c r="F1229" s="53">
        <v>0</v>
      </c>
      <c r="G1229" s="53">
        <v>0</v>
      </c>
      <c r="H1229" s="53">
        <v>0</v>
      </c>
      <c r="I1229" s="53">
        <v>0</v>
      </c>
      <c r="J1229" s="53">
        <v>40000000</v>
      </c>
      <c r="K1229" s="53">
        <v>0</v>
      </c>
      <c r="L1229" s="53">
        <v>0</v>
      </c>
      <c r="M1229" s="53">
        <v>0</v>
      </c>
      <c r="N1229" s="53">
        <v>0</v>
      </c>
      <c r="O1229" s="53">
        <v>0</v>
      </c>
      <c r="P1229" s="53">
        <v>0</v>
      </c>
      <c r="Q1229" s="28">
        <f t="shared" si="422"/>
        <v>0</v>
      </c>
      <c r="R1229" s="53">
        <v>0</v>
      </c>
      <c r="S1229" s="53">
        <v>0</v>
      </c>
      <c r="T1229" s="53">
        <v>0</v>
      </c>
      <c r="U1229" s="53">
        <v>40000000</v>
      </c>
      <c r="V1229" s="53">
        <v>0</v>
      </c>
      <c r="W1229" s="53">
        <v>0</v>
      </c>
      <c r="X1229" s="23">
        <f t="shared" ref="X1229:X1232" si="425">P1229/J1229</f>
        <v>0</v>
      </c>
    </row>
    <row r="1230" spans="1:24" ht="60.75" customHeight="1" x14ac:dyDescent="0.2">
      <c r="A1230" s="59" t="s">
        <v>376</v>
      </c>
      <c r="B1230" s="60" t="s">
        <v>1397</v>
      </c>
      <c r="C1230" s="52"/>
      <c r="D1230" s="53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28"/>
      <c r="R1230" s="53"/>
      <c r="S1230" s="53"/>
      <c r="T1230" s="53"/>
      <c r="U1230" s="53"/>
      <c r="V1230" s="53"/>
      <c r="W1230" s="53"/>
      <c r="X1230" s="23"/>
    </row>
    <row r="1231" spans="1:24" ht="39" customHeight="1" x14ac:dyDescent="0.2">
      <c r="A1231" s="61" t="s">
        <v>1398</v>
      </c>
      <c r="B1231" s="62" t="s">
        <v>1399</v>
      </c>
      <c r="C1231" s="62" t="s">
        <v>304</v>
      </c>
      <c r="D1231" s="53">
        <v>7200000</v>
      </c>
      <c r="E1231" s="53">
        <v>0</v>
      </c>
      <c r="F1231" s="53">
        <v>0</v>
      </c>
      <c r="G1231" s="53">
        <v>0</v>
      </c>
      <c r="H1231" s="53">
        <v>0</v>
      </c>
      <c r="I1231" s="53">
        <v>0</v>
      </c>
      <c r="J1231" s="53">
        <v>7200000</v>
      </c>
      <c r="K1231" s="53">
        <v>0</v>
      </c>
      <c r="L1231" s="53">
        <v>0</v>
      </c>
      <c r="M1231" s="53">
        <v>0</v>
      </c>
      <c r="N1231" s="53">
        <v>0</v>
      </c>
      <c r="O1231" s="53">
        <v>0</v>
      </c>
      <c r="P1231" s="53">
        <v>0</v>
      </c>
      <c r="Q1231" s="28">
        <f t="shared" si="422"/>
        <v>0</v>
      </c>
      <c r="R1231" s="53">
        <v>0</v>
      </c>
      <c r="S1231" s="53">
        <v>0</v>
      </c>
      <c r="T1231" s="53">
        <v>0</v>
      </c>
      <c r="U1231" s="53">
        <v>7200000</v>
      </c>
      <c r="V1231" s="53">
        <v>0</v>
      </c>
      <c r="W1231" s="53">
        <v>0</v>
      </c>
      <c r="X1231" s="23">
        <f t="shared" si="425"/>
        <v>0</v>
      </c>
    </row>
    <row r="1232" spans="1:24" ht="30" customHeight="1" x14ac:dyDescent="0.2">
      <c r="A1232" s="41" t="s">
        <v>1400</v>
      </c>
      <c r="B1232" s="70" t="s">
        <v>1401</v>
      </c>
      <c r="C1232" s="70"/>
      <c r="D1232" s="71">
        <v>60000000</v>
      </c>
      <c r="E1232" s="53">
        <v>0</v>
      </c>
      <c r="F1232" s="53">
        <v>0</v>
      </c>
      <c r="G1232" s="53">
        <v>0</v>
      </c>
      <c r="H1232" s="53">
        <v>0</v>
      </c>
      <c r="I1232" s="53">
        <f>E1232-F1232+G1232-H1232</f>
        <v>0</v>
      </c>
      <c r="J1232" s="53">
        <f>D1232+I1232</f>
        <v>60000000</v>
      </c>
      <c r="K1232" s="53">
        <v>0</v>
      </c>
      <c r="L1232" s="53">
        <v>0</v>
      </c>
      <c r="M1232" s="53">
        <v>0</v>
      </c>
      <c r="N1232" s="53">
        <v>0</v>
      </c>
      <c r="O1232" s="53">
        <v>0</v>
      </c>
      <c r="P1232" s="53">
        <v>0</v>
      </c>
      <c r="Q1232" s="28">
        <f t="shared" si="422"/>
        <v>0</v>
      </c>
      <c r="R1232" s="53">
        <v>0</v>
      </c>
      <c r="S1232" s="53">
        <v>0</v>
      </c>
      <c r="T1232" s="53">
        <v>0</v>
      </c>
      <c r="U1232" s="53">
        <v>60000000</v>
      </c>
      <c r="V1232" s="53">
        <v>0</v>
      </c>
      <c r="W1232" s="53">
        <v>0</v>
      </c>
      <c r="X1232" s="23">
        <f t="shared" si="425"/>
        <v>0</v>
      </c>
    </row>
    <row r="1233" spans="1:24" ht="45.75" customHeight="1" x14ac:dyDescent="0.2">
      <c r="A1233" s="59" t="s">
        <v>376</v>
      </c>
      <c r="B1233" s="60" t="s">
        <v>1402</v>
      </c>
      <c r="C1233" s="52"/>
      <c r="D1233" s="53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28"/>
      <c r="R1233" s="53"/>
      <c r="S1233" s="53"/>
      <c r="T1233" s="53"/>
      <c r="U1233" s="53"/>
      <c r="V1233" s="53"/>
      <c r="W1233" s="53"/>
      <c r="X1233" s="53"/>
    </row>
    <row r="1234" spans="1:24" ht="51.75" customHeight="1" x14ac:dyDescent="0.2">
      <c r="A1234" s="61" t="s">
        <v>1403</v>
      </c>
      <c r="B1234" s="62" t="s">
        <v>1399</v>
      </c>
      <c r="C1234" s="62" t="s">
        <v>304</v>
      </c>
      <c r="D1234" s="53">
        <v>50000000</v>
      </c>
      <c r="E1234" s="53">
        <v>0</v>
      </c>
      <c r="F1234" s="53">
        <v>0</v>
      </c>
      <c r="G1234" s="53">
        <v>0</v>
      </c>
      <c r="H1234" s="53">
        <v>0</v>
      </c>
      <c r="I1234" s="53">
        <v>0</v>
      </c>
      <c r="J1234" s="53">
        <v>50000000</v>
      </c>
      <c r="K1234" s="53">
        <v>0</v>
      </c>
      <c r="L1234" s="53">
        <v>0</v>
      </c>
      <c r="M1234" s="53">
        <v>0</v>
      </c>
      <c r="N1234" s="53">
        <v>0</v>
      </c>
      <c r="O1234" s="53">
        <v>0</v>
      </c>
      <c r="P1234" s="53">
        <v>0</v>
      </c>
      <c r="Q1234" s="28">
        <f t="shared" si="422"/>
        <v>0</v>
      </c>
      <c r="R1234" s="53">
        <v>0</v>
      </c>
      <c r="S1234" s="53">
        <v>0</v>
      </c>
      <c r="T1234" s="53">
        <v>0</v>
      </c>
      <c r="U1234" s="53">
        <v>50000000</v>
      </c>
      <c r="V1234" s="53">
        <v>0</v>
      </c>
      <c r="W1234" s="53">
        <v>0</v>
      </c>
      <c r="X1234" s="23">
        <f t="shared" ref="X1234" si="426">P1234/J1234</f>
        <v>0</v>
      </c>
    </row>
    <row r="1235" spans="1:24" ht="43.5" customHeight="1" x14ac:dyDescent="0.2">
      <c r="A1235" s="59" t="s">
        <v>376</v>
      </c>
      <c r="B1235" s="60" t="s">
        <v>1404</v>
      </c>
      <c r="C1235" s="52"/>
      <c r="D1235" s="53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28"/>
      <c r="R1235" s="53"/>
      <c r="S1235" s="53"/>
      <c r="T1235" s="53"/>
      <c r="U1235" s="53"/>
      <c r="V1235" s="53"/>
      <c r="W1235" s="53"/>
      <c r="X1235" s="53"/>
    </row>
    <row r="1236" spans="1:24" ht="39.75" customHeight="1" x14ac:dyDescent="0.2">
      <c r="A1236" s="61" t="s">
        <v>1405</v>
      </c>
      <c r="B1236" s="62" t="s">
        <v>1406</v>
      </c>
      <c r="C1236" s="62" t="s">
        <v>304</v>
      </c>
      <c r="D1236" s="53">
        <v>200000000</v>
      </c>
      <c r="E1236" s="53">
        <v>0</v>
      </c>
      <c r="F1236" s="53">
        <v>0</v>
      </c>
      <c r="G1236" s="53">
        <v>0</v>
      </c>
      <c r="H1236" s="53">
        <v>0</v>
      </c>
      <c r="I1236" s="53">
        <v>0</v>
      </c>
      <c r="J1236" s="53">
        <v>200000000</v>
      </c>
      <c r="K1236" s="53">
        <v>0</v>
      </c>
      <c r="L1236" s="53">
        <v>0</v>
      </c>
      <c r="M1236" s="53">
        <v>0</v>
      </c>
      <c r="N1236" s="53">
        <v>0</v>
      </c>
      <c r="O1236" s="53">
        <v>0</v>
      </c>
      <c r="P1236" s="53">
        <v>0</v>
      </c>
      <c r="Q1236" s="28">
        <f t="shared" si="422"/>
        <v>0</v>
      </c>
      <c r="R1236" s="53">
        <v>0</v>
      </c>
      <c r="S1236" s="53">
        <v>0</v>
      </c>
      <c r="T1236" s="53">
        <v>0</v>
      </c>
      <c r="U1236" s="53">
        <v>200000000</v>
      </c>
      <c r="V1236" s="53">
        <v>0</v>
      </c>
      <c r="W1236" s="53">
        <v>0</v>
      </c>
      <c r="X1236" s="23">
        <f t="shared" ref="X1236:X1246" si="427">P1236/J1236</f>
        <v>0</v>
      </c>
    </row>
    <row r="1237" spans="1:24" ht="30" customHeight="1" x14ac:dyDescent="0.2">
      <c r="A1237" s="59" t="s">
        <v>376</v>
      </c>
      <c r="B1237" s="60" t="s">
        <v>1407</v>
      </c>
      <c r="C1237" s="52"/>
      <c r="D1237" s="53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28"/>
      <c r="R1237" s="53"/>
      <c r="S1237" s="53"/>
      <c r="T1237" s="53"/>
      <c r="U1237" s="53"/>
      <c r="V1237" s="53"/>
      <c r="W1237" s="53"/>
      <c r="X1237" s="23"/>
    </row>
    <row r="1238" spans="1:24" ht="30" customHeight="1" x14ac:dyDescent="0.2">
      <c r="A1238" s="61" t="s">
        <v>1408</v>
      </c>
      <c r="B1238" s="62" t="s">
        <v>1139</v>
      </c>
      <c r="C1238" s="62" t="s">
        <v>52</v>
      </c>
      <c r="D1238" s="53">
        <v>181500000</v>
      </c>
      <c r="E1238" s="53">
        <v>0</v>
      </c>
      <c r="F1238" s="53">
        <v>0</v>
      </c>
      <c r="G1238" s="53">
        <v>0</v>
      </c>
      <c r="H1238" s="53">
        <v>0</v>
      </c>
      <c r="I1238" s="53">
        <v>0</v>
      </c>
      <c r="J1238" s="53">
        <v>181500000</v>
      </c>
      <c r="K1238" s="53">
        <v>0</v>
      </c>
      <c r="L1238" s="53">
        <v>0</v>
      </c>
      <c r="M1238" s="53">
        <v>0</v>
      </c>
      <c r="N1238" s="53">
        <v>0</v>
      </c>
      <c r="O1238" s="53">
        <v>0</v>
      </c>
      <c r="P1238" s="53">
        <v>0</v>
      </c>
      <c r="Q1238" s="28">
        <f t="shared" si="422"/>
        <v>0</v>
      </c>
      <c r="R1238" s="53">
        <v>0</v>
      </c>
      <c r="S1238" s="53">
        <v>0</v>
      </c>
      <c r="T1238" s="53">
        <v>0</v>
      </c>
      <c r="U1238" s="53">
        <v>181500000</v>
      </c>
      <c r="V1238" s="53">
        <v>0</v>
      </c>
      <c r="W1238" s="53">
        <v>0</v>
      </c>
      <c r="X1238" s="23">
        <f t="shared" si="427"/>
        <v>0</v>
      </c>
    </row>
    <row r="1239" spans="1:24" ht="23.25" customHeight="1" x14ac:dyDescent="0.2">
      <c r="A1239" s="59" t="s">
        <v>376</v>
      </c>
      <c r="B1239" s="60" t="s">
        <v>1409</v>
      </c>
      <c r="C1239" s="52"/>
      <c r="D1239" s="53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28"/>
      <c r="R1239" s="53"/>
      <c r="S1239" s="53"/>
      <c r="T1239" s="53"/>
      <c r="U1239" s="53"/>
      <c r="V1239" s="53"/>
      <c r="W1239" s="53"/>
      <c r="X1239" s="23"/>
    </row>
    <row r="1240" spans="1:24" ht="30" customHeight="1" x14ac:dyDescent="0.2">
      <c r="A1240" s="61" t="s">
        <v>1410</v>
      </c>
      <c r="B1240" s="62" t="s">
        <v>1139</v>
      </c>
      <c r="C1240" s="62" t="s">
        <v>52</v>
      </c>
      <c r="D1240" s="53">
        <v>40000000</v>
      </c>
      <c r="E1240" s="53">
        <v>0</v>
      </c>
      <c r="F1240" s="53">
        <v>0</v>
      </c>
      <c r="G1240" s="53">
        <v>0</v>
      </c>
      <c r="H1240" s="53">
        <v>0</v>
      </c>
      <c r="I1240" s="53">
        <v>0</v>
      </c>
      <c r="J1240" s="53">
        <v>40000000</v>
      </c>
      <c r="K1240" s="53">
        <v>0</v>
      </c>
      <c r="L1240" s="53">
        <v>0</v>
      </c>
      <c r="M1240" s="53">
        <v>0</v>
      </c>
      <c r="N1240" s="53">
        <v>0</v>
      </c>
      <c r="O1240" s="53">
        <v>0</v>
      </c>
      <c r="P1240" s="53">
        <v>0</v>
      </c>
      <c r="Q1240" s="28">
        <f t="shared" si="422"/>
        <v>0</v>
      </c>
      <c r="R1240" s="53">
        <v>0</v>
      </c>
      <c r="S1240" s="53">
        <v>0</v>
      </c>
      <c r="T1240" s="53">
        <v>0</v>
      </c>
      <c r="U1240" s="53">
        <v>40000000</v>
      </c>
      <c r="V1240" s="53">
        <v>0</v>
      </c>
      <c r="W1240" s="53">
        <v>0</v>
      </c>
      <c r="X1240" s="23">
        <f t="shared" si="427"/>
        <v>0</v>
      </c>
    </row>
    <row r="1241" spans="1:24" ht="30" customHeight="1" x14ac:dyDescent="0.2">
      <c r="A1241" s="59" t="s">
        <v>376</v>
      </c>
      <c r="B1241" s="60" t="s">
        <v>1411</v>
      </c>
      <c r="C1241" s="52"/>
      <c r="D1241" s="53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28"/>
      <c r="R1241" s="53"/>
      <c r="S1241" s="53"/>
      <c r="T1241" s="53"/>
      <c r="U1241" s="53"/>
      <c r="V1241" s="53"/>
      <c r="W1241" s="53"/>
      <c r="X1241" s="23"/>
    </row>
    <row r="1242" spans="1:24" ht="30" customHeight="1" x14ac:dyDescent="0.2">
      <c r="A1242" s="61" t="s">
        <v>1412</v>
      </c>
      <c r="B1242" s="62" t="s">
        <v>1139</v>
      </c>
      <c r="C1242" s="62" t="s">
        <v>52</v>
      </c>
      <c r="D1242" s="53">
        <v>102000000</v>
      </c>
      <c r="E1242" s="53">
        <v>0</v>
      </c>
      <c r="F1242" s="53">
        <v>0</v>
      </c>
      <c r="G1242" s="53">
        <v>0</v>
      </c>
      <c r="H1242" s="53">
        <v>0</v>
      </c>
      <c r="I1242" s="53">
        <v>0</v>
      </c>
      <c r="J1242" s="53">
        <v>102000000</v>
      </c>
      <c r="K1242" s="53">
        <v>0</v>
      </c>
      <c r="L1242" s="53">
        <v>0</v>
      </c>
      <c r="M1242" s="53">
        <v>0</v>
      </c>
      <c r="N1242" s="53">
        <v>0</v>
      </c>
      <c r="O1242" s="53">
        <v>0</v>
      </c>
      <c r="P1242" s="53">
        <v>0</v>
      </c>
      <c r="Q1242" s="28">
        <f t="shared" si="422"/>
        <v>0</v>
      </c>
      <c r="R1242" s="53">
        <v>0</v>
      </c>
      <c r="S1242" s="53">
        <v>0</v>
      </c>
      <c r="T1242" s="53">
        <v>0</v>
      </c>
      <c r="U1242" s="53">
        <v>102000000</v>
      </c>
      <c r="V1242" s="53">
        <v>0</v>
      </c>
      <c r="W1242" s="53">
        <v>0</v>
      </c>
      <c r="X1242" s="23">
        <f t="shared" si="427"/>
        <v>0</v>
      </c>
    </row>
    <row r="1243" spans="1:24" ht="30" customHeight="1" x14ac:dyDescent="0.2">
      <c r="A1243" s="59" t="s">
        <v>376</v>
      </c>
      <c r="B1243" s="60" t="s">
        <v>1413</v>
      </c>
      <c r="C1243" s="52"/>
      <c r="D1243" s="53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28"/>
      <c r="R1243" s="53"/>
      <c r="S1243" s="53"/>
      <c r="T1243" s="53"/>
      <c r="U1243" s="53"/>
      <c r="V1243" s="53"/>
      <c r="W1243" s="53"/>
      <c r="X1243" s="23"/>
    </row>
    <row r="1244" spans="1:24" ht="30" customHeight="1" x14ac:dyDescent="0.2">
      <c r="A1244" s="61" t="s">
        <v>1414</v>
      </c>
      <c r="B1244" s="62" t="s">
        <v>1139</v>
      </c>
      <c r="C1244" s="62" t="s">
        <v>52</v>
      </c>
      <c r="D1244" s="53">
        <v>47300000</v>
      </c>
      <c r="E1244" s="53">
        <v>0</v>
      </c>
      <c r="F1244" s="53">
        <v>0</v>
      </c>
      <c r="G1244" s="53">
        <v>0</v>
      </c>
      <c r="H1244" s="53">
        <v>0</v>
      </c>
      <c r="I1244" s="53">
        <v>0</v>
      </c>
      <c r="J1244" s="53">
        <v>47300000</v>
      </c>
      <c r="K1244" s="53">
        <v>0</v>
      </c>
      <c r="L1244" s="53">
        <v>0</v>
      </c>
      <c r="M1244" s="53">
        <v>0</v>
      </c>
      <c r="N1244" s="53">
        <v>0</v>
      </c>
      <c r="O1244" s="53">
        <v>0</v>
      </c>
      <c r="P1244" s="53">
        <v>0</v>
      </c>
      <c r="Q1244" s="28">
        <f t="shared" si="422"/>
        <v>0</v>
      </c>
      <c r="R1244" s="53">
        <v>0</v>
      </c>
      <c r="S1244" s="53">
        <v>0</v>
      </c>
      <c r="T1244" s="53">
        <v>0</v>
      </c>
      <c r="U1244" s="53">
        <v>47300000</v>
      </c>
      <c r="V1244" s="53">
        <v>0</v>
      </c>
      <c r="W1244" s="53">
        <v>0</v>
      </c>
      <c r="X1244" s="23">
        <f t="shared" si="427"/>
        <v>0</v>
      </c>
    </row>
    <row r="1245" spans="1:24" ht="38.25" customHeight="1" x14ac:dyDescent="0.2">
      <c r="A1245" s="59" t="s">
        <v>376</v>
      </c>
      <c r="B1245" s="60" t="s">
        <v>1415</v>
      </c>
      <c r="C1245" s="52"/>
      <c r="D1245" s="53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28"/>
      <c r="R1245" s="53"/>
      <c r="S1245" s="53"/>
      <c r="T1245" s="53"/>
      <c r="U1245" s="53"/>
      <c r="V1245" s="53"/>
      <c r="W1245" s="53"/>
      <c r="X1245" s="23"/>
    </row>
    <row r="1246" spans="1:24" ht="30" customHeight="1" x14ac:dyDescent="0.2">
      <c r="A1246" s="61" t="s">
        <v>1416</v>
      </c>
      <c r="B1246" s="62" t="s">
        <v>1417</v>
      </c>
      <c r="C1246" s="62" t="s">
        <v>52</v>
      </c>
      <c r="D1246" s="53">
        <v>43000000</v>
      </c>
      <c r="E1246" s="53">
        <v>0</v>
      </c>
      <c r="F1246" s="53">
        <v>0</v>
      </c>
      <c r="G1246" s="53">
        <v>0</v>
      </c>
      <c r="H1246" s="53">
        <v>0</v>
      </c>
      <c r="I1246" s="53">
        <v>0</v>
      </c>
      <c r="J1246" s="53">
        <v>43000000</v>
      </c>
      <c r="K1246" s="53">
        <v>0</v>
      </c>
      <c r="L1246" s="53">
        <v>0</v>
      </c>
      <c r="M1246" s="53">
        <v>0</v>
      </c>
      <c r="N1246" s="53">
        <v>0</v>
      </c>
      <c r="O1246" s="53">
        <v>0</v>
      </c>
      <c r="P1246" s="53">
        <v>0</v>
      </c>
      <c r="Q1246" s="28">
        <f t="shared" si="422"/>
        <v>0</v>
      </c>
      <c r="R1246" s="53">
        <v>0</v>
      </c>
      <c r="S1246" s="53">
        <v>0</v>
      </c>
      <c r="T1246" s="53">
        <v>0</v>
      </c>
      <c r="U1246" s="53">
        <v>43000000</v>
      </c>
      <c r="V1246" s="53">
        <v>0</v>
      </c>
      <c r="W1246" s="53">
        <v>0</v>
      </c>
      <c r="X1246" s="23">
        <f t="shared" si="427"/>
        <v>0</v>
      </c>
    </row>
    <row r="1247" spans="1:24" ht="30" customHeight="1" x14ac:dyDescent="0.2">
      <c r="A1247" s="59" t="s">
        <v>376</v>
      </c>
      <c r="B1247" s="60" t="s">
        <v>1418</v>
      </c>
      <c r="C1247" s="52"/>
      <c r="D1247" s="53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28"/>
      <c r="R1247" s="53"/>
      <c r="S1247" s="53"/>
      <c r="T1247" s="53"/>
      <c r="U1247" s="53"/>
      <c r="V1247" s="53"/>
      <c r="W1247" s="53"/>
      <c r="X1247" s="53"/>
    </row>
    <row r="1248" spans="1:24" ht="30" customHeight="1" x14ac:dyDescent="0.2">
      <c r="A1248" s="61" t="s">
        <v>1419</v>
      </c>
      <c r="B1248" s="62" t="s">
        <v>1139</v>
      </c>
      <c r="C1248" s="62" t="s">
        <v>52</v>
      </c>
      <c r="D1248" s="53">
        <v>96800000</v>
      </c>
      <c r="E1248" s="53">
        <v>0</v>
      </c>
      <c r="F1248" s="53">
        <v>0</v>
      </c>
      <c r="G1248" s="53">
        <v>0</v>
      </c>
      <c r="H1248" s="53">
        <v>0</v>
      </c>
      <c r="I1248" s="53">
        <v>0</v>
      </c>
      <c r="J1248" s="53">
        <v>96800000</v>
      </c>
      <c r="K1248" s="53">
        <v>0</v>
      </c>
      <c r="L1248" s="53">
        <v>0</v>
      </c>
      <c r="M1248" s="53">
        <v>0</v>
      </c>
      <c r="N1248" s="53">
        <v>0</v>
      </c>
      <c r="O1248" s="53">
        <v>0</v>
      </c>
      <c r="P1248" s="53">
        <v>0</v>
      </c>
      <c r="Q1248" s="28">
        <f t="shared" si="422"/>
        <v>0</v>
      </c>
      <c r="R1248" s="53">
        <v>0</v>
      </c>
      <c r="S1248" s="53">
        <v>0</v>
      </c>
      <c r="T1248" s="53">
        <v>0</v>
      </c>
      <c r="U1248" s="53">
        <v>96800000</v>
      </c>
      <c r="V1248" s="53">
        <v>0</v>
      </c>
      <c r="W1248" s="53">
        <v>0</v>
      </c>
      <c r="X1248" s="23">
        <f t="shared" ref="X1248:X1256" si="428">P1248/J1248</f>
        <v>0</v>
      </c>
    </row>
    <row r="1249" spans="1:24" ht="30" customHeight="1" x14ac:dyDescent="0.2">
      <c r="A1249" s="59" t="s">
        <v>376</v>
      </c>
      <c r="B1249" s="60" t="s">
        <v>1420</v>
      </c>
      <c r="C1249" s="52"/>
      <c r="D1249" s="53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28"/>
      <c r="R1249" s="53"/>
      <c r="S1249" s="53"/>
      <c r="T1249" s="53"/>
      <c r="U1249" s="53"/>
      <c r="V1249" s="53"/>
      <c r="W1249" s="53"/>
      <c r="X1249" s="23"/>
    </row>
    <row r="1250" spans="1:24" ht="30" customHeight="1" x14ac:dyDescent="0.2">
      <c r="A1250" s="61" t="s">
        <v>1421</v>
      </c>
      <c r="B1250" s="62" t="s">
        <v>1139</v>
      </c>
      <c r="C1250" s="62" t="s">
        <v>52</v>
      </c>
      <c r="D1250" s="53">
        <v>24000000</v>
      </c>
      <c r="E1250" s="53">
        <v>0</v>
      </c>
      <c r="F1250" s="53">
        <v>0</v>
      </c>
      <c r="G1250" s="53">
        <v>0</v>
      </c>
      <c r="H1250" s="53">
        <v>0</v>
      </c>
      <c r="I1250" s="53">
        <v>0</v>
      </c>
      <c r="J1250" s="53">
        <v>24000000</v>
      </c>
      <c r="K1250" s="53">
        <v>0</v>
      </c>
      <c r="L1250" s="53">
        <v>0</v>
      </c>
      <c r="M1250" s="53">
        <v>0</v>
      </c>
      <c r="N1250" s="53">
        <v>0</v>
      </c>
      <c r="O1250" s="53">
        <v>0</v>
      </c>
      <c r="P1250" s="53">
        <v>0</v>
      </c>
      <c r="Q1250" s="28">
        <f t="shared" si="422"/>
        <v>0</v>
      </c>
      <c r="R1250" s="53">
        <v>0</v>
      </c>
      <c r="S1250" s="53">
        <v>0</v>
      </c>
      <c r="T1250" s="53">
        <v>0</v>
      </c>
      <c r="U1250" s="53">
        <v>24000000</v>
      </c>
      <c r="V1250" s="53">
        <v>0</v>
      </c>
      <c r="W1250" s="53">
        <v>0</v>
      </c>
      <c r="X1250" s="23">
        <f t="shared" si="428"/>
        <v>0</v>
      </c>
    </row>
    <row r="1251" spans="1:24" ht="30" customHeight="1" x14ac:dyDescent="0.2">
      <c r="A1251" s="59" t="s">
        <v>376</v>
      </c>
      <c r="B1251" s="60" t="s">
        <v>1422</v>
      </c>
      <c r="C1251" s="52"/>
      <c r="D1251" s="53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28"/>
      <c r="R1251" s="53"/>
      <c r="S1251" s="53"/>
      <c r="T1251" s="53"/>
      <c r="U1251" s="53"/>
      <c r="V1251" s="53"/>
      <c r="W1251" s="53"/>
      <c r="X1251" s="23"/>
    </row>
    <row r="1252" spans="1:24" ht="30" customHeight="1" x14ac:dyDescent="0.2">
      <c r="A1252" s="61" t="s">
        <v>1423</v>
      </c>
      <c r="B1252" s="62" t="s">
        <v>1139</v>
      </c>
      <c r="C1252" s="62" t="s">
        <v>52</v>
      </c>
      <c r="D1252" s="53">
        <v>5531357</v>
      </c>
      <c r="E1252" s="53">
        <v>0</v>
      </c>
      <c r="F1252" s="53">
        <v>0</v>
      </c>
      <c r="G1252" s="53">
        <v>0</v>
      </c>
      <c r="H1252" s="53">
        <v>0</v>
      </c>
      <c r="I1252" s="53">
        <v>0</v>
      </c>
      <c r="J1252" s="53">
        <v>5531357</v>
      </c>
      <c r="K1252" s="53">
        <v>0</v>
      </c>
      <c r="L1252" s="53">
        <v>0</v>
      </c>
      <c r="M1252" s="53">
        <v>0</v>
      </c>
      <c r="N1252" s="53">
        <v>0</v>
      </c>
      <c r="O1252" s="53">
        <v>0</v>
      </c>
      <c r="P1252" s="53">
        <v>0</v>
      </c>
      <c r="Q1252" s="28">
        <f t="shared" si="422"/>
        <v>0</v>
      </c>
      <c r="R1252" s="53">
        <v>0</v>
      </c>
      <c r="S1252" s="53">
        <v>0</v>
      </c>
      <c r="T1252" s="53">
        <v>0</v>
      </c>
      <c r="U1252" s="53">
        <v>5531357</v>
      </c>
      <c r="V1252" s="53">
        <v>0</v>
      </c>
      <c r="W1252" s="53">
        <v>0</v>
      </c>
      <c r="X1252" s="23">
        <f t="shared" si="428"/>
        <v>0</v>
      </c>
    </row>
    <row r="1253" spans="1:24" ht="30" customHeight="1" x14ac:dyDescent="0.2">
      <c r="A1253" s="59" t="s">
        <v>376</v>
      </c>
      <c r="B1253" s="60" t="s">
        <v>1424</v>
      </c>
      <c r="C1253" s="52"/>
      <c r="D1253" s="53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28"/>
      <c r="R1253" s="53"/>
      <c r="S1253" s="53"/>
      <c r="T1253" s="53"/>
      <c r="U1253" s="53"/>
      <c r="V1253" s="53"/>
      <c r="W1253" s="53"/>
      <c r="X1253" s="23"/>
    </row>
    <row r="1254" spans="1:24" ht="30" customHeight="1" x14ac:dyDescent="0.2">
      <c r="A1254" s="61" t="s">
        <v>1425</v>
      </c>
      <c r="B1254" s="62" t="s">
        <v>1139</v>
      </c>
      <c r="C1254" s="62" t="s">
        <v>52</v>
      </c>
      <c r="D1254" s="53">
        <v>48000000</v>
      </c>
      <c r="E1254" s="53">
        <v>0</v>
      </c>
      <c r="F1254" s="53">
        <v>0</v>
      </c>
      <c r="G1254" s="53">
        <v>0</v>
      </c>
      <c r="H1254" s="53">
        <v>0</v>
      </c>
      <c r="I1254" s="53">
        <v>0</v>
      </c>
      <c r="J1254" s="53">
        <v>48000000</v>
      </c>
      <c r="K1254" s="53">
        <v>0</v>
      </c>
      <c r="L1254" s="53">
        <v>0</v>
      </c>
      <c r="M1254" s="53">
        <v>0</v>
      </c>
      <c r="N1254" s="53">
        <v>0</v>
      </c>
      <c r="O1254" s="53">
        <v>0</v>
      </c>
      <c r="P1254" s="53">
        <v>0</v>
      </c>
      <c r="Q1254" s="28">
        <f t="shared" si="422"/>
        <v>0</v>
      </c>
      <c r="R1254" s="53">
        <v>0</v>
      </c>
      <c r="S1254" s="53">
        <v>0</v>
      </c>
      <c r="T1254" s="53">
        <v>0</v>
      </c>
      <c r="U1254" s="53">
        <v>48000000</v>
      </c>
      <c r="V1254" s="53">
        <v>0</v>
      </c>
      <c r="W1254" s="53">
        <v>0</v>
      </c>
      <c r="X1254" s="23">
        <f t="shared" si="428"/>
        <v>0</v>
      </c>
    </row>
    <row r="1255" spans="1:24" ht="30" customHeight="1" x14ac:dyDescent="0.2">
      <c r="A1255" s="59" t="s">
        <v>376</v>
      </c>
      <c r="B1255" s="60" t="s">
        <v>1426</v>
      </c>
      <c r="C1255" s="52"/>
      <c r="D1255" s="53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28"/>
      <c r="R1255" s="53"/>
      <c r="S1255" s="53"/>
      <c r="T1255" s="53"/>
      <c r="U1255" s="53"/>
      <c r="V1255" s="53"/>
      <c r="W1255" s="53"/>
      <c r="X1255" s="23"/>
    </row>
    <row r="1256" spans="1:24" ht="30" customHeight="1" x14ac:dyDescent="0.2">
      <c r="A1256" s="61" t="s">
        <v>1427</v>
      </c>
      <c r="B1256" s="62" t="s">
        <v>1139</v>
      </c>
      <c r="C1256" s="62" t="s">
        <v>52</v>
      </c>
      <c r="D1256" s="53">
        <v>22000000</v>
      </c>
      <c r="E1256" s="53">
        <v>0</v>
      </c>
      <c r="F1256" s="53">
        <v>0</v>
      </c>
      <c r="G1256" s="53">
        <v>0</v>
      </c>
      <c r="H1256" s="53">
        <v>0</v>
      </c>
      <c r="I1256" s="53">
        <v>0</v>
      </c>
      <c r="J1256" s="53">
        <v>22000000</v>
      </c>
      <c r="K1256" s="53">
        <v>0</v>
      </c>
      <c r="L1256" s="53">
        <v>0</v>
      </c>
      <c r="M1256" s="53">
        <v>0</v>
      </c>
      <c r="N1256" s="53">
        <v>0</v>
      </c>
      <c r="O1256" s="53">
        <v>0</v>
      </c>
      <c r="P1256" s="53">
        <v>0</v>
      </c>
      <c r="Q1256" s="28">
        <f t="shared" si="422"/>
        <v>0</v>
      </c>
      <c r="R1256" s="53">
        <v>0</v>
      </c>
      <c r="S1256" s="53">
        <v>0</v>
      </c>
      <c r="T1256" s="53">
        <v>0</v>
      </c>
      <c r="U1256" s="53">
        <v>22000000</v>
      </c>
      <c r="V1256" s="53">
        <v>0</v>
      </c>
      <c r="W1256" s="53">
        <v>0</v>
      </c>
      <c r="X1256" s="23">
        <f t="shared" si="428"/>
        <v>0</v>
      </c>
    </row>
    <row r="1257" spans="1:24" ht="30" customHeight="1" x14ac:dyDescent="0.2">
      <c r="A1257" s="59" t="s">
        <v>376</v>
      </c>
      <c r="B1257" s="60" t="s">
        <v>1428</v>
      </c>
      <c r="C1257" s="52"/>
      <c r="D1257" s="53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28"/>
      <c r="R1257" s="53"/>
      <c r="S1257" s="53"/>
      <c r="T1257" s="53"/>
      <c r="U1257" s="53"/>
      <c r="V1257" s="53"/>
      <c r="W1257" s="53"/>
      <c r="X1257" s="53"/>
    </row>
    <row r="1258" spans="1:24" ht="30" customHeight="1" x14ac:dyDescent="0.2">
      <c r="A1258" s="61" t="s">
        <v>1429</v>
      </c>
      <c r="B1258" s="62" t="s">
        <v>1139</v>
      </c>
      <c r="C1258" s="62" t="s">
        <v>52</v>
      </c>
      <c r="D1258" s="53">
        <v>58300000</v>
      </c>
      <c r="E1258" s="53">
        <v>0</v>
      </c>
      <c r="F1258" s="53">
        <v>0</v>
      </c>
      <c r="G1258" s="53">
        <v>0</v>
      </c>
      <c r="H1258" s="53">
        <v>0</v>
      </c>
      <c r="I1258" s="53">
        <v>0</v>
      </c>
      <c r="J1258" s="53">
        <v>58300000</v>
      </c>
      <c r="K1258" s="53">
        <v>0</v>
      </c>
      <c r="L1258" s="53">
        <v>0</v>
      </c>
      <c r="M1258" s="53">
        <v>0</v>
      </c>
      <c r="N1258" s="53">
        <v>0</v>
      </c>
      <c r="O1258" s="53">
        <v>0</v>
      </c>
      <c r="P1258" s="53">
        <v>0</v>
      </c>
      <c r="Q1258" s="28">
        <f t="shared" si="422"/>
        <v>0</v>
      </c>
      <c r="R1258" s="53">
        <v>0</v>
      </c>
      <c r="S1258" s="53">
        <v>0</v>
      </c>
      <c r="T1258" s="53">
        <v>0</v>
      </c>
      <c r="U1258" s="53">
        <v>58300000</v>
      </c>
      <c r="V1258" s="53">
        <v>0</v>
      </c>
      <c r="W1258" s="53">
        <v>0</v>
      </c>
      <c r="X1258" s="23">
        <f t="shared" ref="X1258:X1268" si="429">P1258/J1258</f>
        <v>0</v>
      </c>
    </row>
    <row r="1259" spans="1:24" ht="30" customHeight="1" x14ac:dyDescent="0.2">
      <c r="A1259" s="59" t="s">
        <v>376</v>
      </c>
      <c r="B1259" s="60" t="s">
        <v>1430</v>
      </c>
      <c r="C1259" s="52"/>
      <c r="D1259" s="53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28"/>
      <c r="R1259" s="53"/>
      <c r="S1259" s="53"/>
      <c r="T1259" s="53"/>
      <c r="U1259" s="53"/>
      <c r="V1259" s="53"/>
      <c r="W1259" s="53"/>
      <c r="X1259" s="23"/>
    </row>
    <row r="1260" spans="1:24" ht="30" customHeight="1" x14ac:dyDescent="0.2">
      <c r="A1260" s="61" t="s">
        <v>1431</v>
      </c>
      <c r="B1260" s="62" t="s">
        <v>1139</v>
      </c>
      <c r="C1260" s="62" t="s">
        <v>52</v>
      </c>
      <c r="D1260" s="53">
        <v>115500000</v>
      </c>
      <c r="E1260" s="53">
        <v>0</v>
      </c>
      <c r="F1260" s="53">
        <v>0</v>
      </c>
      <c r="G1260" s="53">
        <v>0</v>
      </c>
      <c r="H1260" s="53">
        <v>0</v>
      </c>
      <c r="I1260" s="53">
        <v>0</v>
      </c>
      <c r="J1260" s="53">
        <v>115500000</v>
      </c>
      <c r="K1260" s="53">
        <v>0</v>
      </c>
      <c r="L1260" s="53">
        <v>0</v>
      </c>
      <c r="M1260" s="53">
        <v>0</v>
      </c>
      <c r="N1260" s="53">
        <v>0</v>
      </c>
      <c r="O1260" s="53">
        <v>0</v>
      </c>
      <c r="P1260" s="53">
        <v>0</v>
      </c>
      <c r="Q1260" s="28">
        <f t="shared" si="422"/>
        <v>0</v>
      </c>
      <c r="R1260" s="53">
        <v>0</v>
      </c>
      <c r="S1260" s="53">
        <v>0</v>
      </c>
      <c r="T1260" s="53">
        <v>0</v>
      </c>
      <c r="U1260" s="53">
        <v>115500000</v>
      </c>
      <c r="V1260" s="53">
        <v>0</v>
      </c>
      <c r="W1260" s="53">
        <v>0</v>
      </c>
      <c r="X1260" s="23">
        <f t="shared" si="429"/>
        <v>0</v>
      </c>
    </row>
    <row r="1261" spans="1:24" ht="30" customHeight="1" x14ac:dyDescent="0.2">
      <c r="A1261" s="59" t="s">
        <v>376</v>
      </c>
      <c r="B1261" s="60" t="s">
        <v>1432</v>
      </c>
      <c r="C1261" s="52"/>
      <c r="D1261" s="53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28"/>
      <c r="R1261" s="53"/>
      <c r="S1261" s="53"/>
      <c r="T1261" s="53"/>
      <c r="U1261" s="53"/>
      <c r="V1261" s="53"/>
      <c r="W1261" s="53"/>
      <c r="X1261" s="23"/>
    </row>
    <row r="1262" spans="1:24" ht="30" customHeight="1" x14ac:dyDescent="0.2">
      <c r="A1262" s="61" t="s">
        <v>1433</v>
      </c>
      <c r="B1262" s="62" t="s">
        <v>1142</v>
      </c>
      <c r="C1262" s="62" t="s">
        <v>52</v>
      </c>
      <c r="D1262" s="53">
        <v>424900000</v>
      </c>
      <c r="E1262" s="53">
        <v>0</v>
      </c>
      <c r="F1262" s="53">
        <v>0</v>
      </c>
      <c r="G1262" s="53">
        <v>0</v>
      </c>
      <c r="H1262" s="53">
        <v>0</v>
      </c>
      <c r="I1262" s="53">
        <v>0</v>
      </c>
      <c r="J1262" s="53">
        <v>424900000</v>
      </c>
      <c r="K1262" s="53">
        <v>0</v>
      </c>
      <c r="L1262" s="53">
        <v>0</v>
      </c>
      <c r="M1262" s="53">
        <v>0</v>
      </c>
      <c r="N1262" s="53">
        <v>0</v>
      </c>
      <c r="O1262" s="53">
        <v>0</v>
      </c>
      <c r="P1262" s="53">
        <v>0</v>
      </c>
      <c r="Q1262" s="28">
        <f t="shared" si="422"/>
        <v>0</v>
      </c>
      <c r="R1262" s="53">
        <v>0</v>
      </c>
      <c r="S1262" s="53">
        <v>0</v>
      </c>
      <c r="T1262" s="53">
        <v>0</v>
      </c>
      <c r="U1262" s="53">
        <v>424900000</v>
      </c>
      <c r="V1262" s="53">
        <v>0</v>
      </c>
      <c r="W1262" s="53">
        <v>0</v>
      </c>
      <c r="X1262" s="23">
        <f t="shared" si="429"/>
        <v>0</v>
      </c>
    </row>
    <row r="1263" spans="1:24" ht="48" customHeight="1" x14ac:dyDescent="0.2">
      <c r="A1263" s="59" t="s">
        <v>376</v>
      </c>
      <c r="B1263" s="60" t="s">
        <v>1434</v>
      </c>
      <c r="C1263" s="52"/>
      <c r="D1263" s="53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28"/>
      <c r="R1263" s="53"/>
      <c r="S1263" s="53"/>
      <c r="T1263" s="53"/>
      <c r="U1263" s="53"/>
      <c r="V1263" s="53"/>
      <c r="W1263" s="53"/>
      <c r="X1263" s="23"/>
    </row>
    <row r="1264" spans="1:24" ht="30" customHeight="1" x14ac:dyDescent="0.2">
      <c r="A1264" s="61" t="s">
        <v>1435</v>
      </c>
      <c r="B1264" s="62" t="s">
        <v>1376</v>
      </c>
      <c r="C1264" s="62" t="s">
        <v>580</v>
      </c>
      <c r="D1264" s="53">
        <v>31500000</v>
      </c>
      <c r="E1264" s="53">
        <v>0</v>
      </c>
      <c r="F1264" s="53">
        <v>0</v>
      </c>
      <c r="G1264" s="53">
        <v>0</v>
      </c>
      <c r="H1264" s="53">
        <v>0</v>
      </c>
      <c r="I1264" s="53">
        <v>0</v>
      </c>
      <c r="J1264" s="53">
        <v>31500000</v>
      </c>
      <c r="K1264" s="53">
        <v>0</v>
      </c>
      <c r="L1264" s="53">
        <v>0</v>
      </c>
      <c r="M1264" s="53">
        <v>0</v>
      </c>
      <c r="N1264" s="53">
        <v>0</v>
      </c>
      <c r="O1264" s="53">
        <v>0</v>
      </c>
      <c r="P1264" s="53">
        <v>0</v>
      </c>
      <c r="Q1264" s="28">
        <f t="shared" si="422"/>
        <v>0</v>
      </c>
      <c r="R1264" s="53">
        <v>0</v>
      </c>
      <c r="S1264" s="53">
        <v>0</v>
      </c>
      <c r="T1264" s="53">
        <v>0</v>
      </c>
      <c r="U1264" s="53">
        <v>31500000</v>
      </c>
      <c r="V1264" s="53">
        <v>0</v>
      </c>
      <c r="W1264" s="53">
        <v>0</v>
      </c>
      <c r="X1264" s="23">
        <f t="shared" si="429"/>
        <v>0</v>
      </c>
    </row>
    <row r="1265" spans="1:24" ht="30" customHeight="1" x14ac:dyDescent="0.2">
      <c r="A1265" s="59" t="s">
        <v>376</v>
      </c>
      <c r="B1265" s="60" t="s">
        <v>1436</v>
      </c>
      <c r="C1265" s="52"/>
      <c r="D1265" s="53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28"/>
      <c r="R1265" s="53"/>
      <c r="S1265" s="53"/>
      <c r="T1265" s="53"/>
      <c r="U1265" s="53"/>
      <c r="V1265" s="53"/>
      <c r="W1265" s="53"/>
      <c r="X1265" s="23"/>
    </row>
    <row r="1266" spans="1:24" ht="30" customHeight="1" x14ac:dyDescent="0.2">
      <c r="A1266" s="61" t="s">
        <v>1437</v>
      </c>
      <c r="B1266" s="62" t="s">
        <v>1438</v>
      </c>
      <c r="C1266" s="62" t="s">
        <v>580</v>
      </c>
      <c r="D1266" s="53">
        <v>131250000</v>
      </c>
      <c r="E1266" s="53">
        <v>0</v>
      </c>
      <c r="F1266" s="53">
        <v>0</v>
      </c>
      <c r="G1266" s="53">
        <v>0</v>
      </c>
      <c r="H1266" s="53">
        <v>0</v>
      </c>
      <c r="I1266" s="53">
        <v>0</v>
      </c>
      <c r="J1266" s="53">
        <v>131250000</v>
      </c>
      <c r="K1266" s="53">
        <v>0</v>
      </c>
      <c r="L1266" s="53">
        <v>0</v>
      </c>
      <c r="M1266" s="53">
        <v>0</v>
      </c>
      <c r="N1266" s="53">
        <v>0</v>
      </c>
      <c r="O1266" s="53">
        <v>0</v>
      </c>
      <c r="P1266" s="53">
        <v>0</v>
      </c>
      <c r="Q1266" s="28">
        <f t="shared" si="422"/>
        <v>0</v>
      </c>
      <c r="R1266" s="53">
        <v>0</v>
      </c>
      <c r="S1266" s="53">
        <v>0</v>
      </c>
      <c r="T1266" s="53">
        <v>0</v>
      </c>
      <c r="U1266" s="53">
        <v>131250000</v>
      </c>
      <c r="V1266" s="53">
        <v>0</v>
      </c>
      <c r="W1266" s="53">
        <v>0</v>
      </c>
      <c r="X1266" s="23">
        <f t="shared" si="429"/>
        <v>0</v>
      </c>
    </row>
    <row r="1267" spans="1:24" ht="30" customHeight="1" x14ac:dyDescent="0.2">
      <c r="A1267" s="59" t="s">
        <v>376</v>
      </c>
      <c r="B1267" s="60" t="s">
        <v>1439</v>
      </c>
      <c r="C1267" s="52"/>
      <c r="D1267" s="53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28"/>
      <c r="R1267" s="53"/>
      <c r="S1267" s="53"/>
      <c r="T1267" s="53"/>
      <c r="U1267" s="53"/>
      <c r="V1267" s="53"/>
      <c r="W1267" s="53"/>
      <c r="X1267" s="23"/>
    </row>
    <row r="1268" spans="1:24" ht="39" customHeight="1" x14ac:dyDescent="0.2">
      <c r="A1268" s="61" t="s">
        <v>1440</v>
      </c>
      <c r="B1268" s="62" t="s">
        <v>1441</v>
      </c>
      <c r="C1268" s="62" t="s">
        <v>304</v>
      </c>
      <c r="D1268" s="53">
        <v>50000000</v>
      </c>
      <c r="E1268" s="53">
        <v>0</v>
      </c>
      <c r="F1268" s="53">
        <v>0</v>
      </c>
      <c r="G1268" s="53">
        <v>0</v>
      </c>
      <c r="H1268" s="53">
        <v>0</v>
      </c>
      <c r="I1268" s="53">
        <v>0</v>
      </c>
      <c r="J1268" s="53">
        <v>50000000</v>
      </c>
      <c r="K1268" s="53">
        <v>0</v>
      </c>
      <c r="L1268" s="53">
        <v>0</v>
      </c>
      <c r="M1268" s="53">
        <v>0</v>
      </c>
      <c r="N1268" s="53">
        <v>0</v>
      </c>
      <c r="O1268" s="53">
        <v>0</v>
      </c>
      <c r="P1268" s="53">
        <v>0</v>
      </c>
      <c r="Q1268" s="28">
        <f t="shared" si="422"/>
        <v>0</v>
      </c>
      <c r="R1268" s="53">
        <v>0</v>
      </c>
      <c r="S1268" s="53">
        <v>0</v>
      </c>
      <c r="T1268" s="53">
        <v>0</v>
      </c>
      <c r="U1268" s="53">
        <v>50000000</v>
      </c>
      <c r="V1268" s="53">
        <v>0</v>
      </c>
      <c r="W1268" s="53">
        <v>0</v>
      </c>
      <c r="X1268" s="23">
        <f t="shared" si="429"/>
        <v>0</v>
      </c>
    </row>
    <row r="1269" spans="1:24" ht="45" customHeight="1" x14ac:dyDescent="0.2">
      <c r="A1269" s="59" t="s">
        <v>376</v>
      </c>
      <c r="B1269" s="60" t="s">
        <v>1442</v>
      </c>
      <c r="C1269" s="52"/>
      <c r="D1269" s="53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28"/>
      <c r="R1269" s="53"/>
      <c r="S1269" s="53"/>
      <c r="T1269" s="53"/>
      <c r="U1269" s="53"/>
      <c r="V1269" s="53"/>
      <c r="W1269" s="53"/>
      <c r="X1269" s="53"/>
    </row>
    <row r="1270" spans="1:24" ht="30" customHeight="1" x14ac:dyDescent="0.2">
      <c r="A1270" s="61" t="s">
        <v>1443</v>
      </c>
      <c r="B1270" s="62" t="s">
        <v>1444</v>
      </c>
      <c r="C1270" s="62" t="s">
        <v>1445</v>
      </c>
      <c r="D1270" s="53">
        <v>1286250000</v>
      </c>
      <c r="E1270" s="53">
        <v>0</v>
      </c>
      <c r="F1270" s="53">
        <v>0</v>
      </c>
      <c r="G1270" s="53">
        <v>0</v>
      </c>
      <c r="H1270" s="53">
        <v>0</v>
      </c>
      <c r="I1270" s="53">
        <v>0</v>
      </c>
      <c r="J1270" s="53">
        <v>1286250000</v>
      </c>
      <c r="K1270" s="53">
        <v>0</v>
      </c>
      <c r="L1270" s="53">
        <v>0</v>
      </c>
      <c r="M1270" s="53">
        <v>0</v>
      </c>
      <c r="N1270" s="53">
        <v>0</v>
      </c>
      <c r="O1270" s="53">
        <v>0</v>
      </c>
      <c r="P1270" s="53">
        <v>0</v>
      </c>
      <c r="Q1270" s="28">
        <f t="shared" si="422"/>
        <v>0</v>
      </c>
      <c r="R1270" s="53">
        <v>0</v>
      </c>
      <c r="S1270" s="53">
        <v>0</v>
      </c>
      <c r="T1270" s="53">
        <v>0</v>
      </c>
      <c r="U1270" s="53">
        <v>1286250000</v>
      </c>
      <c r="V1270" s="53">
        <v>0</v>
      </c>
      <c r="W1270" s="53">
        <v>0</v>
      </c>
      <c r="X1270" s="23">
        <f t="shared" ref="X1270:X1277" si="430">P1270/J1270</f>
        <v>0</v>
      </c>
    </row>
    <row r="1271" spans="1:24" ht="39" customHeight="1" x14ac:dyDescent="0.2">
      <c r="A1271" s="59" t="s">
        <v>376</v>
      </c>
      <c r="B1271" s="60" t="s">
        <v>1446</v>
      </c>
      <c r="C1271" s="52"/>
      <c r="D1271" s="53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28"/>
      <c r="R1271" s="53"/>
      <c r="S1271" s="53"/>
      <c r="T1271" s="53"/>
      <c r="U1271" s="53"/>
      <c r="V1271" s="53"/>
      <c r="W1271" s="53"/>
      <c r="X1271" s="23"/>
    </row>
    <row r="1272" spans="1:24" ht="30" customHeight="1" x14ac:dyDescent="0.2">
      <c r="A1272" s="61" t="s">
        <v>1447</v>
      </c>
      <c r="B1272" s="62" t="s">
        <v>1448</v>
      </c>
      <c r="C1272" s="62" t="s">
        <v>1445</v>
      </c>
      <c r="D1272" s="53">
        <v>82889833</v>
      </c>
      <c r="E1272" s="53">
        <v>0</v>
      </c>
      <c r="F1272" s="53">
        <v>0</v>
      </c>
      <c r="G1272" s="53">
        <v>0</v>
      </c>
      <c r="H1272" s="53">
        <v>0</v>
      </c>
      <c r="I1272" s="53">
        <v>0</v>
      </c>
      <c r="J1272" s="53">
        <v>82889833</v>
      </c>
      <c r="K1272" s="53">
        <v>0</v>
      </c>
      <c r="L1272" s="53">
        <v>0</v>
      </c>
      <c r="M1272" s="53">
        <v>0</v>
      </c>
      <c r="N1272" s="53">
        <v>0</v>
      </c>
      <c r="O1272" s="53">
        <v>0</v>
      </c>
      <c r="P1272" s="53">
        <v>0</v>
      </c>
      <c r="Q1272" s="28">
        <f t="shared" si="422"/>
        <v>0</v>
      </c>
      <c r="R1272" s="53">
        <v>0</v>
      </c>
      <c r="S1272" s="53">
        <v>0</v>
      </c>
      <c r="T1272" s="53">
        <v>0</v>
      </c>
      <c r="U1272" s="53">
        <v>82889833</v>
      </c>
      <c r="V1272" s="53">
        <v>0</v>
      </c>
      <c r="W1272" s="53">
        <v>0</v>
      </c>
      <c r="X1272" s="23">
        <f t="shared" si="430"/>
        <v>0</v>
      </c>
    </row>
    <row r="1273" spans="1:24" ht="30" customHeight="1" x14ac:dyDescent="0.2">
      <c r="A1273" s="61" t="s">
        <v>1449</v>
      </c>
      <c r="B1273" s="62" t="s">
        <v>1376</v>
      </c>
      <c r="C1273" s="62" t="s">
        <v>580</v>
      </c>
      <c r="D1273" s="53">
        <v>13360167</v>
      </c>
      <c r="E1273" s="53">
        <v>0</v>
      </c>
      <c r="F1273" s="53">
        <v>0</v>
      </c>
      <c r="G1273" s="53">
        <v>0</v>
      </c>
      <c r="H1273" s="53">
        <v>0</v>
      </c>
      <c r="I1273" s="53">
        <v>0</v>
      </c>
      <c r="J1273" s="53">
        <v>13360167</v>
      </c>
      <c r="K1273" s="53">
        <v>0</v>
      </c>
      <c r="L1273" s="53">
        <v>0</v>
      </c>
      <c r="M1273" s="53">
        <v>0</v>
      </c>
      <c r="N1273" s="53">
        <v>0</v>
      </c>
      <c r="O1273" s="53">
        <v>0</v>
      </c>
      <c r="P1273" s="53">
        <v>0</v>
      </c>
      <c r="Q1273" s="28">
        <f t="shared" si="422"/>
        <v>0</v>
      </c>
      <c r="R1273" s="53">
        <v>0</v>
      </c>
      <c r="S1273" s="53">
        <v>0</v>
      </c>
      <c r="T1273" s="53">
        <v>0</v>
      </c>
      <c r="U1273" s="53">
        <v>13360167</v>
      </c>
      <c r="V1273" s="53">
        <v>0</v>
      </c>
      <c r="W1273" s="53">
        <v>0</v>
      </c>
      <c r="X1273" s="23">
        <f t="shared" si="430"/>
        <v>0</v>
      </c>
    </row>
    <row r="1274" spans="1:24" ht="39.75" customHeight="1" x14ac:dyDescent="0.2">
      <c r="A1274" s="61"/>
      <c r="B1274" s="60" t="s">
        <v>1450</v>
      </c>
      <c r="C1274" s="52"/>
      <c r="D1274" s="53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28"/>
      <c r="R1274" s="53"/>
      <c r="S1274" s="53"/>
      <c r="T1274" s="53"/>
      <c r="U1274" s="53"/>
      <c r="V1274" s="53"/>
      <c r="W1274" s="53"/>
      <c r="X1274" s="23"/>
    </row>
    <row r="1275" spans="1:24" ht="39" customHeight="1" x14ac:dyDescent="0.2">
      <c r="A1275" s="61" t="s">
        <v>1451</v>
      </c>
      <c r="B1275" s="62" t="s">
        <v>1376</v>
      </c>
      <c r="C1275" s="62" t="s">
        <v>580</v>
      </c>
      <c r="D1275" s="53">
        <v>57750000</v>
      </c>
      <c r="E1275" s="53">
        <v>0</v>
      </c>
      <c r="F1275" s="53">
        <v>0</v>
      </c>
      <c r="G1275" s="53">
        <v>0</v>
      </c>
      <c r="H1275" s="53">
        <v>0</v>
      </c>
      <c r="I1275" s="53">
        <v>0</v>
      </c>
      <c r="J1275" s="53">
        <v>57750000</v>
      </c>
      <c r="K1275" s="53">
        <v>0</v>
      </c>
      <c r="L1275" s="53">
        <v>0</v>
      </c>
      <c r="M1275" s="53">
        <v>0</v>
      </c>
      <c r="N1275" s="53">
        <v>0</v>
      </c>
      <c r="O1275" s="53">
        <v>0</v>
      </c>
      <c r="P1275" s="53">
        <v>0</v>
      </c>
      <c r="Q1275" s="28">
        <f t="shared" si="422"/>
        <v>0</v>
      </c>
      <c r="R1275" s="53">
        <v>0</v>
      </c>
      <c r="S1275" s="53">
        <v>0</v>
      </c>
      <c r="T1275" s="53">
        <v>0</v>
      </c>
      <c r="U1275" s="53">
        <v>57750000</v>
      </c>
      <c r="V1275" s="53">
        <v>0</v>
      </c>
      <c r="W1275" s="53">
        <v>0</v>
      </c>
      <c r="X1275" s="23">
        <f t="shared" si="430"/>
        <v>0</v>
      </c>
    </row>
    <row r="1276" spans="1:24" ht="44.25" customHeight="1" x14ac:dyDescent="0.2">
      <c r="A1276" s="59" t="s">
        <v>376</v>
      </c>
      <c r="B1276" s="60" t="s">
        <v>1402</v>
      </c>
      <c r="C1276" s="52"/>
      <c r="D1276" s="53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28"/>
      <c r="R1276" s="53"/>
      <c r="S1276" s="53"/>
      <c r="T1276" s="53"/>
      <c r="U1276" s="53"/>
      <c r="V1276" s="53"/>
      <c r="W1276" s="53"/>
      <c r="X1276" s="23"/>
    </row>
    <row r="1277" spans="1:24" ht="40.5" customHeight="1" x14ac:dyDescent="0.2">
      <c r="A1277" s="61" t="s">
        <v>1452</v>
      </c>
      <c r="B1277" s="62" t="s">
        <v>1453</v>
      </c>
      <c r="C1277" s="62" t="s">
        <v>304</v>
      </c>
      <c r="D1277" s="53">
        <v>50000000</v>
      </c>
      <c r="E1277" s="53">
        <v>0</v>
      </c>
      <c r="F1277" s="53">
        <v>0</v>
      </c>
      <c r="G1277" s="53">
        <v>0</v>
      </c>
      <c r="H1277" s="53">
        <v>0</v>
      </c>
      <c r="I1277" s="53">
        <v>0</v>
      </c>
      <c r="J1277" s="53">
        <v>50000000</v>
      </c>
      <c r="K1277" s="53">
        <v>0</v>
      </c>
      <c r="L1277" s="53">
        <v>0</v>
      </c>
      <c r="M1277" s="53">
        <v>0</v>
      </c>
      <c r="N1277" s="53">
        <v>0</v>
      </c>
      <c r="O1277" s="53">
        <v>0</v>
      </c>
      <c r="P1277" s="53">
        <v>0</v>
      </c>
      <c r="Q1277" s="28">
        <f t="shared" si="422"/>
        <v>0</v>
      </c>
      <c r="R1277" s="53">
        <v>0</v>
      </c>
      <c r="S1277" s="53">
        <v>0</v>
      </c>
      <c r="T1277" s="53">
        <v>0</v>
      </c>
      <c r="U1277" s="53">
        <v>50000000</v>
      </c>
      <c r="V1277" s="53">
        <v>0</v>
      </c>
      <c r="W1277" s="53">
        <v>0</v>
      </c>
      <c r="X1277" s="23">
        <f t="shared" si="430"/>
        <v>0</v>
      </c>
    </row>
    <row r="1278" spans="1:24" ht="30" customHeight="1" x14ac:dyDescent="0.2">
      <c r="A1278" s="59" t="s">
        <v>376</v>
      </c>
      <c r="B1278" s="60" t="s">
        <v>1454</v>
      </c>
      <c r="C1278" s="52"/>
      <c r="D1278" s="53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28"/>
      <c r="R1278" s="53"/>
      <c r="S1278" s="53"/>
      <c r="T1278" s="53"/>
      <c r="U1278" s="53"/>
      <c r="V1278" s="53"/>
      <c r="W1278" s="53"/>
      <c r="X1278" s="53"/>
    </row>
    <row r="1279" spans="1:24" ht="39" customHeight="1" x14ac:dyDescent="0.2">
      <c r="A1279" s="61" t="s">
        <v>1455</v>
      </c>
      <c r="B1279" s="62" t="s">
        <v>1453</v>
      </c>
      <c r="C1279" s="62" t="s">
        <v>304</v>
      </c>
      <c r="D1279" s="53">
        <v>50000000</v>
      </c>
      <c r="E1279" s="53">
        <v>0</v>
      </c>
      <c r="F1279" s="53">
        <v>0</v>
      </c>
      <c r="G1279" s="53">
        <v>0</v>
      </c>
      <c r="H1279" s="53">
        <v>0</v>
      </c>
      <c r="I1279" s="53">
        <v>0</v>
      </c>
      <c r="J1279" s="53">
        <v>50000000</v>
      </c>
      <c r="K1279" s="53">
        <v>0</v>
      </c>
      <c r="L1279" s="53">
        <v>0</v>
      </c>
      <c r="M1279" s="53">
        <v>0</v>
      </c>
      <c r="N1279" s="53">
        <v>0</v>
      </c>
      <c r="O1279" s="53">
        <v>0</v>
      </c>
      <c r="P1279" s="53">
        <v>0</v>
      </c>
      <c r="Q1279" s="28">
        <f t="shared" si="422"/>
        <v>0</v>
      </c>
      <c r="R1279" s="53">
        <v>0</v>
      </c>
      <c r="S1279" s="53">
        <v>0</v>
      </c>
      <c r="T1279" s="53">
        <v>0</v>
      </c>
      <c r="U1279" s="53">
        <v>50000000</v>
      </c>
      <c r="V1279" s="53">
        <v>0</v>
      </c>
      <c r="W1279" s="53">
        <v>0</v>
      </c>
      <c r="X1279" s="23">
        <f t="shared" ref="X1279:X1287" si="431">P1279/J1279</f>
        <v>0</v>
      </c>
    </row>
    <row r="1280" spans="1:24" ht="30" customHeight="1" x14ac:dyDescent="0.2">
      <c r="A1280" s="59" t="s">
        <v>376</v>
      </c>
      <c r="B1280" s="60" t="s">
        <v>1456</v>
      </c>
      <c r="C1280" s="52"/>
      <c r="D1280" s="53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28"/>
      <c r="R1280" s="53"/>
      <c r="S1280" s="53"/>
      <c r="T1280" s="53"/>
      <c r="U1280" s="53"/>
      <c r="V1280" s="53"/>
      <c r="W1280" s="53"/>
      <c r="X1280" s="23"/>
    </row>
    <row r="1281" spans="1:24" ht="36.75" customHeight="1" x14ac:dyDescent="0.2">
      <c r="A1281" s="61" t="s">
        <v>1457</v>
      </c>
      <c r="B1281" s="62" t="s">
        <v>1453</v>
      </c>
      <c r="C1281" s="62" t="s">
        <v>304</v>
      </c>
      <c r="D1281" s="53">
        <v>50000000</v>
      </c>
      <c r="E1281" s="53">
        <v>0</v>
      </c>
      <c r="F1281" s="53">
        <v>0</v>
      </c>
      <c r="G1281" s="53">
        <v>0</v>
      </c>
      <c r="H1281" s="53">
        <v>0</v>
      </c>
      <c r="I1281" s="53">
        <v>0</v>
      </c>
      <c r="J1281" s="53">
        <v>50000000</v>
      </c>
      <c r="K1281" s="53">
        <v>0</v>
      </c>
      <c r="L1281" s="53">
        <v>0</v>
      </c>
      <c r="M1281" s="53">
        <v>0</v>
      </c>
      <c r="N1281" s="53">
        <v>0</v>
      </c>
      <c r="O1281" s="53">
        <v>0</v>
      </c>
      <c r="P1281" s="53">
        <v>0</v>
      </c>
      <c r="Q1281" s="28">
        <f t="shared" si="422"/>
        <v>0</v>
      </c>
      <c r="R1281" s="53">
        <v>0</v>
      </c>
      <c r="S1281" s="53">
        <v>0</v>
      </c>
      <c r="T1281" s="53">
        <v>0</v>
      </c>
      <c r="U1281" s="53">
        <v>50000000</v>
      </c>
      <c r="V1281" s="53">
        <v>0</v>
      </c>
      <c r="W1281" s="53">
        <v>0</v>
      </c>
      <c r="X1281" s="23">
        <f t="shared" si="431"/>
        <v>0</v>
      </c>
    </row>
    <row r="1282" spans="1:24" ht="36" customHeight="1" x14ac:dyDescent="0.2">
      <c r="A1282" s="59" t="s">
        <v>376</v>
      </c>
      <c r="B1282" s="60" t="s">
        <v>1458</v>
      </c>
      <c r="C1282" s="52"/>
      <c r="D1282" s="53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28"/>
      <c r="R1282" s="53"/>
      <c r="S1282" s="53"/>
      <c r="T1282" s="53"/>
      <c r="U1282" s="53"/>
      <c r="V1282" s="53"/>
      <c r="W1282" s="53"/>
      <c r="X1282" s="23"/>
    </row>
    <row r="1283" spans="1:24" ht="30" customHeight="1" x14ac:dyDescent="0.2">
      <c r="A1283" s="61" t="s">
        <v>1459</v>
      </c>
      <c r="B1283" s="62" t="s">
        <v>1142</v>
      </c>
      <c r="C1283" s="62" t="s">
        <v>52</v>
      </c>
      <c r="D1283" s="53">
        <v>184115990</v>
      </c>
      <c r="E1283" s="53">
        <v>0</v>
      </c>
      <c r="F1283" s="53">
        <v>0</v>
      </c>
      <c r="G1283" s="53">
        <v>0</v>
      </c>
      <c r="H1283" s="53">
        <v>0</v>
      </c>
      <c r="I1283" s="53">
        <v>0</v>
      </c>
      <c r="J1283" s="53">
        <v>184115990</v>
      </c>
      <c r="K1283" s="53">
        <v>0</v>
      </c>
      <c r="L1283" s="53">
        <v>0</v>
      </c>
      <c r="M1283" s="53">
        <v>0</v>
      </c>
      <c r="N1283" s="53">
        <v>0</v>
      </c>
      <c r="O1283" s="53">
        <v>0</v>
      </c>
      <c r="P1283" s="53">
        <v>0</v>
      </c>
      <c r="Q1283" s="28">
        <f t="shared" si="422"/>
        <v>0</v>
      </c>
      <c r="R1283" s="53">
        <v>0</v>
      </c>
      <c r="S1283" s="53">
        <v>0</v>
      </c>
      <c r="T1283" s="53">
        <v>0</v>
      </c>
      <c r="U1283" s="53">
        <v>184115990</v>
      </c>
      <c r="V1283" s="53">
        <v>0</v>
      </c>
      <c r="W1283" s="53">
        <v>0</v>
      </c>
      <c r="X1283" s="23">
        <f t="shared" si="431"/>
        <v>0</v>
      </c>
    </row>
    <row r="1284" spans="1:24" ht="30" customHeight="1" x14ac:dyDescent="0.2">
      <c r="A1284" s="59" t="s">
        <v>376</v>
      </c>
      <c r="B1284" s="60" t="s">
        <v>1460</v>
      </c>
      <c r="C1284" s="52"/>
      <c r="D1284" s="53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28"/>
      <c r="R1284" s="53"/>
      <c r="S1284" s="53"/>
      <c r="T1284" s="53"/>
      <c r="U1284" s="53"/>
      <c r="V1284" s="53"/>
      <c r="W1284" s="53"/>
      <c r="X1284" s="23"/>
    </row>
    <row r="1285" spans="1:24" ht="30" customHeight="1" x14ac:dyDescent="0.2">
      <c r="A1285" s="61" t="s">
        <v>1461</v>
      </c>
      <c r="B1285" s="62" t="s">
        <v>1462</v>
      </c>
      <c r="C1285" s="62" t="s">
        <v>304</v>
      </c>
      <c r="D1285" s="53">
        <v>10000000</v>
      </c>
      <c r="E1285" s="53">
        <v>0</v>
      </c>
      <c r="F1285" s="53">
        <v>0</v>
      </c>
      <c r="G1285" s="53">
        <v>0</v>
      </c>
      <c r="H1285" s="53">
        <v>0</v>
      </c>
      <c r="I1285" s="53">
        <v>0</v>
      </c>
      <c r="J1285" s="53">
        <v>10000000</v>
      </c>
      <c r="K1285" s="53">
        <v>0</v>
      </c>
      <c r="L1285" s="53">
        <v>0</v>
      </c>
      <c r="M1285" s="53">
        <v>0</v>
      </c>
      <c r="N1285" s="53">
        <v>0</v>
      </c>
      <c r="O1285" s="53">
        <v>0</v>
      </c>
      <c r="P1285" s="53">
        <v>0</v>
      </c>
      <c r="Q1285" s="28">
        <f t="shared" si="422"/>
        <v>0</v>
      </c>
      <c r="R1285" s="53">
        <v>0</v>
      </c>
      <c r="S1285" s="53">
        <v>0</v>
      </c>
      <c r="T1285" s="53">
        <v>0</v>
      </c>
      <c r="U1285" s="53">
        <v>10000000</v>
      </c>
      <c r="V1285" s="53">
        <v>0</v>
      </c>
      <c r="W1285" s="53">
        <v>0</v>
      </c>
      <c r="X1285" s="23">
        <f t="shared" si="431"/>
        <v>0</v>
      </c>
    </row>
    <row r="1286" spans="1:24" ht="30" customHeight="1" x14ac:dyDescent="0.2">
      <c r="A1286" s="59" t="s">
        <v>376</v>
      </c>
      <c r="B1286" s="60" t="s">
        <v>1463</v>
      </c>
      <c r="C1286" s="52"/>
      <c r="D1286" s="53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28"/>
      <c r="R1286" s="53"/>
      <c r="S1286" s="53"/>
      <c r="T1286" s="53"/>
      <c r="U1286" s="53"/>
      <c r="V1286" s="53"/>
      <c r="W1286" s="53"/>
      <c r="X1286" s="23"/>
    </row>
    <row r="1287" spans="1:24" ht="30" customHeight="1" x14ac:dyDescent="0.2">
      <c r="A1287" s="61" t="s">
        <v>1464</v>
      </c>
      <c r="B1287" s="62" t="s">
        <v>1465</v>
      </c>
      <c r="C1287" s="62" t="s">
        <v>52</v>
      </c>
      <c r="D1287" s="53">
        <v>31500000</v>
      </c>
      <c r="E1287" s="53">
        <v>0</v>
      </c>
      <c r="F1287" s="53">
        <v>0</v>
      </c>
      <c r="G1287" s="53">
        <v>0</v>
      </c>
      <c r="H1287" s="53">
        <v>0</v>
      </c>
      <c r="I1287" s="53">
        <v>0</v>
      </c>
      <c r="J1287" s="53">
        <v>31500000</v>
      </c>
      <c r="K1287" s="53">
        <v>0</v>
      </c>
      <c r="L1287" s="53">
        <v>0</v>
      </c>
      <c r="M1287" s="53">
        <v>0</v>
      </c>
      <c r="N1287" s="53">
        <v>0</v>
      </c>
      <c r="O1287" s="53">
        <v>0</v>
      </c>
      <c r="P1287" s="53">
        <v>0</v>
      </c>
      <c r="Q1287" s="28">
        <f t="shared" ref="Q1287:Q1350" si="432">R1287+T1287</f>
        <v>0</v>
      </c>
      <c r="R1287" s="53">
        <v>0</v>
      </c>
      <c r="S1287" s="53">
        <v>0</v>
      </c>
      <c r="T1287" s="53">
        <v>0</v>
      </c>
      <c r="U1287" s="53">
        <v>31500000</v>
      </c>
      <c r="V1287" s="53">
        <v>0</v>
      </c>
      <c r="W1287" s="53">
        <v>0</v>
      </c>
      <c r="X1287" s="23">
        <f t="shared" si="431"/>
        <v>0</v>
      </c>
    </row>
    <row r="1288" spans="1:24" ht="30" customHeight="1" x14ac:dyDescent="0.2">
      <c r="A1288" s="59" t="s">
        <v>376</v>
      </c>
      <c r="B1288" s="60" t="s">
        <v>1466</v>
      </c>
      <c r="C1288" s="52"/>
      <c r="D1288" s="53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28"/>
      <c r="R1288" s="53"/>
      <c r="S1288" s="53"/>
      <c r="T1288" s="53"/>
      <c r="U1288" s="53"/>
      <c r="V1288" s="53"/>
      <c r="W1288" s="53"/>
      <c r="X1288" s="53"/>
    </row>
    <row r="1289" spans="1:24" ht="30" customHeight="1" x14ac:dyDescent="0.2">
      <c r="A1289" s="61" t="s">
        <v>1467</v>
      </c>
      <c r="B1289" s="62" t="s">
        <v>1142</v>
      </c>
      <c r="C1289" s="62" t="s">
        <v>52</v>
      </c>
      <c r="D1289" s="53">
        <v>46200000</v>
      </c>
      <c r="E1289" s="53">
        <v>0</v>
      </c>
      <c r="F1289" s="53">
        <v>0</v>
      </c>
      <c r="G1289" s="53">
        <v>0</v>
      </c>
      <c r="H1289" s="53">
        <v>0</v>
      </c>
      <c r="I1289" s="53">
        <v>0</v>
      </c>
      <c r="J1289" s="53">
        <v>46200000</v>
      </c>
      <c r="K1289" s="53">
        <v>0</v>
      </c>
      <c r="L1289" s="53">
        <v>0</v>
      </c>
      <c r="M1289" s="53">
        <v>0</v>
      </c>
      <c r="N1289" s="53">
        <v>0</v>
      </c>
      <c r="O1289" s="53">
        <v>0</v>
      </c>
      <c r="P1289" s="53">
        <v>0</v>
      </c>
      <c r="Q1289" s="28">
        <f t="shared" si="432"/>
        <v>0</v>
      </c>
      <c r="R1289" s="53">
        <v>0</v>
      </c>
      <c r="S1289" s="53">
        <v>0</v>
      </c>
      <c r="T1289" s="53">
        <v>0</v>
      </c>
      <c r="U1289" s="53">
        <v>46200000</v>
      </c>
      <c r="V1289" s="53">
        <v>0</v>
      </c>
      <c r="W1289" s="53">
        <v>0</v>
      </c>
      <c r="X1289" s="23">
        <f t="shared" ref="X1289:X1297" si="433">P1289/J1289</f>
        <v>0</v>
      </c>
    </row>
    <row r="1290" spans="1:24" ht="30" customHeight="1" x14ac:dyDescent="0.2">
      <c r="A1290" s="59" t="s">
        <v>376</v>
      </c>
      <c r="B1290" s="60" t="s">
        <v>1468</v>
      </c>
      <c r="C1290" s="52"/>
      <c r="D1290" s="53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28"/>
      <c r="R1290" s="53"/>
      <c r="S1290" s="53"/>
      <c r="T1290" s="53"/>
      <c r="U1290" s="53"/>
      <c r="V1290" s="53"/>
      <c r="W1290" s="53"/>
      <c r="X1290" s="23"/>
    </row>
    <row r="1291" spans="1:24" ht="30" customHeight="1" x14ac:dyDescent="0.2">
      <c r="A1291" s="61" t="s">
        <v>1469</v>
      </c>
      <c r="B1291" s="62" t="s">
        <v>1139</v>
      </c>
      <c r="C1291" s="62" t="s">
        <v>52</v>
      </c>
      <c r="D1291" s="53">
        <v>150000000</v>
      </c>
      <c r="E1291" s="53">
        <v>0</v>
      </c>
      <c r="F1291" s="53">
        <v>0</v>
      </c>
      <c r="G1291" s="53">
        <v>0</v>
      </c>
      <c r="H1291" s="53">
        <v>0</v>
      </c>
      <c r="I1291" s="53">
        <v>0</v>
      </c>
      <c r="J1291" s="53">
        <v>150000000</v>
      </c>
      <c r="K1291" s="53">
        <v>0</v>
      </c>
      <c r="L1291" s="53">
        <v>0</v>
      </c>
      <c r="M1291" s="53">
        <v>0</v>
      </c>
      <c r="N1291" s="53">
        <v>0</v>
      </c>
      <c r="O1291" s="53">
        <v>0</v>
      </c>
      <c r="P1291" s="53">
        <v>0</v>
      </c>
      <c r="Q1291" s="28">
        <f t="shared" si="432"/>
        <v>0</v>
      </c>
      <c r="R1291" s="53">
        <v>0</v>
      </c>
      <c r="S1291" s="53">
        <v>0</v>
      </c>
      <c r="T1291" s="53">
        <v>0</v>
      </c>
      <c r="U1291" s="53">
        <v>150000000</v>
      </c>
      <c r="V1291" s="53">
        <v>0</v>
      </c>
      <c r="W1291" s="53">
        <v>0</v>
      </c>
      <c r="X1291" s="23">
        <f t="shared" si="433"/>
        <v>0</v>
      </c>
    </row>
    <row r="1292" spans="1:24" ht="27" customHeight="1" x14ac:dyDescent="0.2">
      <c r="A1292" s="61" t="s">
        <v>617</v>
      </c>
      <c r="B1292" s="62" t="s">
        <v>925</v>
      </c>
      <c r="C1292" s="62"/>
      <c r="D1292" s="53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28">
        <f t="shared" si="432"/>
        <v>0</v>
      </c>
      <c r="R1292" s="53"/>
      <c r="S1292" s="53"/>
      <c r="T1292" s="53"/>
      <c r="U1292" s="53"/>
      <c r="V1292" s="53"/>
      <c r="W1292" s="53"/>
      <c r="X1292" s="23"/>
    </row>
    <row r="1293" spans="1:24" ht="30" customHeight="1" x14ac:dyDescent="0.2">
      <c r="A1293" s="59" t="s">
        <v>376</v>
      </c>
      <c r="B1293" s="60" t="s">
        <v>1470</v>
      </c>
      <c r="C1293" s="52"/>
      <c r="D1293" s="53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28"/>
      <c r="R1293" s="53"/>
      <c r="S1293" s="53"/>
      <c r="T1293" s="53"/>
      <c r="U1293" s="53"/>
      <c r="V1293" s="53"/>
      <c r="W1293" s="53"/>
      <c r="X1293" s="23"/>
    </row>
    <row r="1294" spans="1:24" ht="30" customHeight="1" x14ac:dyDescent="0.2">
      <c r="A1294" s="61" t="s">
        <v>1471</v>
      </c>
      <c r="B1294" s="62" t="s">
        <v>925</v>
      </c>
      <c r="C1294" s="62" t="s">
        <v>52</v>
      </c>
      <c r="D1294" s="53">
        <v>132000000</v>
      </c>
      <c r="E1294" s="53">
        <v>0</v>
      </c>
      <c r="F1294" s="53">
        <v>0</v>
      </c>
      <c r="G1294" s="53">
        <v>0</v>
      </c>
      <c r="H1294" s="53">
        <v>0</v>
      </c>
      <c r="I1294" s="53">
        <v>0</v>
      </c>
      <c r="J1294" s="53">
        <v>132000000</v>
      </c>
      <c r="K1294" s="53">
        <v>0</v>
      </c>
      <c r="L1294" s="53">
        <v>0</v>
      </c>
      <c r="M1294" s="53">
        <v>0</v>
      </c>
      <c r="N1294" s="53">
        <v>0</v>
      </c>
      <c r="O1294" s="53">
        <v>0</v>
      </c>
      <c r="P1294" s="53">
        <v>0</v>
      </c>
      <c r="Q1294" s="28">
        <f t="shared" si="432"/>
        <v>0</v>
      </c>
      <c r="R1294" s="53">
        <v>0</v>
      </c>
      <c r="S1294" s="53">
        <v>0</v>
      </c>
      <c r="T1294" s="53">
        <v>0</v>
      </c>
      <c r="U1294" s="53">
        <v>132000000</v>
      </c>
      <c r="V1294" s="53">
        <v>0</v>
      </c>
      <c r="W1294" s="53">
        <v>0</v>
      </c>
      <c r="X1294" s="23">
        <f t="shared" si="433"/>
        <v>0</v>
      </c>
    </row>
    <row r="1295" spans="1:24" ht="30" customHeight="1" x14ac:dyDescent="0.2">
      <c r="A1295" s="61" t="s">
        <v>1472</v>
      </c>
      <c r="B1295" s="62" t="s">
        <v>1473</v>
      </c>
      <c r="C1295" s="62" t="s">
        <v>580</v>
      </c>
      <c r="D1295" s="53">
        <v>253000000</v>
      </c>
      <c r="E1295" s="53">
        <v>0</v>
      </c>
      <c r="F1295" s="53">
        <v>0</v>
      </c>
      <c r="G1295" s="53">
        <v>0</v>
      </c>
      <c r="H1295" s="53">
        <v>0</v>
      </c>
      <c r="I1295" s="53">
        <v>0</v>
      </c>
      <c r="J1295" s="53">
        <v>253000000</v>
      </c>
      <c r="K1295" s="53">
        <v>0</v>
      </c>
      <c r="L1295" s="53">
        <v>0</v>
      </c>
      <c r="M1295" s="53">
        <v>0</v>
      </c>
      <c r="N1295" s="53">
        <v>0</v>
      </c>
      <c r="O1295" s="53">
        <v>0</v>
      </c>
      <c r="P1295" s="53">
        <v>0</v>
      </c>
      <c r="Q1295" s="28">
        <f t="shared" si="432"/>
        <v>0</v>
      </c>
      <c r="R1295" s="53">
        <v>0</v>
      </c>
      <c r="S1295" s="53">
        <v>0</v>
      </c>
      <c r="T1295" s="53">
        <v>0</v>
      </c>
      <c r="U1295" s="53">
        <v>253000000</v>
      </c>
      <c r="V1295" s="53">
        <v>0</v>
      </c>
      <c r="W1295" s="53">
        <v>0</v>
      </c>
      <c r="X1295" s="23">
        <f t="shared" si="433"/>
        <v>0</v>
      </c>
    </row>
    <row r="1296" spans="1:24" ht="30" customHeight="1" x14ac:dyDescent="0.2">
      <c r="A1296" s="59" t="s">
        <v>376</v>
      </c>
      <c r="B1296" s="60" t="s">
        <v>1474</v>
      </c>
      <c r="C1296" s="52"/>
      <c r="D1296" s="53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28"/>
      <c r="R1296" s="53"/>
      <c r="S1296" s="53"/>
      <c r="T1296" s="53"/>
      <c r="U1296" s="53"/>
      <c r="V1296" s="53"/>
      <c r="W1296" s="53"/>
      <c r="X1296" s="23"/>
    </row>
    <row r="1297" spans="1:24" ht="30" customHeight="1" x14ac:dyDescent="0.2">
      <c r="A1297" s="61" t="s">
        <v>1475</v>
      </c>
      <c r="B1297" s="62" t="s">
        <v>925</v>
      </c>
      <c r="C1297" s="62" t="s">
        <v>52</v>
      </c>
      <c r="D1297" s="53">
        <v>55000000</v>
      </c>
      <c r="E1297" s="53">
        <v>0</v>
      </c>
      <c r="F1297" s="53">
        <v>0</v>
      </c>
      <c r="G1297" s="53">
        <v>0</v>
      </c>
      <c r="H1297" s="53">
        <v>0</v>
      </c>
      <c r="I1297" s="53">
        <v>0</v>
      </c>
      <c r="J1297" s="53">
        <v>55000000</v>
      </c>
      <c r="K1297" s="53">
        <v>0</v>
      </c>
      <c r="L1297" s="53">
        <v>0</v>
      </c>
      <c r="M1297" s="53">
        <v>0</v>
      </c>
      <c r="N1297" s="53">
        <v>0</v>
      </c>
      <c r="O1297" s="53">
        <v>0</v>
      </c>
      <c r="P1297" s="53">
        <v>0</v>
      </c>
      <c r="Q1297" s="28">
        <f t="shared" si="432"/>
        <v>0</v>
      </c>
      <c r="R1297" s="53">
        <v>0</v>
      </c>
      <c r="S1297" s="53">
        <v>0</v>
      </c>
      <c r="T1297" s="53">
        <v>0</v>
      </c>
      <c r="U1297" s="53">
        <v>55000000</v>
      </c>
      <c r="V1297" s="53">
        <v>0</v>
      </c>
      <c r="W1297" s="53">
        <v>0</v>
      </c>
      <c r="X1297" s="23">
        <f t="shared" si="433"/>
        <v>0</v>
      </c>
    </row>
    <row r="1298" spans="1:24" ht="51" customHeight="1" x14ac:dyDescent="0.2">
      <c r="A1298" s="59" t="s">
        <v>376</v>
      </c>
      <c r="B1298" s="60" t="s">
        <v>1476</v>
      </c>
      <c r="C1298" s="52"/>
      <c r="D1298" s="53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28"/>
      <c r="R1298" s="53"/>
      <c r="S1298" s="53"/>
      <c r="T1298" s="53"/>
      <c r="U1298" s="53"/>
      <c r="V1298" s="53"/>
      <c r="W1298" s="53"/>
      <c r="X1298" s="53"/>
    </row>
    <row r="1299" spans="1:24" ht="57" customHeight="1" x14ac:dyDescent="0.2">
      <c r="A1299" s="61" t="s">
        <v>1477</v>
      </c>
      <c r="B1299" s="62" t="s">
        <v>1478</v>
      </c>
      <c r="C1299" s="62" t="s">
        <v>580</v>
      </c>
      <c r="D1299" s="53">
        <v>20000000</v>
      </c>
      <c r="E1299" s="53">
        <v>0</v>
      </c>
      <c r="F1299" s="53">
        <v>0</v>
      </c>
      <c r="G1299" s="53">
        <v>0</v>
      </c>
      <c r="H1299" s="53">
        <v>0</v>
      </c>
      <c r="I1299" s="53">
        <v>0</v>
      </c>
      <c r="J1299" s="53">
        <v>20000000</v>
      </c>
      <c r="K1299" s="53">
        <v>0</v>
      </c>
      <c r="L1299" s="53">
        <v>0</v>
      </c>
      <c r="M1299" s="53">
        <v>0</v>
      </c>
      <c r="N1299" s="53">
        <v>0</v>
      </c>
      <c r="O1299" s="53">
        <v>0</v>
      </c>
      <c r="P1299" s="53">
        <v>0</v>
      </c>
      <c r="Q1299" s="28">
        <f t="shared" si="432"/>
        <v>0</v>
      </c>
      <c r="R1299" s="53">
        <v>0</v>
      </c>
      <c r="S1299" s="53">
        <v>0</v>
      </c>
      <c r="T1299" s="53">
        <v>0</v>
      </c>
      <c r="U1299" s="53">
        <v>20000000</v>
      </c>
      <c r="V1299" s="53">
        <v>0</v>
      </c>
      <c r="W1299" s="53">
        <v>0</v>
      </c>
      <c r="X1299" s="23">
        <f t="shared" ref="X1299:X1304" si="434">P1299/J1299</f>
        <v>0</v>
      </c>
    </row>
    <row r="1300" spans="1:24" ht="55.5" customHeight="1" x14ac:dyDescent="0.2">
      <c r="A1300" s="59" t="s">
        <v>376</v>
      </c>
      <c r="B1300" s="60" t="s">
        <v>1479</v>
      </c>
      <c r="C1300" s="52"/>
      <c r="D1300" s="53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28"/>
      <c r="R1300" s="53"/>
      <c r="S1300" s="53"/>
      <c r="T1300" s="53"/>
      <c r="U1300" s="53"/>
      <c r="V1300" s="53"/>
      <c r="W1300" s="53"/>
      <c r="X1300" s="23"/>
    </row>
    <row r="1301" spans="1:24" ht="55.5" customHeight="1" x14ac:dyDescent="0.2">
      <c r="A1301" s="61" t="s">
        <v>1480</v>
      </c>
      <c r="B1301" s="62" t="s">
        <v>1481</v>
      </c>
      <c r="C1301" s="62" t="s">
        <v>314</v>
      </c>
      <c r="D1301" s="53">
        <v>30000000</v>
      </c>
      <c r="E1301" s="53">
        <v>0</v>
      </c>
      <c r="F1301" s="53">
        <v>0</v>
      </c>
      <c r="G1301" s="53">
        <v>0</v>
      </c>
      <c r="H1301" s="53">
        <v>0</v>
      </c>
      <c r="I1301" s="53">
        <v>0</v>
      </c>
      <c r="J1301" s="53">
        <v>30000000</v>
      </c>
      <c r="K1301" s="53">
        <v>0</v>
      </c>
      <c r="L1301" s="53">
        <v>0</v>
      </c>
      <c r="M1301" s="53">
        <v>0</v>
      </c>
      <c r="N1301" s="53">
        <v>0</v>
      </c>
      <c r="O1301" s="53">
        <v>0</v>
      </c>
      <c r="P1301" s="53">
        <v>0</v>
      </c>
      <c r="Q1301" s="28">
        <f t="shared" si="432"/>
        <v>0</v>
      </c>
      <c r="R1301" s="53">
        <v>0</v>
      </c>
      <c r="S1301" s="53">
        <v>0</v>
      </c>
      <c r="T1301" s="53">
        <v>0</v>
      </c>
      <c r="U1301" s="53">
        <v>30000000</v>
      </c>
      <c r="V1301" s="53">
        <v>0</v>
      </c>
      <c r="W1301" s="53">
        <v>0</v>
      </c>
      <c r="X1301" s="23">
        <f t="shared" si="434"/>
        <v>0</v>
      </c>
    </row>
    <row r="1302" spans="1:24" ht="55.5" customHeight="1" x14ac:dyDescent="0.2">
      <c r="A1302" s="61" t="s">
        <v>1482</v>
      </c>
      <c r="B1302" s="62" t="s">
        <v>1483</v>
      </c>
      <c r="C1302" s="62" t="s">
        <v>580</v>
      </c>
      <c r="D1302" s="53">
        <v>70000000</v>
      </c>
      <c r="E1302" s="53">
        <v>0</v>
      </c>
      <c r="F1302" s="53">
        <v>0</v>
      </c>
      <c r="G1302" s="53">
        <v>0</v>
      </c>
      <c r="H1302" s="53">
        <v>0</v>
      </c>
      <c r="I1302" s="53">
        <v>0</v>
      </c>
      <c r="J1302" s="53">
        <v>70000000</v>
      </c>
      <c r="K1302" s="53">
        <v>0</v>
      </c>
      <c r="L1302" s="53">
        <v>0</v>
      </c>
      <c r="M1302" s="53">
        <v>0</v>
      </c>
      <c r="N1302" s="53">
        <v>0</v>
      </c>
      <c r="O1302" s="53">
        <v>0</v>
      </c>
      <c r="P1302" s="53">
        <v>0</v>
      </c>
      <c r="Q1302" s="28">
        <f t="shared" si="432"/>
        <v>0</v>
      </c>
      <c r="R1302" s="53">
        <v>0</v>
      </c>
      <c r="S1302" s="53">
        <v>0</v>
      </c>
      <c r="T1302" s="53">
        <v>0</v>
      </c>
      <c r="U1302" s="53">
        <v>70000000</v>
      </c>
      <c r="V1302" s="53">
        <v>0</v>
      </c>
      <c r="W1302" s="53">
        <v>0</v>
      </c>
      <c r="X1302" s="23">
        <f t="shared" si="434"/>
        <v>0</v>
      </c>
    </row>
    <row r="1303" spans="1:24" ht="55.5" customHeight="1" x14ac:dyDescent="0.2">
      <c r="A1303" s="59" t="s">
        <v>376</v>
      </c>
      <c r="B1303" s="60" t="s">
        <v>1484</v>
      </c>
      <c r="C1303" s="52"/>
      <c r="D1303" s="53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28"/>
      <c r="R1303" s="53"/>
      <c r="S1303" s="53"/>
      <c r="T1303" s="53"/>
      <c r="U1303" s="53"/>
      <c r="V1303" s="53"/>
      <c r="W1303" s="53"/>
      <c r="X1303" s="23"/>
    </row>
    <row r="1304" spans="1:24" ht="55.5" customHeight="1" x14ac:dyDescent="0.2">
      <c r="A1304" s="61" t="s">
        <v>1485</v>
      </c>
      <c r="B1304" s="62" t="s">
        <v>1486</v>
      </c>
      <c r="C1304" s="62" t="s">
        <v>580</v>
      </c>
      <c r="D1304" s="53">
        <v>20000000</v>
      </c>
      <c r="E1304" s="53">
        <v>0</v>
      </c>
      <c r="F1304" s="53">
        <v>0</v>
      </c>
      <c r="G1304" s="53">
        <v>0</v>
      </c>
      <c r="H1304" s="53">
        <v>0</v>
      </c>
      <c r="I1304" s="53">
        <v>0</v>
      </c>
      <c r="J1304" s="53">
        <v>20000000</v>
      </c>
      <c r="K1304" s="53">
        <v>0</v>
      </c>
      <c r="L1304" s="53">
        <v>0</v>
      </c>
      <c r="M1304" s="53">
        <v>0</v>
      </c>
      <c r="N1304" s="53">
        <v>0</v>
      </c>
      <c r="O1304" s="53">
        <v>0</v>
      </c>
      <c r="P1304" s="53">
        <v>0</v>
      </c>
      <c r="Q1304" s="28">
        <f t="shared" si="432"/>
        <v>0</v>
      </c>
      <c r="R1304" s="53">
        <v>0</v>
      </c>
      <c r="S1304" s="53">
        <v>0</v>
      </c>
      <c r="T1304" s="53">
        <v>0</v>
      </c>
      <c r="U1304" s="53">
        <v>20000000</v>
      </c>
      <c r="V1304" s="53">
        <v>0</v>
      </c>
      <c r="W1304" s="53">
        <v>0</v>
      </c>
      <c r="X1304" s="23">
        <f t="shared" si="434"/>
        <v>0</v>
      </c>
    </row>
    <row r="1305" spans="1:24" ht="55.5" customHeight="1" x14ac:dyDescent="0.2">
      <c r="A1305" s="59" t="s">
        <v>376</v>
      </c>
      <c r="B1305" s="60" t="s">
        <v>1487</v>
      </c>
      <c r="C1305" s="52"/>
      <c r="D1305" s="53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28"/>
      <c r="R1305" s="53"/>
      <c r="S1305" s="53"/>
      <c r="T1305" s="53"/>
      <c r="U1305" s="53"/>
      <c r="V1305" s="53"/>
      <c r="W1305" s="53"/>
      <c r="X1305" s="53"/>
    </row>
    <row r="1306" spans="1:24" ht="30" customHeight="1" x14ac:dyDescent="0.2">
      <c r="A1306" s="61" t="s">
        <v>1488</v>
      </c>
      <c r="B1306" s="62" t="s">
        <v>925</v>
      </c>
      <c r="C1306" s="62" t="s">
        <v>52</v>
      </c>
      <c r="D1306" s="53">
        <v>2662000000</v>
      </c>
      <c r="E1306" s="53">
        <v>0</v>
      </c>
      <c r="F1306" s="53">
        <v>0</v>
      </c>
      <c r="G1306" s="53">
        <v>0</v>
      </c>
      <c r="H1306" s="53">
        <v>0</v>
      </c>
      <c r="I1306" s="53">
        <v>0</v>
      </c>
      <c r="J1306" s="53">
        <v>2662000000</v>
      </c>
      <c r="K1306" s="53">
        <v>0</v>
      </c>
      <c r="L1306" s="53">
        <v>0</v>
      </c>
      <c r="M1306" s="53">
        <v>0</v>
      </c>
      <c r="N1306" s="53">
        <v>0</v>
      </c>
      <c r="O1306" s="53">
        <v>0</v>
      </c>
      <c r="P1306" s="53">
        <v>0</v>
      </c>
      <c r="Q1306" s="28">
        <f t="shared" si="432"/>
        <v>0</v>
      </c>
      <c r="R1306" s="53">
        <v>0</v>
      </c>
      <c r="S1306" s="53">
        <v>0</v>
      </c>
      <c r="T1306" s="53">
        <v>0</v>
      </c>
      <c r="U1306" s="53">
        <v>2662000000</v>
      </c>
      <c r="V1306" s="53">
        <v>0</v>
      </c>
      <c r="W1306" s="53">
        <v>0</v>
      </c>
      <c r="X1306" s="23">
        <f t="shared" ref="X1306:X1312" si="435">P1306/J1306</f>
        <v>0</v>
      </c>
    </row>
    <row r="1307" spans="1:24" ht="30" customHeight="1" x14ac:dyDescent="0.2">
      <c r="A1307" s="59" t="s">
        <v>376</v>
      </c>
      <c r="B1307" s="60" t="s">
        <v>1489</v>
      </c>
      <c r="C1307" s="52"/>
      <c r="D1307" s="53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28"/>
      <c r="R1307" s="53"/>
      <c r="S1307" s="53"/>
      <c r="T1307" s="53"/>
      <c r="U1307" s="53"/>
      <c r="V1307" s="53"/>
      <c r="W1307" s="53"/>
      <c r="X1307" s="23"/>
    </row>
    <row r="1308" spans="1:24" ht="40.5" customHeight="1" x14ac:dyDescent="0.2">
      <c r="A1308" s="61" t="s">
        <v>1490</v>
      </c>
      <c r="B1308" s="62" t="s">
        <v>1491</v>
      </c>
      <c r="C1308" s="62" t="s">
        <v>580</v>
      </c>
      <c r="D1308" s="53">
        <v>100000000</v>
      </c>
      <c r="E1308" s="53">
        <v>0</v>
      </c>
      <c r="F1308" s="53">
        <v>0</v>
      </c>
      <c r="G1308" s="53">
        <v>0</v>
      </c>
      <c r="H1308" s="53">
        <v>0</v>
      </c>
      <c r="I1308" s="53">
        <v>0</v>
      </c>
      <c r="J1308" s="53">
        <v>100000000</v>
      </c>
      <c r="K1308" s="53">
        <v>0</v>
      </c>
      <c r="L1308" s="53">
        <v>0</v>
      </c>
      <c r="M1308" s="53">
        <v>0</v>
      </c>
      <c r="N1308" s="53">
        <v>0</v>
      </c>
      <c r="O1308" s="53">
        <v>0</v>
      </c>
      <c r="P1308" s="53">
        <v>0</v>
      </c>
      <c r="Q1308" s="28">
        <f t="shared" si="432"/>
        <v>0</v>
      </c>
      <c r="R1308" s="53">
        <v>0</v>
      </c>
      <c r="S1308" s="53">
        <v>0</v>
      </c>
      <c r="T1308" s="53">
        <v>0</v>
      </c>
      <c r="U1308" s="53">
        <v>100000000</v>
      </c>
      <c r="V1308" s="53">
        <v>0</v>
      </c>
      <c r="W1308" s="53">
        <v>0</v>
      </c>
      <c r="X1308" s="23">
        <f t="shared" si="435"/>
        <v>0</v>
      </c>
    </row>
    <row r="1309" spans="1:24" ht="37.5" customHeight="1" x14ac:dyDescent="0.2">
      <c r="A1309" s="59" t="s">
        <v>376</v>
      </c>
      <c r="B1309" s="60" t="s">
        <v>1492</v>
      </c>
      <c r="C1309" s="52"/>
      <c r="D1309" s="53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28"/>
      <c r="R1309" s="53"/>
      <c r="S1309" s="53"/>
      <c r="T1309" s="53"/>
      <c r="U1309" s="53"/>
      <c r="V1309" s="53"/>
      <c r="W1309" s="53"/>
      <c r="X1309" s="23"/>
    </row>
    <row r="1310" spans="1:24" ht="30" customHeight="1" x14ac:dyDescent="0.2">
      <c r="A1310" s="61" t="s">
        <v>1493</v>
      </c>
      <c r="B1310" s="62" t="s">
        <v>925</v>
      </c>
      <c r="C1310" s="62" t="s">
        <v>52</v>
      </c>
      <c r="D1310" s="53">
        <v>249680000</v>
      </c>
      <c r="E1310" s="53">
        <v>0</v>
      </c>
      <c r="F1310" s="53">
        <v>0</v>
      </c>
      <c r="G1310" s="53">
        <v>0</v>
      </c>
      <c r="H1310" s="53">
        <v>0</v>
      </c>
      <c r="I1310" s="53">
        <v>0</v>
      </c>
      <c r="J1310" s="53">
        <v>249680000</v>
      </c>
      <c r="K1310" s="53">
        <v>0</v>
      </c>
      <c r="L1310" s="53">
        <v>0</v>
      </c>
      <c r="M1310" s="53">
        <v>0</v>
      </c>
      <c r="N1310" s="53">
        <v>0</v>
      </c>
      <c r="O1310" s="53">
        <v>0</v>
      </c>
      <c r="P1310" s="53">
        <v>0</v>
      </c>
      <c r="Q1310" s="28">
        <f t="shared" si="432"/>
        <v>0</v>
      </c>
      <c r="R1310" s="53">
        <v>0</v>
      </c>
      <c r="S1310" s="53">
        <v>0</v>
      </c>
      <c r="T1310" s="53">
        <v>0</v>
      </c>
      <c r="U1310" s="53">
        <v>249680000</v>
      </c>
      <c r="V1310" s="53">
        <v>0</v>
      </c>
      <c r="W1310" s="53">
        <v>0</v>
      </c>
      <c r="X1310" s="23">
        <f t="shared" si="435"/>
        <v>0</v>
      </c>
    </row>
    <row r="1311" spans="1:24" ht="37.5" customHeight="1" x14ac:dyDescent="0.2">
      <c r="A1311" s="59" t="s">
        <v>376</v>
      </c>
      <c r="B1311" s="60" t="s">
        <v>1494</v>
      </c>
      <c r="C1311" s="52"/>
      <c r="D1311" s="53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28"/>
      <c r="R1311" s="53"/>
      <c r="S1311" s="53"/>
      <c r="T1311" s="53"/>
      <c r="U1311" s="53"/>
      <c r="V1311" s="53"/>
      <c r="W1311" s="53"/>
      <c r="X1311" s="23"/>
    </row>
    <row r="1312" spans="1:24" ht="46.5" customHeight="1" x14ac:dyDescent="0.2">
      <c r="A1312" s="61" t="s">
        <v>1495</v>
      </c>
      <c r="B1312" s="62" t="s">
        <v>1496</v>
      </c>
      <c r="C1312" s="62" t="s">
        <v>580</v>
      </c>
      <c r="D1312" s="53">
        <v>30000000</v>
      </c>
      <c r="E1312" s="53">
        <v>0</v>
      </c>
      <c r="F1312" s="53">
        <v>0</v>
      </c>
      <c r="G1312" s="53">
        <v>0</v>
      </c>
      <c r="H1312" s="53">
        <v>0</v>
      </c>
      <c r="I1312" s="53">
        <v>0</v>
      </c>
      <c r="J1312" s="53">
        <v>30000000</v>
      </c>
      <c r="K1312" s="53">
        <v>0</v>
      </c>
      <c r="L1312" s="53">
        <v>0</v>
      </c>
      <c r="M1312" s="53">
        <v>0</v>
      </c>
      <c r="N1312" s="53">
        <v>0</v>
      </c>
      <c r="O1312" s="53">
        <v>0</v>
      </c>
      <c r="P1312" s="53">
        <v>0</v>
      </c>
      <c r="Q1312" s="28">
        <f t="shared" si="432"/>
        <v>0</v>
      </c>
      <c r="R1312" s="53">
        <v>0</v>
      </c>
      <c r="S1312" s="53">
        <v>0</v>
      </c>
      <c r="T1312" s="53">
        <v>0</v>
      </c>
      <c r="U1312" s="53">
        <v>30000000</v>
      </c>
      <c r="V1312" s="53">
        <v>0</v>
      </c>
      <c r="W1312" s="53">
        <v>0</v>
      </c>
      <c r="X1312" s="23">
        <f t="shared" si="435"/>
        <v>0</v>
      </c>
    </row>
    <row r="1313" spans="1:24" ht="46.5" customHeight="1" x14ac:dyDescent="0.2">
      <c r="A1313" s="59" t="s">
        <v>376</v>
      </c>
      <c r="B1313" s="60" t="s">
        <v>1497</v>
      </c>
      <c r="C1313" s="52"/>
      <c r="D1313" s="53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28"/>
      <c r="R1313" s="53"/>
      <c r="S1313" s="53"/>
      <c r="T1313" s="53"/>
      <c r="U1313" s="53"/>
      <c r="V1313" s="53"/>
      <c r="W1313" s="53"/>
      <c r="X1313" s="53"/>
    </row>
    <row r="1314" spans="1:24" ht="46.5" customHeight="1" x14ac:dyDescent="0.2">
      <c r="A1314" s="61" t="s">
        <v>1498</v>
      </c>
      <c r="B1314" s="62" t="s">
        <v>1499</v>
      </c>
      <c r="C1314" s="62" t="s">
        <v>580</v>
      </c>
      <c r="D1314" s="53">
        <v>427354010</v>
      </c>
      <c r="E1314" s="53">
        <v>0</v>
      </c>
      <c r="F1314" s="53">
        <v>0</v>
      </c>
      <c r="G1314" s="53">
        <v>0</v>
      </c>
      <c r="H1314" s="53">
        <v>0</v>
      </c>
      <c r="I1314" s="53">
        <v>0</v>
      </c>
      <c r="J1314" s="53">
        <v>427354010</v>
      </c>
      <c r="K1314" s="53">
        <v>0</v>
      </c>
      <c r="L1314" s="53">
        <v>0</v>
      </c>
      <c r="M1314" s="53">
        <v>0</v>
      </c>
      <c r="N1314" s="53">
        <v>0</v>
      </c>
      <c r="O1314" s="53">
        <v>0</v>
      </c>
      <c r="P1314" s="53">
        <v>0</v>
      </c>
      <c r="Q1314" s="28">
        <f t="shared" si="432"/>
        <v>0</v>
      </c>
      <c r="R1314" s="53">
        <v>0</v>
      </c>
      <c r="S1314" s="53">
        <v>0</v>
      </c>
      <c r="T1314" s="53">
        <v>0</v>
      </c>
      <c r="U1314" s="53">
        <v>427354010</v>
      </c>
      <c r="V1314" s="53">
        <v>0</v>
      </c>
      <c r="W1314" s="53">
        <v>0</v>
      </c>
      <c r="X1314" s="23">
        <f t="shared" ref="X1314:X1319" si="436">P1314/J1314</f>
        <v>0</v>
      </c>
    </row>
    <row r="1315" spans="1:24" ht="46.5" customHeight="1" x14ac:dyDescent="0.2">
      <c r="A1315" s="59" t="s">
        <v>376</v>
      </c>
      <c r="B1315" s="60" t="s">
        <v>1500</v>
      </c>
      <c r="C1315" s="52"/>
      <c r="D1315" s="53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28"/>
      <c r="R1315" s="53"/>
      <c r="S1315" s="53"/>
      <c r="T1315" s="53"/>
      <c r="U1315" s="53"/>
      <c r="V1315" s="53"/>
      <c r="W1315" s="53"/>
      <c r="X1315" s="23"/>
    </row>
    <row r="1316" spans="1:24" ht="38.25" customHeight="1" x14ac:dyDescent="0.2">
      <c r="A1316" s="61" t="s">
        <v>1501</v>
      </c>
      <c r="B1316" s="62" t="s">
        <v>925</v>
      </c>
      <c r="C1316" s="62" t="s">
        <v>52</v>
      </c>
      <c r="D1316" s="53">
        <v>597680000</v>
      </c>
      <c r="E1316" s="53">
        <v>0</v>
      </c>
      <c r="F1316" s="53">
        <v>0</v>
      </c>
      <c r="G1316" s="53">
        <v>0</v>
      </c>
      <c r="H1316" s="53">
        <v>0</v>
      </c>
      <c r="I1316" s="53">
        <v>0</v>
      </c>
      <c r="J1316" s="53">
        <v>597680000</v>
      </c>
      <c r="K1316" s="53">
        <v>0</v>
      </c>
      <c r="L1316" s="53">
        <v>0</v>
      </c>
      <c r="M1316" s="53">
        <v>0</v>
      </c>
      <c r="N1316" s="53">
        <v>0</v>
      </c>
      <c r="O1316" s="53">
        <v>0</v>
      </c>
      <c r="P1316" s="53">
        <v>0</v>
      </c>
      <c r="Q1316" s="28">
        <f t="shared" si="432"/>
        <v>0</v>
      </c>
      <c r="R1316" s="53">
        <v>0</v>
      </c>
      <c r="S1316" s="53">
        <v>0</v>
      </c>
      <c r="T1316" s="53">
        <v>0</v>
      </c>
      <c r="U1316" s="53">
        <v>597680000</v>
      </c>
      <c r="V1316" s="53">
        <v>0</v>
      </c>
      <c r="W1316" s="53">
        <v>0</v>
      </c>
      <c r="X1316" s="23">
        <f t="shared" si="436"/>
        <v>0</v>
      </c>
    </row>
    <row r="1317" spans="1:24" ht="38.25" customHeight="1" x14ac:dyDescent="0.2">
      <c r="A1317" s="61" t="s">
        <v>1502</v>
      </c>
      <c r="B1317" s="62" t="s">
        <v>1499</v>
      </c>
      <c r="C1317" s="62" t="s">
        <v>580</v>
      </c>
      <c r="D1317" s="53">
        <v>40000000</v>
      </c>
      <c r="E1317" s="53">
        <v>0</v>
      </c>
      <c r="F1317" s="53">
        <v>0</v>
      </c>
      <c r="G1317" s="53">
        <v>0</v>
      </c>
      <c r="H1317" s="53">
        <v>0</v>
      </c>
      <c r="I1317" s="53">
        <v>0</v>
      </c>
      <c r="J1317" s="53">
        <v>40000000</v>
      </c>
      <c r="K1317" s="53">
        <v>0</v>
      </c>
      <c r="L1317" s="53">
        <v>0</v>
      </c>
      <c r="M1317" s="53">
        <v>0</v>
      </c>
      <c r="N1317" s="53">
        <v>0</v>
      </c>
      <c r="O1317" s="53">
        <v>0</v>
      </c>
      <c r="P1317" s="53">
        <v>0</v>
      </c>
      <c r="Q1317" s="28">
        <f t="shared" si="432"/>
        <v>0</v>
      </c>
      <c r="R1317" s="53">
        <v>0</v>
      </c>
      <c r="S1317" s="53">
        <v>0</v>
      </c>
      <c r="T1317" s="53">
        <v>0</v>
      </c>
      <c r="U1317" s="53">
        <v>40000000</v>
      </c>
      <c r="V1317" s="53">
        <v>0</v>
      </c>
      <c r="W1317" s="53">
        <v>0</v>
      </c>
      <c r="X1317" s="23">
        <f t="shared" si="436"/>
        <v>0</v>
      </c>
    </row>
    <row r="1318" spans="1:24" ht="38.25" customHeight="1" x14ac:dyDescent="0.2">
      <c r="A1318" s="59" t="s">
        <v>376</v>
      </c>
      <c r="B1318" s="60" t="s">
        <v>1500</v>
      </c>
      <c r="C1318" s="52"/>
      <c r="D1318" s="53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28"/>
      <c r="R1318" s="53"/>
      <c r="S1318" s="53"/>
      <c r="T1318" s="53"/>
      <c r="U1318" s="53"/>
      <c r="V1318" s="53"/>
      <c r="W1318" s="53"/>
      <c r="X1318" s="23"/>
    </row>
    <row r="1319" spans="1:24" ht="38.25" customHeight="1" x14ac:dyDescent="0.2">
      <c r="A1319" s="61" t="s">
        <v>1503</v>
      </c>
      <c r="B1319" s="62" t="s">
        <v>1504</v>
      </c>
      <c r="C1319" s="62" t="s">
        <v>52</v>
      </c>
      <c r="D1319" s="53">
        <v>700000000</v>
      </c>
      <c r="E1319" s="53">
        <v>0</v>
      </c>
      <c r="F1319" s="53">
        <v>0</v>
      </c>
      <c r="G1319" s="53">
        <v>0</v>
      </c>
      <c r="H1319" s="53">
        <v>0</v>
      </c>
      <c r="I1319" s="53">
        <v>0</v>
      </c>
      <c r="J1319" s="53">
        <v>700000000</v>
      </c>
      <c r="K1319" s="53">
        <v>0</v>
      </c>
      <c r="L1319" s="53">
        <v>0</v>
      </c>
      <c r="M1319" s="53">
        <v>0</v>
      </c>
      <c r="N1319" s="53">
        <v>0</v>
      </c>
      <c r="O1319" s="53">
        <v>0</v>
      </c>
      <c r="P1319" s="53">
        <v>0</v>
      </c>
      <c r="Q1319" s="28">
        <f t="shared" si="432"/>
        <v>0</v>
      </c>
      <c r="R1319" s="53">
        <v>0</v>
      </c>
      <c r="S1319" s="53">
        <v>0</v>
      </c>
      <c r="T1319" s="53">
        <v>0</v>
      </c>
      <c r="U1319" s="53">
        <v>700000000</v>
      </c>
      <c r="V1319" s="53">
        <v>0</v>
      </c>
      <c r="W1319" s="53">
        <v>0</v>
      </c>
      <c r="X1319" s="23">
        <f t="shared" si="436"/>
        <v>0</v>
      </c>
    </row>
    <row r="1320" spans="1:24" ht="48" customHeight="1" x14ac:dyDescent="0.2">
      <c r="A1320" s="59" t="s">
        <v>376</v>
      </c>
      <c r="B1320" s="60" t="s">
        <v>1505</v>
      </c>
      <c r="C1320" s="52"/>
      <c r="D1320" s="53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28"/>
      <c r="R1320" s="53"/>
      <c r="S1320" s="53"/>
      <c r="T1320" s="53"/>
      <c r="U1320" s="53"/>
      <c r="V1320" s="53"/>
      <c r="W1320" s="53"/>
      <c r="X1320" s="53"/>
    </row>
    <row r="1321" spans="1:24" ht="48" customHeight="1" x14ac:dyDescent="0.2">
      <c r="A1321" s="61" t="s">
        <v>1506</v>
      </c>
      <c r="B1321" s="62" t="s">
        <v>1507</v>
      </c>
      <c r="C1321" s="62" t="s">
        <v>52</v>
      </c>
      <c r="D1321" s="53">
        <v>50000000</v>
      </c>
      <c r="E1321" s="53">
        <v>0</v>
      </c>
      <c r="F1321" s="53">
        <v>0</v>
      </c>
      <c r="G1321" s="53">
        <v>0</v>
      </c>
      <c r="H1321" s="53">
        <v>0</v>
      </c>
      <c r="I1321" s="53">
        <v>0</v>
      </c>
      <c r="J1321" s="53">
        <v>50000000</v>
      </c>
      <c r="K1321" s="53">
        <v>0</v>
      </c>
      <c r="L1321" s="53">
        <v>0</v>
      </c>
      <c r="M1321" s="53">
        <v>0</v>
      </c>
      <c r="N1321" s="53">
        <v>0</v>
      </c>
      <c r="O1321" s="53">
        <v>0</v>
      </c>
      <c r="P1321" s="53">
        <v>0</v>
      </c>
      <c r="Q1321" s="28">
        <f t="shared" si="432"/>
        <v>0</v>
      </c>
      <c r="R1321" s="53">
        <v>0</v>
      </c>
      <c r="S1321" s="53">
        <v>0</v>
      </c>
      <c r="T1321" s="53">
        <v>0</v>
      </c>
      <c r="U1321" s="53">
        <v>50000000</v>
      </c>
      <c r="V1321" s="53">
        <v>0</v>
      </c>
      <c r="W1321" s="53">
        <v>0</v>
      </c>
      <c r="X1321" s="23">
        <f t="shared" ref="X1321:X1322" si="437">P1321/J1321</f>
        <v>0</v>
      </c>
    </row>
    <row r="1322" spans="1:24" ht="48" customHeight="1" x14ac:dyDescent="0.2">
      <c r="A1322" s="61" t="s">
        <v>1508</v>
      </c>
      <c r="B1322" s="62" t="s">
        <v>1509</v>
      </c>
      <c r="C1322" s="62" t="s">
        <v>580</v>
      </c>
      <c r="D1322" s="53">
        <v>405000000</v>
      </c>
      <c r="E1322" s="53">
        <v>0</v>
      </c>
      <c r="F1322" s="53">
        <v>0</v>
      </c>
      <c r="G1322" s="53">
        <v>0</v>
      </c>
      <c r="H1322" s="53">
        <v>0</v>
      </c>
      <c r="I1322" s="53">
        <v>0</v>
      </c>
      <c r="J1322" s="53">
        <v>405000000</v>
      </c>
      <c r="K1322" s="53">
        <v>0</v>
      </c>
      <c r="L1322" s="53">
        <v>0</v>
      </c>
      <c r="M1322" s="53">
        <v>0</v>
      </c>
      <c r="N1322" s="53">
        <v>0</v>
      </c>
      <c r="O1322" s="53">
        <v>0</v>
      </c>
      <c r="P1322" s="53">
        <v>0</v>
      </c>
      <c r="Q1322" s="28">
        <f t="shared" si="432"/>
        <v>0</v>
      </c>
      <c r="R1322" s="53">
        <v>0</v>
      </c>
      <c r="S1322" s="53">
        <v>0</v>
      </c>
      <c r="T1322" s="53">
        <v>0</v>
      </c>
      <c r="U1322" s="53">
        <v>405000000</v>
      </c>
      <c r="V1322" s="53">
        <v>0</v>
      </c>
      <c r="W1322" s="53">
        <v>0</v>
      </c>
      <c r="X1322" s="23">
        <f t="shared" si="437"/>
        <v>0</v>
      </c>
    </row>
    <row r="1323" spans="1:24" ht="48" customHeight="1" x14ac:dyDescent="0.2">
      <c r="A1323" s="59" t="s">
        <v>376</v>
      </c>
      <c r="B1323" s="60" t="s">
        <v>1510</v>
      </c>
      <c r="C1323" s="52"/>
      <c r="D1323" s="53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28"/>
      <c r="R1323" s="53"/>
      <c r="S1323" s="53"/>
      <c r="T1323" s="53"/>
      <c r="U1323" s="53"/>
      <c r="V1323" s="53"/>
      <c r="W1323" s="53"/>
      <c r="X1323" s="53"/>
    </row>
    <row r="1324" spans="1:24" ht="48" customHeight="1" x14ac:dyDescent="0.2">
      <c r="A1324" s="61" t="s">
        <v>1511</v>
      </c>
      <c r="B1324" s="62" t="s">
        <v>1507</v>
      </c>
      <c r="C1324" s="62" t="s">
        <v>52</v>
      </c>
      <c r="D1324" s="53">
        <v>295832096</v>
      </c>
      <c r="E1324" s="53">
        <v>0</v>
      </c>
      <c r="F1324" s="53">
        <v>0</v>
      </c>
      <c r="G1324" s="53">
        <v>0</v>
      </c>
      <c r="H1324" s="53">
        <v>0</v>
      </c>
      <c r="I1324" s="53">
        <v>0</v>
      </c>
      <c r="J1324" s="53">
        <v>295832096</v>
      </c>
      <c r="K1324" s="53">
        <v>0</v>
      </c>
      <c r="L1324" s="53">
        <v>0</v>
      </c>
      <c r="M1324" s="53">
        <v>0</v>
      </c>
      <c r="N1324" s="53">
        <v>0</v>
      </c>
      <c r="O1324" s="53">
        <v>0</v>
      </c>
      <c r="P1324" s="53">
        <v>0</v>
      </c>
      <c r="Q1324" s="28">
        <f t="shared" si="432"/>
        <v>0</v>
      </c>
      <c r="R1324" s="53">
        <v>0</v>
      </c>
      <c r="S1324" s="53">
        <v>0</v>
      </c>
      <c r="T1324" s="53">
        <v>0</v>
      </c>
      <c r="U1324" s="53">
        <v>295832096</v>
      </c>
      <c r="V1324" s="53">
        <v>0</v>
      </c>
      <c r="W1324" s="53">
        <v>0</v>
      </c>
      <c r="X1324" s="23">
        <f t="shared" ref="X1324:X1325" si="438">P1324/J1324</f>
        <v>0</v>
      </c>
    </row>
    <row r="1325" spans="1:24" ht="48" customHeight="1" x14ac:dyDescent="0.2">
      <c r="A1325" s="61" t="s">
        <v>1512</v>
      </c>
      <c r="B1325" s="62" t="s">
        <v>1509</v>
      </c>
      <c r="C1325" s="62" t="s">
        <v>580</v>
      </c>
      <c r="D1325" s="53">
        <v>73767904</v>
      </c>
      <c r="E1325" s="53">
        <v>0</v>
      </c>
      <c r="F1325" s="53">
        <v>0</v>
      </c>
      <c r="G1325" s="53">
        <v>0</v>
      </c>
      <c r="H1325" s="53">
        <v>0</v>
      </c>
      <c r="I1325" s="53">
        <v>0</v>
      </c>
      <c r="J1325" s="53">
        <v>73767904</v>
      </c>
      <c r="K1325" s="53">
        <v>0</v>
      </c>
      <c r="L1325" s="53">
        <v>0</v>
      </c>
      <c r="M1325" s="53">
        <v>0</v>
      </c>
      <c r="N1325" s="53">
        <v>0</v>
      </c>
      <c r="O1325" s="53">
        <v>0</v>
      </c>
      <c r="P1325" s="53">
        <v>0</v>
      </c>
      <c r="Q1325" s="28">
        <f t="shared" si="432"/>
        <v>0</v>
      </c>
      <c r="R1325" s="53">
        <v>0</v>
      </c>
      <c r="S1325" s="53">
        <v>0</v>
      </c>
      <c r="T1325" s="53">
        <v>0</v>
      </c>
      <c r="U1325" s="53">
        <v>73767904</v>
      </c>
      <c r="V1325" s="53">
        <v>0</v>
      </c>
      <c r="W1325" s="53">
        <v>0</v>
      </c>
      <c r="X1325" s="23">
        <f t="shared" si="438"/>
        <v>0</v>
      </c>
    </row>
    <row r="1326" spans="1:24" ht="48" customHeight="1" x14ac:dyDescent="0.2">
      <c r="A1326" s="59" t="s">
        <v>376</v>
      </c>
      <c r="B1326" s="60" t="s">
        <v>1513</v>
      </c>
      <c r="C1326" s="52"/>
      <c r="D1326" s="53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28"/>
      <c r="R1326" s="53"/>
      <c r="S1326" s="53"/>
      <c r="T1326" s="53"/>
      <c r="U1326" s="53"/>
      <c r="V1326" s="53"/>
      <c r="W1326" s="53"/>
      <c r="X1326" s="53"/>
    </row>
    <row r="1327" spans="1:24" ht="48" customHeight="1" x14ac:dyDescent="0.2">
      <c r="A1327" s="61" t="s">
        <v>1514</v>
      </c>
      <c r="B1327" s="62" t="s">
        <v>1515</v>
      </c>
      <c r="C1327" s="62" t="s">
        <v>580</v>
      </c>
      <c r="D1327" s="53">
        <v>68250000</v>
      </c>
      <c r="E1327" s="53">
        <v>0</v>
      </c>
      <c r="F1327" s="53">
        <v>0</v>
      </c>
      <c r="G1327" s="53">
        <v>0</v>
      </c>
      <c r="H1327" s="53">
        <v>0</v>
      </c>
      <c r="I1327" s="53">
        <v>0</v>
      </c>
      <c r="J1327" s="53">
        <v>68250000</v>
      </c>
      <c r="K1327" s="53">
        <v>0</v>
      </c>
      <c r="L1327" s="53">
        <v>0</v>
      </c>
      <c r="M1327" s="53">
        <v>0</v>
      </c>
      <c r="N1327" s="53">
        <v>0</v>
      </c>
      <c r="O1327" s="53">
        <v>0</v>
      </c>
      <c r="P1327" s="53">
        <v>0</v>
      </c>
      <c r="Q1327" s="28">
        <f t="shared" si="432"/>
        <v>0</v>
      </c>
      <c r="R1327" s="53">
        <v>0</v>
      </c>
      <c r="S1327" s="53">
        <v>0</v>
      </c>
      <c r="T1327" s="53">
        <v>0</v>
      </c>
      <c r="U1327" s="53">
        <v>68250000</v>
      </c>
      <c r="V1327" s="53">
        <v>0</v>
      </c>
      <c r="W1327" s="53">
        <v>0</v>
      </c>
      <c r="X1327" s="23">
        <f t="shared" ref="X1327" si="439">P1327/J1327</f>
        <v>0</v>
      </c>
    </row>
    <row r="1328" spans="1:24" ht="48" customHeight="1" x14ac:dyDescent="0.2">
      <c r="A1328" s="59" t="s">
        <v>376</v>
      </c>
      <c r="B1328" s="60" t="s">
        <v>1442</v>
      </c>
      <c r="C1328" s="52"/>
      <c r="D1328" s="53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28"/>
      <c r="R1328" s="53"/>
      <c r="S1328" s="53"/>
      <c r="T1328" s="53"/>
      <c r="U1328" s="53"/>
      <c r="V1328" s="53"/>
      <c r="W1328" s="53"/>
      <c r="X1328" s="53"/>
    </row>
    <row r="1329" spans="1:24" ht="48" customHeight="1" x14ac:dyDescent="0.2">
      <c r="A1329" s="61" t="s">
        <v>1516</v>
      </c>
      <c r="B1329" s="62" t="s">
        <v>1517</v>
      </c>
      <c r="C1329" s="62" t="s">
        <v>580</v>
      </c>
      <c r="D1329" s="53">
        <v>36750000</v>
      </c>
      <c r="E1329" s="53">
        <v>0</v>
      </c>
      <c r="F1329" s="53">
        <v>0</v>
      </c>
      <c r="G1329" s="53">
        <v>0</v>
      </c>
      <c r="H1329" s="53">
        <v>0</v>
      </c>
      <c r="I1329" s="53">
        <v>0</v>
      </c>
      <c r="J1329" s="53">
        <v>36750000</v>
      </c>
      <c r="K1329" s="53">
        <v>0</v>
      </c>
      <c r="L1329" s="53">
        <v>0</v>
      </c>
      <c r="M1329" s="53">
        <v>0</v>
      </c>
      <c r="N1329" s="53">
        <v>0</v>
      </c>
      <c r="O1329" s="53">
        <v>0</v>
      </c>
      <c r="P1329" s="53">
        <v>0</v>
      </c>
      <c r="Q1329" s="28">
        <f t="shared" si="432"/>
        <v>0</v>
      </c>
      <c r="R1329" s="53">
        <v>0</v>
      </c>
      <c r="S1329" s="53">
        <v>0</v>
      </c>
      <c r="T1329" s="53">
        <v>0</v>
      </c>
      <c r="U1329" s="53">
        <v>36750000</v>
      </c>
      <c r="V1329" s="53">
        <v>0</v>
      </c>
      <c r="W1329" s="53">
        <v>0</v>
      </c>
      <c r="X1329" s="23">
        <f t="shared" ref="X1329:X1331" si="440">P1329/J1329</f>
        <v>0</v>
      </c>
    </row>
    <row r="1330" spans="1:24" ht="48" customHeight="1" x14ac:dyDescent="0.2">
      <c r="A1330" s="59" t="s">
        <v>376</v>
      </c>
      <c r="B1330" s="60" t="s">
        <v>1446</v>
      </c>
      <c r="C1330" s="52"/>
      <c r="D1330" s="53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28"/>
      <c r="R1330" s="53"/>
      <c r="S1330" s="53"/>
      <c r="T1330" s="53"/>
      <c r="U1330" s="53"/>
      <c r="V1330" s="53"/>
      <c r="W1330" s="53"/>
      <c r="X1330" s="23"/>
    </row>
    <row r="1331" spans="1:24" ht="48" customHeight="1" x14ac:dyDescent="0.2">
      <c r="A1331" s="61" t="s">
        <v>1518</v>
      </c>
      <c r="B1331" s="62" t="s">
        <v>1515</v>
      </c>
      <c r="C1331" s="62" t="s">
        <v>580</v>
      </c>
      <c r="D1331" s="53">
        <v>320950000</v>
      </c>
      <c r="E1331" s="53">
        <v>0</v>
      </c>
      <c r="F1331" s="53">
        <v>0</v>
      </c>
      <c r="G1331" s="53">
        <v>0</v>
      </c>
      <c r="H1331" s="53">
        <v>0</v>
      </c>
      <c r="I1331" s="53">
        <v>0</v>
      </c>
      <c r="J1331" s="53">
        <v>320950000</v>
      </c>
      <c r="K1331" s="53">
        <v>0</v>
      </c>
      <c r="L1331" s="53">
        <v>0</v>
      </c>
      <c r="M1331" s="53">
        <v>0</v>
      </c>
      <c r="N1331" s="53">
        <v>0</v>
      </c>
      <c r="O1331" s="53">
        <v>0</v>
      </c>
      <c r="P1331" s="53">
        <v>0</v>
      </c>
      <c r="Q1331" s="28">
        <f t="shared" si="432"/>
        <v>0</v>
      </c>
      <c r="R1331" s="53">
        <v>0</v>
      </c>
      <c r="S1331" s="53">
        <v>0</v>
      </c>
      <c r="T1331" s="53">
        <v>0</v>
      </c>
      <c r="U1331" s="53">
        <v>320950000</v>
      </c>
      <c r="V1331" s="53">
        <v>0</v>
      </c>
      <c r="W1331" s="53">
        <v>0</v>
      </c>
      <c r="X1331" s="23">
        <f t="shared" si="440"/>
        <v>0</v>
      </c>
    </row>
    <row r="1332" spans="1:24" ht="48" customHeight="1" x14ac:dyDescent="0.2">
      <c r="A1332" s="59" t="s">
        <v>376</v>
      </c>
      <c r="B1332" s="60" t="s">
        <v>1519</v>
      </c>
      <c r="C1332" s="52"/>
      <c r="D1332" s="53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28"/>
      <c r="R1332" s="53"/>
      <c r="S1332" s="53"/>
      <c r="T1332" s="53"/>
      <c r="U1332" s="53"/>
      <c r="V1332" s="53"/>
      <c r="W1332" s="53"/>
      <c r="X1332" s="53"/>
    </row>
    <row r="1333" spans="1:24" ht="48" customHeight="1" x14ac:dyDescent="0.2">
      <c r="A1333" s="61" t="s">
        <v>1520</v>
      </c>
      <c r="B1333" s="62" t="s">
        <v>1515</v>
      </c>
      <c r="C1333" s="62" t="s">
        <v>580</v>
      </c>
      <c r="D1333" s="53">
        <v>44100000</v>
      </c>
      <c r="E1333" s="53">
        <v>0</v>
      </c>
      <c r="F1333" s="53">
        <v>0</v>
      </c>
      <c r="G1333" s="53">
        <v>0</v>
      </c>
      <c r="H1333" s="53">
        <v>0</v>
      </c>
      <c r="I1333" s="53">
        <v>0</v>
      </c>
      <c r="J1333" s="53">
        <v>44100000</v>
      </c>
      <c r="K1333" s="53">
        <v>0</v>
      </c>
      <c r="L1333" s="53">
        <v>0</v>
      </c>
      <c r="M1333" s="53">
        <v>0</v>
      </c>
      <c r="N1333" s="53">
        <v>0</v>
      </c>
      <c r="O1333" s="53">
        <v>0</v>
      </c>
      <c r="P1333" s="53">
        <v>0</v>
      </c>
      <c r="Q1333" s="28">
        <f t="shared" si="432"/>
        <v>0</v>
      </c>
      <c r="R1333" s="53">
        <v>0</v>
      </c>
      <c r="S1333" s="53">
        <v>0</v>
      </c>
      <c r="T1333" s="53">
        <v>0</v>
      </c>
      <c r="U1333" s="53">
        <v>44100000</v>
      </c>
      <c r="V1333" s="53">
        <v>0</v>
      </c>
      <c r="W1333" s="53">
        <v>0</v>
      </c>
      <c r="X1333" s="23">
        <f t="shared" ref="X1333:X1335" si="441">P1333/J1333</f>
        <v>0</v>
      </c>
    </row>
    <row r="1334" spans="1:24" ht="49.5" customHeight="1" x14ac:dyDescent="0.2">
      <c r="A1334" s="59" t="s">
        <v>376</v>
      </c>
      <c r="B1334" s="60" t="s">
        <v>1521</v>
      </c>
      <c r="C1334" s="52"/>
      <c r="D1334" s="53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28"/>
      <c r="R1334" s="53"/>
      <c r="S1334" s="53"/>
      <c r="T1334" s="53"/>
      <c r="U1334" s="53"/>
      <c r="V1334" s="53"/>
      <c r="W1334" s="53"/>
      <c r="X1334" s="23"/>
    </row>
    <row r="1335" spans="1:24" ht="49.5" customHeight="1" x14ac:dyDescent="0.2">
      <c r="A1335" s="61" t="s">
        <v>1522</v>
      </c>
      <c r="B1335" s="62" t="s">
        <v>1515</v>
      </c>
      <c r="C1335" s="62" t="s">
        <v>580</v>
      </c>
      <c r="D1335" s="53">
        <v>115500000</v>
      </c>
      <c r="E1335" s="53">
        <v>0</v>
      </c>
      <c r="F1335" s="53">
        <v>0</v>
      </c>
      <c r="G1335" s="53">
        <v>0</v>
      </c>
      <c r="H1335" s="53">
        <v>0</v>
      </c>
      <c r="I1335" s="53">
        <v>0</v>
      </c>
      <c r="J1335" s="53">
        <v>115500000</v>
      </c>
      <c r="K1335" s="53">
        <v>0</v>
      </c>
      <c r="L1335" s="53">
        <v>0</v>
      </c>
      <c r="M1335" s="53">
        <v>0</v>
      </c>
      <c r="N1335" s="53">
        <v>0</v>
      </c>
      <c r="O1335" s="53">
        <v>0</v>
      </c>
      <c r="P1335" s="53">
        <v>0</v>
      </c>
      <c r="Q1335" s="28">
        <f t="shared" si="432"/>
        <v>0</v>
      </c>
      <c r="R1335" s="53">
        <v>0</v>
      </c>
      <c r="S1335" s="53">
        <v>0</v>
      </c>
      <c r="T1335" s="53">
        <v>0</v>
      </c>
      <c r="U1335" s="53">
        <v>115500000</v>
      </c>
      <c r="V1335" s="53">
        <v>0</v>
      </c>
      <c r="W1335" s="53">
        <v>0</v>
      </c>
      <c r="X1335" s="23">
        <f t="shared" si="441"/>
        <v>0</v>
      </c>
    </row>
    <row r="1336" spans="1:24" ht="49.5" customHeight="1" x14ac:dyDescent="0.2">
      <c r="A1336" s="59" t="s">
        <v>376</v>
      </c>
      <c r="B1336" s="60" t="s">
        <v>1523</v>
      </c>
      <c r="C1336" s="52"/>
      <c r="D1336" s="53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28"/>
      <c r="R1336" s="53"/>
      <c r="S1336" s="53"/>
      <c r="T1336" s="53"/>
      <c r="U1336" s="53"/>
      <c r="V1336" s="53"/>
      <c r="W1336" s="53"/>
      <c r="X1336" s="53"/>
    </row>
    <row r="1337" spans="1:24" ht="49.5" customHeight="1" x14ac:dyDescent="0.2">
      <c r="A1337" s="61" t="s">
        <v>1524</v>
      </c>
      <c r="B1337" s="62" t="s">
        <v>1515</v>
      </c>
      <c r="C1337" s="62" t="s">
        <v>580</v>
      </c>
      <c r="D1337" s="53">
        <v>23100000</v>
      </c>
      <c r="E1337" s="53">
        <v>0</v>
      </c>
      <c r="F1337" s="53">
        <v>0</v>
      </c>
      <c r="G1337" s="53">
        <v>0</v>
      </c>
      <c r="H1337" s="53">
        <v>0</v>
      </c>
      <c r="I1337" s="53">
        <v>0</v>
      </c>
      <c r="J1337" s="53">
        <v>23100000</v>
      </c>
      <c r="K1337" s="53">
        <v>0</v>
      </c>
      <c r="L1337" s="53">
        <v>0</v>
      </c>
      <c r="M1337" s="53">
        <v>0</v>
      </c>
      <c r="N1337" s="53">
        <v>0</v>
      </c>
      <c r="O1337" s="53">
        <v>0</v>
      </c>
      <c r="P1337" s="53">
        <v>0</v>
      </c>
      <c r="Q1337" s="28">
        <f t="shared" si="432"/>
        <v>0</v>
      </c>
      <c r="R1337" s="53">
        <v>0</v>
      </c>
      <c r="S1337" s="53">
        <v>0</v>
      </c>
      <c r="T1337" s="53">
        <v>0</v>
      </c>
      <c r="U1337" s="53">
        <v>23100000</v>
      </c>
      <c r="V1337" s="53">
        <v>0</v>
      </c>
      <c r="W1337" s="53">
        <v>0</v>
      </c>
      <c r="X1337" s="23">
        <f t="shared" ref="X1337:X1352" si="442">P1337/J1337</f>
        <v>0</v>
      </c>
    </row>
    <row r="1338" spans="1:24" ht="49.5" customHeight="1" x14ac:dyDescent="0.2">
      <c r="A1338" s="59" t="s">
        <v>376</v>
      </c>
      <c r="B1338" s="60" t="s">
        <v>1525</v>
      </c>
      <c r="C1338" s="52"/>
      <c r="D1338" s="53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28"/>
      <c r="R1338" s="53"/>
      <c r="S1338" s="53"/>
      <c r="T1338" s="53"/>
      <c r="U1338" s="53"/>
      <c r="V1338" s="53"/>
      <c r="W1338" s="53"/>
      <c r="X1338" s="23"/>
    </row>
    <row r="1339" spans="1:24" ht="38.25" customHeight="1" x14ac:dyDescent="0.2">
      <c r="A1339" s="61" t="s">
        <v>1526</v>
      </c>
      <c r="B1339" s="62" t="s">
        <v>1527</v>
      </c>
      <c r="C1339" s="62" t="s">
        <v>580</v>
      </c>
      <c r="D1339" s="53">
        <v>10000000</v>
      </c>
      <c r="E1339" s="53">
        <v>0</v>
      </c>
      <c r="F1339" s="53">
        <v>0</v>
      </c>
      <c r="G1339" s="53">
        <v>0</v>
      </c>
      <c r="H1339" s="53">
        <v>0</v>
      </c>
      <c r="I1339" s="53">
        <v>0</v>
      </c>
      <c r="J1339" s="53">
        <v>10000000</v>
      </c>
      <c r="K1339" s="53">
        <v>0</v>
      </c>
      <c r="L1339" s="53">
        <v>0</v>
      </c>
      <c r="M1339" s="53">
        <v>0</v>
      </c>
      <c r="N1339" s="53">
        <v>0</v>
      </c>
      <c r="O1339" s="53">
        <v>0</v>
      </c>
      <c r="P1339" s="53">
        <v>0</v>
      </c>
      <c r="Q1339" s="28">
        <f t="shared" si="432"/>
        <v>0</v>
      </c>
      <c r="R1339" s="53">
        <v>0</v>
      </c>
      <c r="S1339" s="53">
        <v>0</v>
      </c>
      <c r="T1339" s="53">
        <v>0</v>
      </c>
      <c r="U1339" s="53">
        <v>10000000</v>
      </c>
      <c r="V1339" s="53">
        <v>0</v>
      </c>
      <c r="W1339" s="53">
        <v>0</v>
      </c>
      <c r="X1339" s="23">
        <f t="shared" si="442"/>
        <v>0</v>
      </c>
    </row>
    <row r="1340" spans="1:24" ht="38.25" customHeight="1" x14ac:dyDescent="0.2">
      <c r="A1340" s="59" t="s">
        <v>376</v>
      </c>
      <c r="B1340" s="60" t="s">
        <v>1489</v>
      </c>
      <c r="C1340" s="52"/>
      <c r="D1340" s="53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28"/>
      <c r="R1340" s="53"/>
      <c r="S1340" s="53"/>
      <c r="T1340" s="53"/>
      <c r="U1340" s="53"/>
      <c r="V1340" s="53"/>
      <c r="W1340" s="53"/>
      <c r="X1340" s="23"/>
    </row>
    <row r="1341" spans="1:24" ht="38.25" customHeight="1" x14ac:dyDescent="0.2">
      <c r="A1341" s="61" t="s">
        <v>1528</v>
      </c>
      <c r="B1341" s="62" t="s">
        <v>1529</v>
      </c>
      <c r="C1341" s="62" t="s">
        <v>52</v>
      </c>
      <c r="D1341" s="53">
        <v>284000000</v>
      </c>
      <c r="E1341" s="53">
        <v>0</v>
      </c>
      <c r="F1341" s="53">
        <v>0</v>
      </c>
      <c r="G1341" s="53">
        <v>0</v>
      </c>
      <c r="H1341" s="53">
        <v>0</v>
      </c>
      <c r="I1341" s="53">
        <v>0</v>
      </c>
      <c r="J1341" s="53">
        <v>284000000</v>
      </c>
      <c r="K1341" s="53">
        <v>0</v>
      </c>
      <c r="L1341" s="53">
        <v>0</v>
      </c>
      <c r="M1341" s="53">
        <v>0</v>
      </c>
      <c r="N1341" s="53">
        <v>0</v>
      </c>
      <c r="O1341" s="53">
        <v>0</v>
      </c>
      <c r="P1341" s="53">
        <v>0</v>
      </c>
      <c r="Q1341" s="28">
        <f t="shared" si="432"/>
        <v>0</v>
      </c>
      <c r="R1341" s="53">
        <v>0</v>
      </c>
      <c r="S1341" s="53">
        <v>0</v>
      </c>
      <c r="T1341" s="53">
        <v>0</v>
      </c>
      <c r="U1341" s="53">
        <v>284000000</v>
      </c>
      <c r="V1341" s="53">
        <v>0</v>
      </c>
      <c r="W1341" s="53">
        <v>0</v>
      </c>
      <c r="X1341" s="23">
        <f t="shared" si="442"/>
        <v>0</v>
      </c>
    </row>
    <row r="1342" spans="1:24" ht="38.25" customHeight="1" x14ac:dyDescent="0.2">
      <c r="A1342" s="59" t="s">
        <v>376</v>
      </c>
      <c r="B1342" s="60" t="s">
        <v>1530</v>
      </c>
      <c r="C1342" s="52"/>
      <c r="D1342" s="53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28"/>
      <c r="R1342" s="53"/>
      <c r="S1342" s="53"/>
      <c r="T1342" s="53"/>
      <c r="U1342" s="53"/>
      <c r="V1342" s="53"/>
      <c r="W1342" s="53"/>
      <c r="X1342" s="23"/>
    </row>
    <row r="1343" spans="1:24" ht="38.25" customHeight="1" x14ac:dyDescent="0.2">
      <c r="A1343" s="61" t="s">
        <v>1531</v>
      </c>
      <c r="B1343" s="62" t="s">
        <v>1532</v>
      </c>
      <c r="C1343" s="62" t="s">
        <v>52</v>
      </c>
      <c r="D1343" s="53">
        <v>50000000</v>
      </c>
      <c r="E1343" s="53">
        <v>0</v>
      </c>
      <c r="F1343" s="53">
        <v>0</v>
      </c>
      <c r="G1343" s="53">
        <v>0</v>
      </c>
      <c r="H1343" s="53">
        <v>0</v>
      </c>
      <c r="I1343" s="53">
        <v>0</v>
      </c>
      <c r="J1343" s="53">
        <v>50000000</v>
      </c>
      <c r="K1343" s="53">
        <v>0</v>
      </c>
      <c r="L1343" s="53">
        <v>0</v>
      </c>
      <c r="M1343" s="53">
        <v>0</v>
      </c>
      <c r="N1343" s="53">
        <v>0</v>
      </c>
      <c r="O1343" s="53">
        <v>0</v>
      </c>
      <c r="P1343" s="53">
        <v>0</v>
      </c>
      <c r="Q1343" s="28">
        <f t="shared" si="432"/>
        <v>0</v>
      </c>
      <c r="R1343" s="53">
        <v>0</v>
      </c>
      <c r="S1343" s="53">
        <v>0</v>
      </c>
      <c r="T1343" s="53">
        <v>0</v>
      </c>
      <c r="U1343" s="53">
        <v>50000000</v>
      </c>
      <c r="V1343" s="53">
        <v>0</v>
      </c>
      <c r="W1343" s="53">
        <v>0</v>
      </c>
      <c r="X1343" s="23">
        <f t="shared" si="442"/>
        <v>0</v>
      </c>
    </row>
    <row r="1344" spans="1:24" ht="38.25" customHeight="1" x14ac:dyDescent="0.2">
      <c r="A1344" s="59" t="s">
        <v>376</v>
      </c>
      <c r="B1344" s="60" t="s">
        <v>1492</v>
      </c>
      <c r="C1344" s="52"/>
      <c r="D1344" s="53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28"/>
      <c r="R1344" s="53"/>
      <c r="S1344" s="53"/>
      <c r="T1344" s="53"/>
      <c r="U1344" s="53"/>
      <c r="V1344" s="53"/>
      <c r="W1344" s="53"/>
      <c r="X1344" s="23"/>
    </row>
    <row r="1345" spans="1:24" ht="38.25" customHeight="1" x14ac:dyDescent="0.2">
      <c r="A1345" s="61" t="s">
        <v>1533</v>
      </c>
      <c r="B1345" s="62" t="s">
        <v>1534</v>
      </c>
      <c r="C1345" s="62" t="s">
        <v>52</v>
      </c>
      <c r="D1345" s="53">
        <v>530000000</v>
      </c>
      <c r="E1345" s="53">
        <v>0</v>
      </c>
      <c r="F1345" s="53">
        <v>0</v>
      </c>
      <c r="G1345" s="53">
        <v>0</v>
      </c>
      <c r="H1345" s="53">
        <v>0</v>
      </c>
      <c r="I1345" s="53">
        <v>0</v>
      </c>
      <c r="J1345" s="53">
        <v>530000000</v>
      </c>
      <c r="K1345" s="53">
        <v>0</v>
      </c>
      <c r="L1345" s="53">
        <v>0</v>
      </c>
      <c r="M1345" s="53">
        <v>0</v>
      </c>
      <c r="N1345" s="53">
        <v>0</v>
      </c>
      <c r="O1345" s="53">
        <v>0</v>
      </c>
      <c r="P1345" s="53">
        <v>0</v>
      </c>
      <c r="Q1345" s="28">
        <f t="shared" si="432"/>
        <v>0</v>
      </c>
      <c r="R1345" s="53">
        <v>0</v>
      </c>
      <c r="S1345" s="53">
        <v>0</v>
      </c>
      <c r="T1345" s="53">
        <v>0</v>
      </c>
      <c r="U1345" s="53">
        <v>530000000</v>
      </c>
      <c r="V1345" s="53">
        <v>0</v>
      </c>
      <c r="W1345" s="53">
        <v>0</v>
      </c>
      <c r="X1345" s="23">
        <f t="shared" si="442"/>
        <v>0</v>
      </c>
    </row>
    <row r="1346" spans="1:24" ht="38.25" customHeight="1" x14ac:dyDescent="0.2">
      <c r="A1346" s="61" t="s">
        <v>1535</v>
      </c>
      <c r="B1346" s="62" t="s">
        <v>1536</v>
      </c>
      <c r="C1346" s="62" t="s">
        <v>580</v>
      </c>
      <c r="D1346" s="53">
        <v>250000000</v>
      </c>
      <c r="E1346" s="53">
        <v>0</v>
      </c>
      <c r="F1346" s="53">
        <v>0</v>
      </c>
      <c r="G1346" s="53">
        <v>0</v>
      </c>
      <c r="H1346" s="53">
        <v>0</v>
      </c>
      <c r="I1346" s="53">
        <v>0</v>
      </c>
      <c r="J1346" s="53">
        <v>250000000</v>
      </c>
      <c r="K1346" s="53">
        <v>0</v>
      </c>
      <c r="L1346" s="53">
        <v>0</v>
      </c>
      <c r="M1346" s="53">
        <v>0</v>
      </c>
      <c r="N1346" s="53">
        <v>0</v>
      </c>
      <c r="O1346" s="53">
        <v>0</v>
      </c>
      <c r="P1346" s="53">
        <v>0</v>
      </c>
      <c r="Q1346" s="28">
        <f t="shared" si="432"/>
        <v>0</v>
      </c>
      <c r="R1346" s="53">
        <v>0</v>
      </c>
      <c r="S1346" s="53">
        <v>0</v>
      </c>
      <c r="T1346" s="53">
        <v>0</v>
      </c>
      <c r="U1346" s="53">
        <v>250000000</v>
      </c>
      <c r="V1346" s="53">
        <v>0</v>
      </c>
      <c r="W1346" s="53">
        <v>0</v>
      </c>
      <c r="X1346" s="23">
        <f t="shared" si="442"/>
        <v>0</v>
      </c>
    </row>
    <row r="1347" spans="1:24" ht="38.25" customHeight="1" x14ac:dyDescent="0.2">
      <c r="A1347" s="59" t="s">
        <v>376</v>
      </c>
      <c r="B1347" s="60" t="s">
        <v>1537</v>
      </c>
      <c r="C1347" s="52"/>
      <c r="D1347" s="53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28"/>
      <c r="R1347" s="53"/>
      <c r="S1347" s="53"/>
      <c r="T1347" s="53"/>
      <c r="U1347" s="53"/>
      <c r="V1347" s="53"/>
      <c r="W1347" s="53"/>
      <c r="X1347" s="23"/>
    </row>
    <row r="1348" spans="1:24" ht="38.25" customHeight="1" x14ac:dyDescent="0.2">
      <c r="A1348" s="61" t="s">
        <v>1538</v>
      </c>
      <c r="B1348" s="62" t="s">
        <v>1539</v>
      </c>
      <c r="C1348" s="62" t="s">
        <v>52</v>
      </c>
      <c r="D1348" s="53">
        <v>80000000</v>
      </c>
      <c r="E1348" s="53">
        <v>0</v>
      </c>
      <c r="F1348" s="53">
        <v>0</v>
      </c>
      <c r="G1348" s="53">
        <v>0</v>
      </c>
      <c r="H1348" s="53">
        <v>0</v>
      </c>
      <c r="I1348" s="53">
        <v>0</v>
      </c>
      <c r="J1348" s="53">
        <v>80000000</v>
      </c>
      <c r="K1348" s="53">
        <v>0</v>
      </c>
      <c r="L1348" s="53">
        <v>0</v>
      </c>
      <c r="M1348" s="53">
        <v>0</v>
      </c>
      <c r="N1348" s="53">
        <v>0</v>
      </c>
      <c r="O1348" s="53">
        <v>0</v>
      </c>
      <c r="P1348" s="53">
        <v>0</v>
      </c>
      <c r="Q1348" s="28">
        <f t="shared" si="432"/>
        <v>0</v>
      </c>
      <c r="R1348" s="53">
        <v>0</v>
      </c>
      <c r="S1348" s="53">
        <v>0</v>
      </c>
      <c r="T1348" s="53">
        <v>0</v>
      </c>
      <c r="U1348" s="53">
        <v>80000000</v>
      </c>
      <c r="V1348" s="53">
        <v>0</v>
      </c>
      <c r="W1348" s="53">
        <v>0</v>
      </c>
      <c r="X1348" s="23">
        <f t="shared" si="442"/>
        <v>0</v>
      </c>
    </row>
    <row r="1349" spans="1:24" ht="38.25" customHeight="1" x14ac:dyDescent="0.2">
      <c r="A1349" s="59" t="s">
        <v>376</v>
      </c>
      <c r="B1349" s="60" t="s">
        <v>1540</v>
      </c>
      <c r="C1349" s="52"/>
      <c r="D1349" s="53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28"/>
      <c r="R1349" s="53"/>
      <c r="S1349" s="53"/>
      <c r="T1349" s="53"/>
      <c r="U1349" s="53"/>
      <c r="V1349" s="53"/>
      <c r="W1349" s="53"/>
      <c r="X1349" s="23"/>
    </row>
    <row r="1350" spans="1:24" ht="38.25" customHeight="1" x14ac:dyDescent="0.2">
      <c r="A1350" s="61" t="s">
        <v>1541</v>
      </c>
      <c r="B1350" s="62" t="s">
        <v>1542</v>
      </c>
      <c r="C1350" s="62" t="s">
        <v>52</v>
      </c>
      <c r="D1350" s="53">
        <v>682400000</v>
      </c>
      <c r="E1350" s="53">
        <v>0</v>
      </c>
      <c r="F1350" s="53">
        <v>0</v>
      </c>
      <c r="G1350" s="53">
        <v>0</v>
      </c>
      <c r="H1350" s="53">
        <v>0</v>
      </c>
      <c r="I1350" s="53">
        <v>0</v>
      </c>
      <c r="J1350" s="53">
        <v>682400000</v>
      </c>
      <c r="K1350" s="53">
        <v>0</v>
      </c>
      <c r="L1350" s="53">
        <v>0</v>
      </c>
      <c r="M1350" s="53">
        <v>0</v>
      </c>
      <c r="N1350" s="53">
        <v>0</v>
      </c>
      <c r="O1350" s="53">
        <v>0</v>
      </c>
      <c r="P1350" s="53">
        <v>0</v>
      </c>
      <c r="Q1350" s="28">
        <f t="shared" si="432"/>
        <v>0</v>
      </c>
      <c r="R1350" s="53">
        <v>0</v>
      </c>
      <c r="S1350" s="53">
        <v>0</v>
      </c>
      <c r="T1350" s="53">
        <v>0</v>
      </c>
      <c r="U1350" s="53">
        <v>682400000</v>
      </c>
      <c r="V1350" s="53">
        <v>0</v>
      </c>
      <c r="W1350" s="53">
        <v>0</v>
      </c>
      <c r="X1350" s="23">
        <f t="shared" si="442"/>
        <v>0</v>
      </c>
    </row>
    <row r="1351" spans="1:24" ht="38.25" customHeight="1" x14ac:dyDescent="0.2">
      <c r="A1351" s="59" t="s">
        <v>376</v>
      </c>
      <c r="B1351" s="60" t="s">
        <v>1543</v>
      </c>
      <c r="C1351" s="52"/>
      <c r="D1351" s="53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28"/>
      <c r="R1351" s="53"/>
      <c r="S1351" s="53"/>
      <c r="T1351" s="53"/>
      <c r="U1351" s="53"/>
      <c r="V1351" s="53"/>
      <c r="W1351" s="53"/>
      <c r="X1351" s="23"/>
    </row>
    <row r="1352" spans="1:24" ht="38.25" customHeight="1" x14ac:dyDescent="0.2">
      <c r="A1352" s="61" t="s">
        <v>1544</v>
      </c>
      <c r="B1352" s="62" t="s">
        <v>1545</v>
      </c>
      <c r="C1352" s="62" t="s">
        <v>52</v>
      </c>
      <c r="D1352" s="53">
        <v>154000000</v>
      </c>
      <c r="E1352" s="53">
        <v>0</v>
      </c>
      <c r="F1352" s="53">
        <v>0</v>
      </c>
      <c r="G1352" s="53">
        <v>0</v>
      </c>
      <c r="H1352" s="53">
        <v>0</v>
      </c>
      <c r="I1352" s="53">
        <v>0</v>
      </c>
      <c r="J1352" s="53">
        <v>154000000</v>
      </c>
      <c r="K1352" s="53">
        <v>0</v>
      </c>
      <c r="L1352" s="53">
        <v>0</v>
      </c>
      <c r="M1352" s="53">
        <v>0</v>
      </c>
      <c r="N1352" s="53">
        <v>0</v>
      </c>
      <c r="O1352" s="53">
        <v>0</v>
      </c>
      <c r="P1352" s="53">
        <v>0</v>
      </c>
      <c r="Q1352" s="28">
        <f t="shared" ref="Q1352" si="443">R1352+T1352</f>
        <v>0</v>
      </c>
      <c r="R1352" s="53">
        <v>0</v>
      </c>
      <c r="S1352" s="53">
        <v>0</v>
      </c>
      <c r="T1352" s="53">
        <v>0</v>
      </c>
      <c r="U1352" s="53">
        <v>154000000</v>
      </c>
      <c r="V1352" s="53">
        <v>0</v>
      </c>
      <c r="W1352" s="53">
        <v>0</v>
      </c>
      <c r="X1352" s="23">
        <f t="shared" si="442"/>
        <v>0</v>
      </c>
    </row>
    <row r="1353" spans="1:24" s="17" customFormat="1" ht="15" customHeight="1" x14ac:dyDescent="0.2">
      <c r="A1353" s="128"/>
      <c r="B1353" s="133" t="s">
        <v>1546</v>
      </c>
      <c r="C1353" s="69" t="s">
        <v>1547</v>
      </c>
      <c r="D1353" s="130">
        <f t="shared" ref="D1353:W1353" si="444">SUM(D1175:D1352)</f>
        <v>13395680000</v>
      </c>
      <c r="E1353" s="130">
        <f t="shared" si="444"/>
        <v>0</v>
      </c>
      <c r="F1353" s="130">
        <f t="shared" si="444"/>
        <v>0</v>
      </c>
      <c r="G1353" s="130">
        <f t="shared" si="444"/>
        <v>0</v>
      </c>
      <c r="H1353" s="130">
        <f t="shared" si="444"/>
        <v>0</v>
      </c>
      <c r="I1353" s="130">
        <f t="shared" si="444"/>
        <v>0</v>
      </c>
      <c r="J1353" s="130">
        <f t="shared" si="444"/>
        <v>13395680000</v>
      </c>
      <c r="K1353" s="130">
        <f t="shared" si="444"/>
        <v>0</v>
      </c>
      <c r="L1353" s="130">
        <f t="shared" si="444"/>
        <v>0</v>
      </c>
      <c r="M1353" s="130">
        <f t="shared" si="444"/>
        <v>0</v>
      </c>
      <c r="N1353" s="130">
        <f t="shared" si="444"/>
        <v>0</v>
      </c>
      <c r="O1353" s="130">
        <f t="shared" si="444"/>
        <v>0</v>
      </c>
      <c r="P1353" s="130">
        <f t="shared" si="444"/>
        <v>0</v>
      </c>
      <c r="Q1353" s="130">
        <f t="shared" si="444"/>
        <v>0</v>
      </c>
      <c r="R1353" s="130">
        <f t="shared" si="444"/>
        <v>0</v>
      </c>
      <c r="S1353" s="130">
        <f t="shared" si="444"/>
        <v>0</v>
      </c>
      <c r="T1353" s="130">
        <f t="shared" si="444"/>
        <v>0</v>
      </c>
      <c r="U1353" s="130">
        <f t="shared" si="444"/>
        <v>13395680000</v>
      </c>
      <c r="V1353" s="130">
        <f t="shared" si="444"/>
        <v>0</v>
      </c>
      <c r="W1353" s="130">
        <f t="shared" si="444"/>
        <v>0</v>
      </c>
      <c r="X1353" s="115">
        <f>P1353/J1353</f>
        <v>0</v>
      </c>
    </row>
    <row r="1354" spans="1:24" s="17" customFormat="1" ht="15" customHeight="1" x14ac:dyDescent="0.2">
      <c r="A1354" s="41"/>
      <c r="B1354" s="85"/>
      <c r="C1354" s="65"/>
      <c r="D1354" s="66"/>
      <c r="E1354" s="66"/>
      <c r="F1354" s="66"/>
      <c r="G1354" s="66"/>
      <c r="H1354" s="66"/>
      <c r="I1354" s="66"/>
      <c r="J1354" s="66"/>
      <c r="K1354" s="66"/>
      <c r="L1354" s="66"/>
      <c r="M1354" s="66"/>
      <c r="N1354" s="66"/>
      <c r="O1354" s="66"/>
      <c r="P1354" s="66"/>
      <c r="Q1354" s="66"/>
      <c r="R1354" s="66"/>
      <c r="S1354" s="66"/>
      <c r="T1354" s="66"/>
      <c r="U1354" s="66"/>
      <c r="V1354" s="66"/>
      <c r="W1354" s="66"/>
      <c r="X1354" s="66"/>
    </row>
    <row r="1355" spans="1:24" s="17" customFormat="1" ht="15" customHeight="1" x14ac:dyDescent="0.2">
      <c r="A1355" s="128"/>
      <c r="B1355" s="69" t="s">
        <v>216</v>
      </c>
      <c r="C1355" s="131"/>
      <c r="D1355" s="132"/>
      <c r="E1355" s="132"/>
      <c r="F1355" s="132"/>
      <c r="G1355" s="132"/>
      <c r="H1355" s="132"/>
      <c r="I1355" s="132"/>
      <c r="J1355" s="132"/>
      <c r="K1355" s="132"/>
      <c r="L1355" s="132"/>
      <c r="M1355" s="132"/>
      <c r="N1355" s="132"/>
      <c r="O1355" s="132"/>
      <c r="P1355" s="132"/>
      <c r="Q1355" s="132"/>
      <c r="R1355" s="132"/>
      <c r="S1355" s="132"/>
      <c r="T1355" s="132"/>
      <c r="U1355" s="132"/>
      <c r="V1355" s="132"/>
      <c r="W1355" s="132"/>
      <c r="X1355" s="132"/>
    </row>
    <row r="1356" spans="1:24" ht="15" customHeight="1" x14ac:dyDescent="0.2">
      <c r="A1356" s="50">
        <v>2.2999999999999998</v>
      </c>
      <c r="B1356" s="51" t="s">
        <v>431</v>
      </c>
      <c r="C1356" s="52"/>
      <c r="D1356" s="53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  <c r="V1356" s="53"/>
      <c r="W1356" s="53"/>
      <c r="X1356" s="53"/>
    </row>
    <row r="1357" spans="1:24" ht="15" customHeight="1" x14ac:dyDescent="0.2">
      <c r="A1357" s="50" t="s">
        <v>365</v>
      </c>
      <c r="B1357" s="51" t="s">
        <v>180</v>
      </c>
      <c r="C1357" s="52"/>
      <c r="D1357" s="53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  <c r="V1357" s="53"/>
      <c r="W1357" s="53"/>
      <c r="X1357" s="53"/>
    </row>
    <row r="1358" spans="1:24" ht="15" customHeight="1" x14ac:dyDescent="0.2">
      <c r="A1358" s="50" t="s">
        <v>388</v>
      </c>
      <c r="B1358" s="51" t="s">
        <v>182</v>
      </c>
      <c r="C1358" s="52"/>
      <c r="D1358" s="53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  <c r="V1358" s="53"/>
      <c r="W1358" s="53"/>
      <c r="X1358" s="53"/>
    </row>
    <row r="1359" spans="1:24" ht="15" customHeight="1" x14ac:dyDescent="0.2">
      <c r="A1359" s="50" t="s">
        <v>547</v>
      </c>
      <c r="B1359" s="51" t="s">
        <v>192</v>
      </c>
      <c r="C1359" s="52"/>
      <c r="D1359" s="53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  <c r="V1359" s="53"/>
      <c r="W1359" s="53"/>
      <c r="X1359" s="53"/>
    </row>
    <row r="1360" spans="1:24" ht="15" customHeight="1" x14ac:dyDescent="0.2">
      <c r="A1360" s="50" t="s">
        <v>548</v>
      </c>
      <c r="B1360" s="51" t="s">
        <v>194</v>
      </c>
      <c r="C1360" s="52"/>
      <c r="D1360" s="53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</row>
    <row r="1361" spans="1:24" ht="74.25" customHeight="1" x14ac:dyDescent="0.2">
      <c r="A1361" s="59" t="s">
        <v>376</v>
      </c>
      <c r="B1361" s="60" t="s">
        <v>1548</v>
      </c>
      <c r="C1361" s="52"/>
      <c r="D1361" s="53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  <c r="V1361" s="53"/>
      <c r="W1361" s="53"/>
      <c r="X1361" s="53"/>
    </row>
    <row r="1362" spans="1:24" ht="30" customHeight="1" x14ac:dyDescent="0.2">
      <c r="A1362" s="61" t="s">
        <v>1549</v>
      </c>
      <c r="B1362" s="62" t="s">
        <v>1550</v>
      </c>
      <c r="C1362" s="62" t="s">
        <v>52</v>
      </c>
      <c r="D1362" s="53">
        <v>650000000</v>
      </c>
      <c r="E1362" s="53">
        <v>0</v>
      </c>
      <c r="F1362" s="53">
        <v>0</v>
      </c>
      <c r="G1362" s="53">
        <v>0</v>
      </c>
      <c r="H1362" s="53">
        <v>0</v>
      </c>
      <c r="I1362" s="53">
        <v>0</v>
      </c>
      <c r="J1362" s="53">
        <v>650000000</v>
      </c>
      <c r="K1362" s="53">
        <v>0</v>
      </c>
      <c r="L1362" s="53">
        <v>54166667</v>
      </c>
      <c r="M1362" s="53">
        <v>54166667</v>
      </c>
      <c r="N1362" s="53">
        <v>0</v>
      </c>
      <c r="O1362" s="53">
        <v>54166667</v>
      </c>
      <c r="P1362" s="53">
        <v>54166667</v>
      </c>
      <c r="Q1362" s="28">
        <f t="shared" ref="Q1362" si="445">R1362+T1362</f>
        <v>54166667</v>
      </c>
      <c r="R1362" s="53">
        <v>0</v>
      </c>
      <c r="S1362" s="53">
        <v>54166667</v>
      </c>
      <c r="T1362" s="53">
        <v>54166667</v>
      </c>
      <c r="U1362" s="53">
        <v>595833333</v>
      </c>
      <c r="V1362" s="53">
        <v>0</v>
      </c>
      <c r="W1362" s="53">
        <v>0</v>
      </c>
      <c r="X1362" s="23">
        <f t="shared" ref="X1362:X1368" si="446">P1362/J1362</f>
        <v>8.3333333846153851E-2</v>
      </c>
    </row>
    <row r="1363" spans="1:24" ht="49.5" customHeight="1" x14ac:dyDescent="0.2">
      <c r="A1363" s="59" t="s">
        <v>376</v>
      </c>
      <c r="B1363" s="60" t="s">
        <v>1551</v>
      </c>
      <c r="C1363" s="52"/>
      <c r="D1363" s="53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  <c r="V1363" s="53"/>
      <c r="W1363" s="53"/>
      <c r="X1363" s="23"/>
    </row>
    <row r="1364" spans="1:24" ht="38.25" customHeight="1" x14ac:dyDescent="0.2">
      <c r="A1364" s="61" t="s">
        <v>1552</v>
      </c>
      <c r="B1364" s="62" t="s">
        <v>1553</v>
      </c>
      <c r="C1364" s="62" t="s">
        <v>52</v>
      </c>
      <c r="D1364" s="53">
        <v>695620232</v>
      </c>
      <c r="E1364" s="53">
        <v>0</v>
      </c>
      <c r="F1364" s="53">
        <v>0</v>
      </c>
      <c r="G1364" s="53">
        <v>0</v>
      </c>
      <c r="H1364" s="53">
        <v>0</v>
      </c>
      <c r="I1364" s="53">
        <v>0</v>
      </c>
      <c r="J1364" s="53">
        <v>695620232</v>
      </c>
      <c r="K1364" s="53">
        <v>0</v>
      </c>
      <c r="L1364" s="53">
        <v>57968353</v>
      </c>
      <c r="M1364" s="53">
        <v>57968353</v>
      </c>
      <c r="N1364" s="53">
        <v>0</v>
      </c>
      <c r="O1364" s="53">
        <v>57968353</v>
      </c>
      <c r="P1364" s="53">
        <v>57968353</v>
      </c>
      <c r="Q1364" s="28">
        <f t="shared" ref="Q1364" si="447">R1364+T1364</f>
        <v>57968353</v>
      </c>
      <c r="R1364" s="53">
        <v>0</v>
      </c>
      <c r="S1364" s="53">
        <v>57968353</v>
      </c>
      <c r="T1364" s="53">
        <v>57968353</v>
      </c>
      <c r="U1364" s="53">
        <v>637651879</v>
      </c>
      <c r="V1364" s="53">
        <v>0</v>
      </c>
      <c r="W1364" s="53">
        <v>0</v>
      </c>
      <c r="X1364" s="23">
        <f t="shared" si="446"/>
        <v>8.3333333812522004E-2</v>
      </c>
    </row>
    <row r="1365" spans="1:24" ht="44.25" customHeight="1" x14ac:dyDescent="0.2">
      <c r="A1365" s="59" t="s">
        <v>376</v>
      </c>
      <c r="B1365" s="60" t="s">
        <v>1554</v>
      </c>
      <c r="C1365" s="52"/>
      <c r="D1365" s="53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  <c r="V1365" s="53"/>
      <c r="W1365" s="53"/>
      <c r="X1365" s="23"/>
    </row>
    <row r="1366" spans="1:24" ht="30" customHeight="1" x14ac:dyDescent="0.2">
      <c r="A1366" s="61" t="s">
        <v>1555</v>
      </c>
      <c r="B1366" s="62" t="s">
        <v>1556</v>
      </c>
      <c r="C1366" s="62" t="s">
        <v>52</v>
      </c>
      <c r="D1366" s="53">
        <v>2253479768</v>
      </c>
      <c r="E1366" s="53">
        <v>0</v>
      </c>
      <c r="F1366" s="53">
        <v>0</v>
      </c>
      <c r="G1366" s="53">
        <v>0</v>
      </c>
      <c r="H1366" s="53">
        <v>0</v>
      </c>
      <c r="I1366" s="53">
        <v>0</v>
      </c>
      <c r="J1366" s="53">
        <v>2253479768</v>
      </c>
      <c r="K1366" s="53">
        <v>0</v>
      </c>
      <c r="L1366" s="53">
        <v>187789981</v>
      </c>
      <c r="M1366" s="53">
        <v>187789981</v>
      </c>
      <c r="N1366" s="53">
        <v>0</v>
      </c>
      <c r="O1366" s="53">
        <v>187789981</v>
      </c>
      <c r="P1366" s="53">
        <v>187789981</v>
      </c>
      <c r="Q1366" s="28">
        <f t="shared" ref="Q1366" si="448">R1366+T1366</f>
        <v>187789981</v>
      </c>
      <c r="R1366" s="53">
        <v>0</v>
      </c>
      <c r="S1366" s="53">
        <v>187789981</v>
      </c>
      <c r="T1366" s="53">
        <v>187789981</v>
      </c>
      <c r="U1366" s="53">
        <v>2065689787</v>
      </c>
      <c r="V1366" s="53">
        <v>0</v>
      </c>
      <c r="W1366" s="53">
        <v>0</v>
      </c>
      <c r="X1366" s="23">
        <f t="shared" si="446"/>
        <v>8.3333333481252714E-2</v>
      </c>
    </row>
    <row r="1367" spans="1:24" ht="47.25" customHeight="1" x14ac:dyDescent="0.2">
      <c r="A1367" s="59" t="s">
        <v>376</v>
      </c>
      <c r="B1367" s="60" t="s">
        <v>1557</v>
      </c>
      <c r="C1367" s="52"/>
      <c r="D1367" s="53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  <c r="V1367" s="53"/>
      <c r="W1367" s="53"/>
      <c r="X1367" s="23"/>
    </row>
    <row r="1368" spans="1:24" ht="42" customHeight="1" x14ac:dyDescent="0.2">
      <c r="A1368" s="61" t="s">
        <v>1558</v>
      </c>
      <c r="B1368" s="62" t="s">
        <v>1559</v>
      </c>
      <c r="C1368" s="62" t="s">
        <v>52</v>
      </c>
      <c r="D1368" s="53">
        <v>442700000</v>
      </c>
      <c r="E1368" s="53">
        <v>0</v>
      </c>
      <c r="F1368" s="53">
        <v>0</v>
      </c>
      <c r="G1368" s="53">
        <v>0</v>
      </c>
      <c r="H1368" s="53">
        <v>0</v>
      </c>
      <c r="I1368" s="53">
        <v>0</v>
      </c>
      <c r="J1368" s="53">
        <v>442700000</v>
      </c>
      <c r="K1368" s="53">
        <v>0</v>
      </c>
      <c r="L1368" s="53">
        <v>36891667</v>
      </c>
      <c r="M1368" s="53">
        <v>36891667</v>
      </c>
      <c r="N1368" s="53">
        <v>0</v>
      </c>
      <c r="O1368" s="53">
        <v>36891667</v>
      </c>
      <c r="P1368" s="53">
        <v>36891667</v>
      </c>
      <c r="Q1368" s="28">
        <f t="shared" ref="Q1368" si="449">R1368+T1368</f>
        <v>36891667</v>
      </c>
      <c r="R1368" s="53">
        <v>0</v>
      </c>
      <c r="S1368" s="53">
        <v>36891667</v>
      </c>
      <c r="T1368" s="53">
        <v>36891667</v>
      </c>
      <c r="U1368" s="53">
        <v>405808333</v>
      </c>
      <c r="V1368" s="53">
        <v>0</v>
      </c>
      <c r="W1368" s="53">
        <v>0</v>
      </c>
      <c r="X1368" s="23">
        <f t="shared" si="446"/>
        <v>8.333333408628868E-2</v>
      </c>
    </row>
    <row r="1369" spans="1:24" ht="46.5" customHeight="1" x14ac:dyDescent="0.2">
      <c r="A1369" s="59" t="s">
        <v>376</v>
      </c>
      <c r="B1369" s="60" t="s">
        <v>1560</v>
      </c>
      <c r="C1369" s="52"/>
      <c r="D1369" s="53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  <c r="V1369" s="53"/>
      <c r="W1369" s="53"/>
      <c r="X1369" s="53"/>
    </row>
    <row r="1370" spans="1:24" ht="28.5" customHeight="1" x14ac:dyDescent="0.2">
      <c r="A1370" s="61" t="s">
        <v>617</v>
      </c>
      <c r="B1370" s="60" t="s">
        <v>202</v>
      </c>
      <c r="C1370" s="52"/>
      <c r="D1370" s="53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  <c r="V1370" s="53"/>
      <c r="W1370" s="53"/>
      <c r="X1370" s="53"/>
    </row>
    <row r="1371" spans="1:24" ht="50.25" customHeight="1" x14ac:dyDescent="0.2">
      <c r="A1371" s="61" t="s">
        <v>1561</v>
      </c>
      <c r="B1371" s="62" t="s">
        <v>1553</v>
      </c>
      <c r="C1371" s="62" t="s">
        <v>52</v>
      </c>
      <c r="D1371" s="53">
        <v>148500000</v>
      </c>
      <c r="E1371" s="53">
        <v>0</v>
      </c>
      <c r="F1371" s="53">
        <v>0</v>
      </c>
      <c r="G1371" s="53">
        <v>0</v>
      </c>
      <c r="H1371" s="53">
        <v>0</v>
      </c>
      <c r="I1371" s="53">
        <v>0</v>
      </c>
      <c r="J1371" s="53">
        <v>148500000</v>
      </c>
      <c r="K1371" s="53">
        <v>0</v>
      </c>
      <c r="L1371" s="53">
        <v>12375000</v>
      </c>
      <c r="M1371" s="53">
        <v>12375000</v>
      </c>
      <c r="N1371" s="53">
        <v>0</v>
      </c>
      <c r="O1371" s="53">
        <v>12375000</v>
      </c>
      <c r="P1371" s="53">
        <v>12375000</v>
      </c>
      <c r="Q1371" s="28">
        <f t="shared" ref="Q1371" si="450">R1371+T1371</f>
        <v>12375000</v>
      </c>
      <c r="R1371" s="53">
        <v>0</v>
      </c>
      <c r="S1371" s="53">
        <v>12375000</v>
      </c>
      <c r="T1371" s="53">
        <v>12375000</v>
      </c>
      <c r="U1371" s="53">
        <v>136125000</v>
      </c>
      <c r="V1371" s="53">
        <v>0</v>
      </c>
      <c r="W1371" s="53">
        <v>0</v>
      </c>
      <c r="X1371" s="23">
        <f t="shared" ref="X1371:X1377" si="451">P1371/J1371</f>
        <v>8.3333333333333329E-2</v>
      </c>
    </row>
    <row r="1372" spans="1:24" ht="48" customHeight="1" x14ac:dyDescent="0.2">
      <c r="A1372" s="59" t="s">
        <v>376</v>
      </c>
      <c r="B1372" s="60" t="s">
        <v>1562</v>
      </c>
      <c r="C1372" s="52"/>
      <c r="D1372" s="53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  <c r="V1372" s="53"/>
      <c r="W1372" s="53"/>
      <c r="X1372" s="23"/>
    </row>
    <row r="1373" spans="1:24" ht="30" customHeight="1" x14ac:dyDescent="0.2">
      <c r="A1373" s="61" t="s">
        <v>1563</v>
      </c>
      <c r="B1373" s="62" t="s">
        <v>1559</v>
      </c>
      <c r="C1373" s="62" t="s">
        <v>79</v>
      </c>
      <c r="D1373" s="53">
        <v>88900000</v>
      </c>
      <c r="E1373" s="53">
        <v>0</v>
      </c>
      <c r="F1373" s="53">
        <v>0</v>
      </c>
      <c r="G1373" s="53">
        <v>0</v>
      </c>
      <c r="H1373" s="53">
        <v>0</v>
      </c>
      <c r="I1373" s="53">
        <v>0</v>
      </c>
      <c r="J1373" s="53">
        <v>88900000</v>
      </c>
      <c r="K1373" s="53">
        <v>0</v>
      </c>
      <c r="L1373" s="53">
        <v>7408333</v>
      </c>
      <c r="M1373" s="53">
        <v>7408333</v>
      </c>
      <c r="N1373" s="53">
        <v>0</v>
      </c>
      <c r="O1373" s="53">
        <v>7408333</v>
      </c>
      <c r="P1373" s="53">
        <v>7408333</v>
      </c>
      <c r="Q1373" s="28">
        <f t="shared" ref="Q1373" si="452">R1373+T1373</f>
        <v>7408333</v>
      </c>
      <c r="R1373" s="53">
        <v>0</v>
      </c>
      <c r="S1373" s="53">
        <v>7408333</v>
      </c>
      <c r="T1373" s="53">
        <v>7408333</v>
      </c>
      <c r="U1373" s="53">
        <v>81491667</v>
      </c>
      <c r="V1373" s="53">
        <v>0</v>
      </c>
      <c r="W1373" s="53">
        <v>0</v>
      </c>
      <c r="X1373" s="23">
        <f t="shared" si="451"/>
        <v>8.3333329583802018E-2</v>
      </c>
    </row>
    <row r="1374" spans="1:24" ht="72.75" customHeight="1" x14ac:dyDescent="0.2">
      <c r="A1374" s="59" t="s">
        <v>376</v>
      </c>
      <c r="B1374" s="60" t="s">
        <v>1564</v>
      </c>
      <c r="C1374" s="52"/>
      <c r="D1374" s="53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  <c r="V1374" s="53"/>
      <c r="W1374" s="53"/>
      <c r="X1374" s="23"/>
    </row>
    <row r="1375" spans="1:24" ht="48" customHeight="1" x14ac:dyDescent="0.2">
      <c r="A1375" s="61" t="s">
        <v>1565</v>
      </c>
      <c r="B1375" s="62" t="s">
        <v>1566</v>
      </c>
      <c r="C1375" s="62" t="s">
        <v>52</v>
      </c>
      <c r="D1375" s="53">
        <v>163900000</v>
      </c>
      <c r="E1375" s="53">
        <v>0</v>
      </c>
      <c r="F1375" s="53">
        <v>0</v>
      </c>
      <c r="G1375" s="53">
        <v>0</v>
      </c>
      <c r="H1375" s="53">
        <v>0</v>
      </c>
      <c r="I1375" s="53">
        <v>0</v>
      </c>
      <c r="J1375" s="53">
        <v>163900000</v>
      </c>
      <c r="K1375" s="53">
        <v>0</v>
      </c>
      <c r="L1375" s="53">
        <v>13658333</v>
      </c>
      <c r="M1375" s="53">
        <v>13658333</v>
      </c>
      <c r="N1375" s="53">
        <v>0</v>
      </c>
      <c r="O1375" s="53">
        <v>13658333</v>
      </c>
      <c r="P1375" s="53">
        <v>13658333</v>
      </c>
      <c r="Q1375" s="28">
        <f t="shared" ref="Q1375" si="453">R1375+T1375</f>
        <v>13658333</v>
      </c>
      <c r="R1375" s="53">
        <v>0</v>
      </c>
      <c r="S1375" s="53">
        <v>13658333</v>
      </c>
      <c r="T1375" s="53">
        <v>13658333</v>
      </c>
      <c r="U1375" s="53">
        <v>150241667</v>
      </c>
      <c r="V1375" s="53">
        <v>0</v>
      </c>
      <c r="W1375" s="53">
        <v>0</v>
      </c>
      <c r="X1375" s="23">
        <f t="shared" si="451"/>
        <v>8.3333331299572905E-2</v>
      </c>
    </row>
    <row r="1376" spans="1:24" ht="48.75" customHeight="1" x14ac:dyDescent="0.2">
      <c r="A1376" s="59" t="s">
        <v>376</v>
      </c>
      <c r="B1376" s="60" t="s">
        <v>1567</v>
      </c>
      <c r="C1376" s="52"/>
      <c r="D1376" s="53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  <c r="V1376" s="53"/>
      <c r="W1376" s="53"/>
      <c r="X1376" s="23"/>
    </row>
    <row r="1377" spans="1:24" ht="49.5" customHeight="1" x14ac:dyDescent="0.2">
      <c r="A1377" s="61" t="s">
        <v>1568</v>
      </c>
      <c r="B1377" s="62" t="s">
        <v>1569</v>
      </c>
      <c r="C1377" s="62" t="s">
        <v>52</v>
      </c>
      <c r="D1377" s="53">
        <v>56900000</v>
      </c>
      <c r="E1377" s="53">
        <v>0</v>
      </c>
      <c r="F1377" s="53">
        <v>0</v>
      </c>
      <c r="G1377" s="53">
        <v>0</v>
      </c>
      <c r="H1377" s="53">
        <v>0</v>
      </c>
      <c r="I1377" s="53">
        <v>0</v>
      </c>
      <c r="J1377" s="53">
        <v>56900000</v>
      </c>
      <c r="K1377" s="53">
        <v>0</v>
      </c>
      <c r="L1377" s="53">
        <v>4741666</v>
      </c>
      <c r="M1377" s="53">
        <v>4741666</v>
      </c>
      <c r="N1377" s="53">
        <v>0</v>
      </c>
      <c r="O1377" s="53">
        <v>4741666</v>
      </c>
      <c r="P1377" s="53">
        <v>4741666</v>
      </c>
      <c r="Q1377" s="28">
        <f t="shared" ref="Q1377" si="454">R1377+T1377</f>
        <v>4741666</v>
      </c>
      <c r="R1377" s="53">
        <v>0</v>
      </c>
      <c r="S1377" s="53">
        <v>4741666</v>
      </c>
      <c r="T1377" s="53">
        <v>4741666</v>
      </c>
      <c r="U1377" s="53">
        <v>52158334</v>
      </c>
      <c r="V1377" s="53">
        <v>0</v>
      </c>
      <c r="W1377" s="53">
        <v>0</v>
      </c>
      <c r="X1377" s="23">
        <f t="shared" si="451"/>
        <v>8.3333321616871708E-2</v>
      </c>
    </row>
    <row r="1378" spans="1:24" s="17" customFormat="1" ht="15" customHeight="1" x14ac:dyDescent="0.2">
      <c r="A1378" s="128"/>
      <c r="B1378" s="133" t="s">
        <v>1570</v>
      </c>
      <c r="C1378" s="69" t="s">
        <v>1571</v>
      </c>
      <c r="D1378" s="130">
        <f t="shared" ref="D1378:W1378" si="455">SUM(D1356:D1377)</f>
        <v>4500000000</v>
      </c>
      <c r="E1378" s="130">
        <f t="shared" si="455"/>
        <v>0</v>
      </c>
      <c r="F1378" s="130">
        <f t="shared" si="455"/>
        <v>0</v>
      </c>
      <c r="G1378" s="130">
        <f t="shared" si="455"/>
        <v>0</v>
      </c>
      <c r="H1378" s="130">
        <f t="shared" si="455"/>
        <v>0</v>
      </c>
      <c r="I1378" s="130">
        <f t="shared" si="455"/>
        <v>0</v>
      </c>
      <c r="J1378" s="130">
        <f t="shared" si="455"/>
        <v>4500000000</v>
      </c>
      <c r="K1378" s="130">
        <f t="shared" si="455"/>
        <v>0</v>
      </c>
      <c r="L1378" s="130">
        <f t="shared" si="455"/>
        <v>375000000</v>
      </c>
      <c r="M1378" s="130">
        <f t="shared" si="455"/>
        <v>375000000</v>
      </c>
      <c r="N1378" s="130">
        <f t="shared" si="455"/>
        <v>0</v>
      </c>
      <c r="O1378" s="130">
        <f t="shared" si="455"/>
        <v>375000000</v>
      </c>
      <c r="P1378" s="130">
        <f t="shared" si="455"/>
        <v>375000000</v>
      </c>
      <c r="Q1378" s="130">
        <f>SUM(Q1356:Q1377)</f>
        <v>375000000</v>
      </c>
      <c r="R1378" s="130">
        <f t="shared" si="455"/>
        <v>0</v>
      </c>
      <c r="S1378" s="130">
        <f t="shared" si="455"/>
        <v>375000000</v>
      </c>
      <c r="T1378" s="130">
        <f t="shared" si="455"/>
        <v>375000000</v>
      </c>
      <c r="U1378" s="130">
        <f t="shared" si="455"/>
        <v>4125000000</v>
      </c>
      <c r="V1378" s="130">
        <f t="shared" si="455"/>
        <v>0</v>
      </c>
      <c r="W1378" s="130">
        <f t="shared" si="455"/>
        <v>0</v>
      </c>
      <c r="X1378" s="115">
        <f>P1378/J1378</f>
        <v>8.3333333333333329E-2</v>
      </c>
    </row>
    <row r="1379" spans="1:24" s="17" customFormat="1" ht="15" customHeight="1" x14ac:dyDescent="0.2">
      <c r="A1379" s="41"/>
      <c r="B1379" s="80"/>
      <c r="C1379" s="65"/>
      <c r="D1379" s="66"/>
      <c r="E1379" s="66"/>
      <c r="F1379" s="66"/>
      <c r="G1379" s="66"/>
      <c r="H1379" s="66"/>
      <c r="I1379" s="66"/>
      <c r="J1379" s="66"/>
      <c r="K1379" s="66"/>
      <c r="L1379" s="66"/>
      <c r="M1379" s="66"/>
      <c r="N1379" s="66"/>
      <c r="O1379" s="66"/>
      <c r="P1379" s="66"/>
      <c r="Q1379" s="66"/>
      <c r="R1379" s="66"/>
      <c r="S1379" s="66"/>
      <c r="T1379" s="66"/>
      <c r="U1379" s="66"/>
      <c r="V1379" s="66"/>
      <c r="W1379" s="66"/>
      <c r="X1379" s="66"/>
    </row>
    <row r="1380" spans="1:24" s="17" customFormat="1" ht="15" customHeight="1" x14ac:dyDescent="0.2">
      <c r="A1380" s="128"/>
      <c r="B1380" s="69" t="s">
        <v>1572</v>
      </c>
      <c r="C1380" s="131"/>
      <c r="D1380" s="132"/>
      <c r="E1380" s="132"/>
      <c r="F1380" s="132"/>
      <c r="G1380" s="132"/>
      <c r="H1380" s="132"/>
      <c r="I1380" s="132"/>
      <c r="J1380" s="132"/>
      <c r="K1380" s="132"/>
      <c r="L1380" s="132"/>
      <c r="M1380" s="132"/>
      <c r="N1380" s="132"/>
      <c r="O1380" s="132"/>
      <c r="P1380" s="132"/>
      <c r="Q1380" s="132"/>
      <c r="R1380" s="132"/>
      <c r="S1380" s="132"/>
      <c r="T1380" s="132"/>
      <c r="U1380" s="132"/>
      <c r="V1380" s="132"/>
      <c r="W1380" s="132"/>
      <c r="X1380" s="132"/>
    </row>
    <row r="1381" spans="1:24" ht="15" customHeight="1" x14ac:dyDescent="0.2">
      <c r="A1381" s="50">
        <v>2.2999999999999998</v>
      </c>
      <c r="B1381" s="51" t="s">
        <v>431</v>
      </c>
      <c r="C1381" s="52"/>
      <c r="D1381" s="53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  <c r="V1381" s="53"/>
      <c r="W1381" s="53"/>
      <c r="X1381" s="53"/>
    </row>
    <row r="1382" spans="1:24" ht="15" customHeight="1" x14ac:dyDescent="0.2">
      <c r="A1382" s="50" t="s">
        <v>365</v>
      </c>
      <c r="B1382" s="51" t="s">
        <v>180</v>
      </c>
      <c r="C1382" s="52"/>
      <c r="D1382" s="53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  <c r="V1382" s="53"/>
      <c r="W1382" s="53"/>
      <c r="X1382" s="53"/>
    </row>
    <row r="1383" spans="1:24" ht="15" customHeight="1" x14ac:dyDescent="0.2">
      <c r="A1383" s="50" t="s">
        <v>388</v>
      </c>
      <c r="B1383" s="51" t="s">
        <v>182</v>
      </c>
      <c r="C1383" s="52"/>
      <c r="D1383" s="53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  <c r="V1383" s="53"/>
      <c r="W1383" s="53"/>
      <c r="X1383" s="53"/>
    </row>
    <row r="1384" spans="1:24" ht="15" customHeight="1" x14ac:dyDescent="0.2">
      <c r="A1384" s="50" t="s">
        <v>547</v>
      </c>
      <c r="B1384" s="51" t="s">
        <v>192</v>
      </c>
      <c r="C1384" s="52"/>
      <c r="D1384" s="53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  <c r="V1384" s="53"/>
      <c r="W1384" s="53"/>
      <c r="X1384" s="53"/>
    </row>
    <row r="1385" spans="1:24" ht="24" customHeight="1" x14ac:dyDescent="0.2">
      <c r="A1385" s="50" t="s">
        <v>586</v>
      </c>
      <c r="B1385" s="51" t="s">
        <v>200</v>
      </c>
      <c r="C1385" s="52"/>
      <c r="D1385" s="53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  <c r="V1385" s="53"/>
      <c r="W1385" s="53"/>
      <c r="X1385" s="53"/>
    </row>
    <row r="1386" spans="1:24" ht="30" customHeight="1" x14ac:dyDescent="0.2">
      <c r="A1386" s="59" t="s">
        <v>376</v>
      </c>
      <c r="B1386" s="60" t="s">
        <v>1573</v>
      </c>
      <c r="C1386" s="52"/>
      <c r="D1386" s="53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  <c r="V1386" s="53"/>
      <c r="W1386" s="53"/>
      <c r="X1386" s="53"/>
    </row>
    <row r="1387" spans="1:24" ht="30" customHeight="1" x14ac:dyDescent="0.2">
      <c r="A1387" s="61" t="s">
        <v>1574</v>
      </c>
      <c r="B1387" s="62" t="s">
        <v>1142</v>
      </c>
      <c r="C1387" s="62" t="s">
        <v>52</v>
      </c>
      <c r="D1387" s="53">
        <v>123000000</v>
      </c>
      <c r="E1387" s="53">
        <v>0</v>
      </c>
      <c r="F1387" s="53">
        <v>0</v>
      </c>
      <c r="G1387" s="53">
        <v>0</v>
      </c>
      <c r="H1387" s="53">
        <v>0</v>
      </c>
      <c r="I1387" s="53">
        <v>0</v>
      </c>
      <c r="J1387" s="53">
        <v>123000000</v>
      </c>
      <c r="K1387" s="53">
        <v>0</v>
      </c>
      <c r="L1387" s="53">
        <v>81000000</v>
      </c>
      <c r="M1387" s="53">
        <v>81000000</v>
      </c>
      <c r="N1387" s="53">
        <v>18000000</v>
      </c>
      <c r="O1387" s="53">
        <v>48000000</v>
      </c>
      <c r="P1387" s="53">
        <v>48000000</v>
      </c>
      <c r="Q1387" s="28">
        <f t="shared" ref="Q1387" si="456">R1387+T1387</f>
        <v>0</v>
      </c>
      <c r="R1387" s="53">
        <v>0</v>
      </c>
      <c r="S1387" s="53">
        <v>0</v>
      </c>
      <c r="T1387" s="53">
        <v>0</v>
      </c>
      <c r="U1387" s="53">
        <v>42000000</v>
      </c>
      <c r="V1387" s="53">
        <v>33000000</v>
      </c>
      <c r="W1387" s="53">
        <v>48000000</v>
      </c>
      <c r="X1387" s="23">
        <f t="shared" ref="X1387:X1395" si="457">P1387/J1387</f>
        <v>0.3902439024390244</v>
      </c>
    </row>
    <row r="1388" spans="1:24" ht="39.75" customHeight="1" x14ac:dyDescent="0.2">
      <c r="A1388" s="59" t="s">
        <v>376</v>
      </c>
      <c r="B1388" s="60" t="s">
        <v>1575</v>
      </c>
      <c r="C1388" s="52"/>
      <c r="D1388" s="53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  <c r="V1388" s="53"/>
      <c r="W1388" s="53"/>
      <c r="X1388" s="23"/>
    </row>
    <row r="1389" spans="1:24" ht="30" customHeight="1" x14ac:dyDescent="0.2">
      <c r="A1389" s="61" t="s">
        <v>1576</v>
      </c>
      <c r="B1389" s="62" t="s">
        <v>1142</v>
      </c>
      <c r="C1389" s="62" t="s">
        <v>52</v>
      </c>
      <c r="D1389" s="53">
        <v>173000000</v>
      </c>
      <c r="E1389" s="53">
        <v>0</v>
      </c>
      <c r="F1389" s="53">
        <v>0</v>
      </c>
      <c r="G1389" s="53">
        <v>161000000</v>
      </c>
      <c r="H1389" s="53">
        <v>0</v>
      </c>
      <c r="I1389" s="53">
        <v>161000000</v>
      </c>
      <c r="J1389" s="53">
        <v>334000000</v>
      </c>
      <c r="K1389" s="53">
        <v>0</v>
      </c>
      <c r="L1389" s="53">
        <v>259800000</v>
      </c>
      <c r="M1389" s="53">
        <v>259800000</v>
      </c>
      <c r="N1389" s="53">
        <v>0</v>
      </c>
      <c r="O1389" s="53">
        <v>259800000</v>
      </c>
      <c r="P1389" s="53">
        <v>259800000</v>
      </c>
      <c r="Q1389" s="28">
        <f t="shared" ref="Q1389" si="458">R1389+T1389</f>
        <v>0</v>
      </c>
      <c r="R1389" s="53">
        <v>0</v>
      </c>
      <c r="S1389" s="53">
        <v>0</v>
      </c>
      <c r="T1389" s="53">
        <v>0</v>
      </c>
      <c r="U1389" s="53">
        <v>74200000</v>
      </c>
      <c r="V1389" s="53">
        <v>0</v>
      </c>
      <c r="W1389" s="53">
        <v>259800000</v>
      </c>
      <c r="X1389" s="23">
        <f t="shared" si="457"/>
        <v>0.77784431137724552</v>
      </c>
    </row>
    <row r="1390" spans="1:24" ht="30" customHeight="1" x14ac:dyDescent="0.2">
      <c r="A1390" s="59" t="s">
        <v>376</v>
      </c>
      <c r="B1390" s="60" t="s">
        <v>1577</v>
      </c>
      <c r="C1390" s="52"/>
      <c r="D1390" s="53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  <c r="V1390" s="53"/>
      <c r="W1390" s="53"/>
      <c r="X1390" s="23"/>
    </row>
    <row r="1391" spans="1:24" ht="30" customHeight="1" x14ac:dyDescent="0.2">
      <c r="A1391" s="61" t="s">
        <v>1578</v>
      </c>
      <c r="B1391" s="62" t="s">
        <v>1142</v>
      </c>
      <c r="C1391" s="62" t="s">
        <v>52</v>
      </c>
      <c r="D1391" s="53">
        <v>27000000</v>
      </c>
      <c r="E1391" s="53">
        <v>0</v>
      </c>
      <c r="F1391" s="53">
        <v>0</v>
      </c>
      <c r="G1391" s="53">
        <v>0</v>
      </c>
      <c r="H1391" s="53">
        <v>0</v>
      </c>
      <c r="I1391" s="53">
        <v>0</v>
      </c>
      <c r="J1391" s="53">
        <v>27000000</v>
      </c>
      <c r="K1391" s="53">
        <v>0</v>
      </c>
      <c r="L1391" s="53">
        <v>7350000</v>
      </c>
      <c r="M1391" s="53">
        <v>7350000</v>
      </c>
      <c r="N1391" s="53">
        <v>0</v>
      </c>
      <c r="O1391" s="53">
        <v>0</v>
      </c>
      <c r="P1391" s="53">
        <v>0</v>
      </c>
      <c r="Q1391" s="28">
        <f t="shared" ref="Q1391" si="459">R1391+T1391</f>
        <v>0</v>
      </c>
      <c r="R1391" s="53">
        <v>0</v>
      </c>
      <c r="S1391" s="53">
        <v>0</v>
      </c>
      <c r="T1391" s="53">
        <v>0</v>
      </c>
      <c r="U1391" s="53">
        <v>19650000</v>
      </c>
      <c r="V1391" s="53">
        <v>7350000</v>
      </c>
      <c r="W1391" s="53">
        <v>0</v>
      </c>
      <c r="X1391" s="23">
        <f t="shared" si="457"/>
        <v>0</v>
      </c>
    </row>
    <row r="1392" spans="1:24" ht="39" customHeight="1" x14ac:dyDescent="0.2">
      <c r="A1392" s="59" t="s">
        <v>376</v>
      </c>
      <c r="B1392" s="60" t="s">
        <v>1579</v>
      </c>
      <c r="C1392" s="52"/>
      <c r="D1392" s="53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  <c r="V1392" s="53"/>
      <c r="W1392" s="53"/>
      <c r="X1392" s="23"/>
    </row>
    <row r="1393" spans="1:24" ht="32.25" customHeight="1" x14ac:dyDescent="0.2">
      <c r="A1393" s="61" t="s">
        <v>1580</v>
      </c>
      <c r="B1393" s="62" t="s">
        <v>1142</v>
      </c>
      <c r="C1393" s="62" t="s">
        <v>52</v>
      </c>
      <c r="D1393" s="53">
        <v>42000000</v>
      </c>
      <c r="E1393" s="53">
        <v>0</v>
      </c>
      <c r="F1393" s="53">
        <v>0</v>
      </c>
      <c r="G1393" s="53">
        <v>0</v>
      </c>
      <c r="H1393" s="53">
        <v>0</v>
      </c>
      <c r="I1393" s="53">
        <v>0</v>
      </c>
      <c r="J1393" s="53">
        <v>42000000</v>
      </c>
      <c r="K1393" s="53">
        <v>0</v>
      </c>
      <c r="L1393" s="53">
        <v>42000000</v>
      </c>
      <c r="M1393" s="53">
        <v>42000000</v>
      </c>
      <c r="N1393" s="53">
        <v>0</v>
      </c>
      <c r="O1393" s="53">
        <v>42000000</v>
      </c>
      <c r="P1393" s="53">
        <v>42000000</v>
      </c>
      <c r="Q1393" s="28">
        <f t="shared" ref="Q1393" si="460">R1393+T1393</f>
        <v>0</v>
      </c>
      <c r="R1393" s="53">
        <v>0</v>
      </c>
      <c r="S1393" s="53">
        <v>0</v>
      </c>
      <c r="T1393" s="53">
        <v>0</v>
      </c>
      <c r="U1393" s="53">
        <v>0</v>
      </c>
      <c r="V1393" s="53">
        <v>0</v>
      </c>
      <c r="W1393" s="53">
        <v>42000000</v>
      </c>
      <c r="X1393" s="23">
        <f t="shared" si="457"/>
        <v>1</v>
      </c>
    </row>
    <row r="1394" spans="1:24" ht="36" customHeight="1" x14ac:dyDescent="0.2">
      <c r="A1394" s="59" t="s">
        <v>376</v>
      </c>
      <c r="B1394" s="60" t="s">
        <v>1581</v>
      </c>
      <c r="C1394" s="52"/>
      <c r="D1394" s="53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  <c r="V1394" s="53"/>
      <c r="W1394" s="53"/>
      <c r="X1394" s="23"/>
    </row>
    <row r="1395" spans="1:24" ht="30" customHeight="1" x14ac:dyDescent="0.2">
      <c r="A1395" s="61" t="s">
        <v>1582</v>
      </c>
      <c r="B1395" s="62" t="s">
        <v>1142</v>
      </c>
      <c r="C1395" s="62" t="s">
        <v>52</v>
      </c>
      <c r="D1395" s="53">
        <v>35000000</v>
      </c>
      <c r="E1395" s="53">
        <v>0</v>
      </c>
      <c r="F1395" s="53">
        <v>0</v>
      </c>
      <c r="G1395" s="53">
        <v>0</v>
      </c>
      <c r="H1395" s="53">
        <v>0</v>
      </c>
      <c r="I1395" s="53">
        <v>0</v>
      </c>
      <c r="J1395" s="53">
        <v>35000000</v>
      </c>
      <c r="K1395" s="53">
        <v>0</v>
      </c>
      <c r="L1395" s="53">
        <v>0</v>
      </c>
      <c r="M1395" s="53">
        <v>0</v>
      </c>
      <c r="N1395" s="53">
        <v>0</v>
      </c>
      <c r="O1395" s="53">
        <v>0</v>
      </c>
      <c r="P1395" s="53">
        <v>0</v>
      </c>
      <c r="Q1395" s="28">
        <f t="shared" ref="Q1395" si="461">R1395+T1395</f>
        <v>0</v>
      </c>
      <c r="R1395" s="53">
        <v>0</v>
      </c>
      <c r="S1395" s="53">
        <v>0</v>
      </c>
      <c r="T1395" s="53">
        <v>0</v>
      </c>
      <c r="U1395" s="53">
        <v>35000000</v>
      </c>
      <c r="V1395" s="53">
        <v>0</v>
      </c>
      <c r="W1395" s="53">
        <v>0</v>
      </c>
      <c r="X1395" s="23">
        <f t="shared" si="457"/>
        <v>0</v>
      </c>
    </row>
    <row r="1396" spans="1:24" s="17" customFormat="1" ht="15" customHeight="1" x14ac:dyDescent="0.2">
      <c r="A1396" s="128"/>
      <c r="B1396" s="133" t="s">
        <v>1583</v>
      </c>
      <c r="C1396" s="69" t="s">
        <v>1584</v>
      </c>
      <c r="D1396" s="130">
        <f t="shared" ref="D1396:W1396" si="462">SUM(D1381:D1395)</f>
        <v>400000000</v>
      </c>
      <c r="E1396" s="130">
        <f t="shared" si="462"/>
        <v>0</v>
      </c>
      <c r="F1396" s="130">
        <f t="shared" si="462"/>
        <v>0</v>
      </c>
      <c r="G1396" s="130">
        <f t="shared" si="462"/>
        <v>161000000</v>
      </c>
      <c r="H1396" s="130">
        <f t="shared" si="462"/>
        <v>0</v>
      </c>
      <c r="I1396" s="130">
        <f t="shared" si="462"/>
        <v>161000000</v>
      </c>
      <c r="J1396" s="130">
        <f t="shared" si="462"/>
        <v>561000000</v>
      </c>
      <c r="K1396" s="130">
        <f t="shared" si="462"/>
        <v>0</v>
      </c>
      <c r="L1396" s="130">
        <f t="shared" si="462"/>
        <v>390150000</v>
      </c>
      <c r="M1396" s="130">
        <f t="shared" si="462"/>
        <v>390150000</v>
      </c>
      <c r="N1396" s="130">
        <f t="shared" si="462"/>
        <v>18000000</v>
      </c>
      <c r="O1396" s="130">
        <f t="shared" si="462"/>
        <v>349800000</v>
      </c>
      <c r="P1396" s="130">
        <f t="shared" si="462"/>
        <v>349800000</v>
      </c>
      <c r="Q1396" s="130">
        <f t="shared" si="462"/>
        <v>0</v>
      </c>
      <c r="R1396" s="130">
        <f t="shared" si="462"/>
        <v>0</v>
      </c>
      <c r="S1396" s="130">
        <f t="shared" si="462"/>
        <v>0</v>
      </c>
      <c r="T1396" s="130">
        <f t="shared" si="462"/>
        <v>0</v>
      </c>
      <c r="U1396" s="130">
        <f t="shared" si="462"/>
        <v>170850000</v>
      </c>
      <c r="V1396" s="130">
        <f t="shared" si="462"/>
        <v>40350000</v>
      </c>
      <c r="W1396" s="130">
        <f t="shared" si="462"/>
        <v>349800000</v>
      </c>
      <c r="X1396" s="115">
        <f>P1396/J1396</f>
        <v>0.62352941176470589</v>
      </c>
    </row>
    <row r="1397" spans="1:24" s="17" customFormat="1" ht="15" customHeight="1" x14ac:dyDescent="0.2">
      <c r="A1397" s="41"/>
      <c r="B1397" s="80"/>
      <c r="C1397" s="65"/>
      <c r="D1397" s="66"/>
      <c r="E1397" s="66"/>
      <c r="F1397" s="66"/>
      <c r="G1397" s="66"/>
      <c r="H1397" s="66"/>
      <c r="I1397" s="66"/>
      <c r="J1397" s="66"/>
      <c r="K1397" s="66"/>
      <c r="L1397" s="66"/>
      <c r="M1397" s="66"/>
      <c r="N1397" s="66"/>
      <c r="O1397" s="66"/>
      <c r="P1397" s="66"/>
      <c r="Q1397" s="66"/>
      <c r="R1397" s="66"/>
      <c r="S1397" s="66"/>
      <c r="T1397" s="66"/>
      <c r="U1397" s="66"/>
      <c r="V1397" s="66"/>
      <c r="W1397" s="66"/>
      <c r="X1397" s="66"/>
    </row>
    <row r="1398" spans="1:24" s="17" customFormat="1" ht="15" customHeight="1" x14ac:dyDescent="0.2">
      <c r="A1398" s="128"/>
      <c r="B1398" s="69" t="s">
        <v>1585</v>
      </c>
      <c r="C1398" s="131"/>
      <c r="D1398" s="132"/>
      <c r="E1398" s="132"/>
      <c r="F1398" s="132"/>
      <c r="G1398" s="132"/>
      <c r="H1398" s="132"/>
      <c r="I1398" s="132"/>
      <c r="J1398" s="132"/>
      <c r="K1398" s="132"/>
      <c r="L1398" s="132"/>
      <c r="M1398" s="132"/>
      <c r="N1398" s="132"/>
      <c r="O1398" s="132"/>
      <c r="P1398" s="132"/>
      <c r="Q1398" s="132"/>
      <c r="R1398" s="132"/>
      <c r="S1398" s="132"/>
      <c r="T1398" s="132"/>
      <c r="U1398" s="132"/>
      <c r="V1398" s="132"/>
      <c r="W1398" s="132"/>
      <c r="X1398" s="132"/>
    </row>
    <row r="1399" spans="1:24" ht="15" customHeight="1" x14ac:dyDescent="0.2">
      <c r="A1399" s="50">
        <v>2.2999999999999998</v>
      </c>
      <c r="B1399" s="51" t="s">
        <v>431</v>
      </c>
      <c r="C1399" s="52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  <c r="V1399" s="53"/>
      <c r="W1399" s="53"/>
      <c r="X1399" s="53"/>
    </row>
    <row r="1400" spans="1:24" ht="15" customHeight="1" x14ac:dyDescent="0.2">
      <c r="A1400" s="50" t="s">
        <v>365</v>
      </c>
      <c r="B1400" s="51" t="s">
        <v>180</v>
      </c>
      <c r="C1400" s="52"/>
      <c r="D1400" s="53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  <c r="V1400" s="53"/>
      <c r="W1400" s="53"/>
      <c r="X1400" s="53"/>
    </row>
    <row r="1401" spans="1:24" ht="15" customHeight="1" x14ac:dyDescent="0.2">
      <c r="A1401" s="50" t="s">
        <v>388</v>
      </c>
      <c r="B1401" s="51" t="s">
        <v>1586</v>
      </c>
      <c r="C1401" s="52"/>
      <c r="D1401" s="53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  <c r="V1401" s="53"/>
      <c r="W1401" s="53"/>
      <c r="X1401" s="53"/>
    </row>
    <row r="1402" spans="1:24" ht="15" customHeight="1" x14ac:dyDescent="0.2">
      <c r="A1402" s="50" t="s">
        <v>547</v>
      </c>
      <c r="B1402" s="51" t="s">
        <v>192</v>
      </c>
      <c r="C1402" s="52"/>
      <c r="D1402" s="53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  <c r="V1402" s="53"/>
      <c r="W1402" s="53"/>
      <c r="X1402" s="53"/>
    </row>
    <row r="1403" spans="1:24" ht="36.75" customHeight="1" x14ac:dyDescent="0.2">
      <c r="A1403" s="50" t="s">
        <v>557</v>
      </c>
      <c r="B1403" s="51" t="s">
        <v>1587</v>
      </c>
      <c r="C1403" s="52"/>
      <c r="D1403" s="53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  <c r="V1403" s="53"/>
      <c r="W1403" s="53"/>
      <c r="X1403" s="53"/>
    </row>
    <row r="1404" spans="1:24" ht="30" customHeight="1" x14ac:dyDescent="0.2">
      <c r="A1404" s="59" t="s">
        <v>376</v>
      </c>
      <c r="B1404" s="60" t="s">
        <v>1588</v>
      </c>
      <c r="C1404" s="52"/>
      <c r="D1404" s="53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  <c r="V1404" s="53"/>
      <c r="W1404" s="53"/>
      <c r="X1404" s="53"/>
    </row>
    <row r="1405" spans="1:24" ht="30" customHeight="1" x14ac:dyDescent="0.2">
      <c r="A1405" s="61" t="s">
        <v>1589</v>
      </c>
      <c r="B1405" s="62" t="s">
        <v>1590</v>
      </c>
      <c r="C1405" s="62" t="s">
        <v>52</v>
      </c>
      <c r="D1405" s="53">
        <v>62800427</v>
      </c>
      <c r="E1405" s="53">
        <v>0</v>
      </c>
      <c r="F1405" s="53">
        <v>0</v>
      </c>
      <c r="G1405" s="53">
        <v>0</v>
      </c>
      <c r="H1405" s="53">
        <v>0</v>
      </c>
      <c r="I1405" s="53">
        <v>0</v>
      </c>
      <c r="J1405" s="53">
        <v>62800427</v>
      </c>
      <c r="K1405" s="53">
        <v>0</v>
      </c>
      <c r="L1405" s="53">
        <v>0</v>
      </c>
      <c r="M1405" s="53">
        <v>0</v>
      </c>
      <c r="N1405" s="53">
        <v>0</v>
      </c>
      <c r="O1405" s="53">
        <v>0</v>
      </c>
      <c r="P1405" s="53">
        <v>0</v>
      </c>
      <c r="Q1405" s="28">
        <f t="shared" ref="Q1405" si="463">R1405+T1405</f>
        <v>0</v>
      </c>
      <c r="R1405" s="53">
        <v>0</v>
      </c>
      <c r="S1405" s="53">
        <v>0</v>
      </c>
      <c r="T1405" s="53">
        <v>0</v>
      </c>
      <c r="U1405" s="53">
        <v>62800427</v>
      </c>
      <c r="V1405" s="53">
        <v>0</v>
      </c>
      <c r="W1405" s="53">
        <v>0</v>
      </c>
      <c r="X1405" s="23">
        <f t="shared" ref="X1405" si="464">P1405/J1405</f>
        <v>0</v>
      </c>
    </row>
    <row r="1406" spans="1:24" ht="37.5" customHeight="1" x14ac:dyDescent="0.2">
      <c r="A1406" s="50" t="s">
        <v>581</v>
      </c>
      <c r="B1406" s="51" t="s">
        <v>1591</v>
      </c>
      <c r="C1406" s="62"/>
      <c r="D1406" s="53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  <c r="V1406" s="53"/>
      <c r="W1406" s="53"/>
      <c r="X1406" s="53"/>
    </row>
    <row r="1407" spans="1:24" ht="56.25" customHeight="1" x14ac:dyDescent="0.2">
      <c r="A1407" s="59" t="s">
        <v>376</v>
      </c>
      <c r="B1407" s="60" t="s">
        <v>1592</v>
      </c>
      <c r="C1407" s="52"/>
      <c r="D1407" s="53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  <c r="V1407" s="53"/>
      <c r="W1407" s="53"/>
      <c r="X1407" s="53"/>
    </row>
    <row r="1408" spans="1:24" ht="34.5" customHeight="1" x14ac:dyDescent="0.2">
      <c r="A1408" s="61" t="s">
        <v>1593</v>
      </c>
      <c r="B1408" s="62" t="s">
        <v>1590</v>
      </c>
      <c r="C1408" s="62" t="s">
        <v>52</v>
      </c>
      <c r="D1408" s="53">
        <v>331608488</v>
      </c>
      <c r="E1408" s="53">
        <v>0</v>
      </c>
      <c r="F1408" s="53">
        <v>0</v>
      </c>
      <c r="G1408" s="53">
        <v>0</v>
      </c>
      <c r="H1408" s="53">
        <v>0</v>
      </c>
      <c r="I1408" s="53">
        <v>0</v>
      </c>
      <c r="J1408" s="53">
        <v>331608488</v>
      </c>
      <c r="K1408" s="53">
        <v>0</v>
      </c>
      <c r="L1408" s="53">
        <v>0</v>
      </c>
      <c r="M1408" s="53">
        <v>0</v>
      </c>
      <c r="N1408" s="53">
        <v>0</v>
      </c>
      <c r="O1408" s="53">
        <v>0</v>
      </c>
      <c r="P1408" s="53">
        <v>0</v>
      </c>
      <c r="Q1408" s="28">
        <f t="shared" ref="Q1408" si="465">R1408+T1408</f>
        <v>0</v>
      </c>
      <c r="R1408" s="53">
        <v>0</v>
      </c>
      <c r="S1408" s="53">
        <v>0</v>
      </c>
      <c r="T1408" s="53">
        <v>0</v>
      </c>
      <c r="U1408" s="53">
        <v>331608488</v>
      </c>
      <c r="V1408" s="53">
        <v>0</v>
      </c>
      <c r="W1408" s="53">
        <v>0</v>
      </c>
      <c r="X1408" s="23">
        <f t="shared" ref="X1408" si="466">P1408/J1408</f>
        <v>0</v>
      </c>
    </row>
    <row r="1409" spans="1:24" ht="30" customHeight="1" x14ac:dyDescent="0.2">
      <c r="A1409" s="50" t="s">
        <v>617</v>
      </c>
      <c r="B1409" s="60" t="s">
        <v>202</v>
      </c>
      <c r="C1409" s="52"/>
      <c r="D1409" s="53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</row>
    <row r="1410" spans="1:24" ht="47.25" customHeight="1" x14ac:dyDescent="0.2">
      <c r="A1410" s="59" t="s">
        <v>376</v>
      </c>
      <c r="B1410" s="60" t="s">
        <v>1594</v>
      </c>
      <c r="C1410" s="52"/>
      <c r="D1410" s="53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  <c r="V1410" s="53"/>
      <c r="W1410" s="53"/>
      <c r="X1410" s="53"/>
    </row>
    <row r="1411" spans="1:24" ht="45.75" customHeight="1" x14ac:dyDescent="0.2">
      <c r="A1411" s="61" t="s">
        <v>1595</v>
      </c>
      <c r="B1411" s="62" t="s">
        <v>1590</v>
      </c>
      <c r="C1411" s="62" t="s">
        <v>52</v>
      </c>
      <c r="D1411" s="53">
        <v>1990595316</v>
      </c>
      <c r="E1411" s="53">
        <v>0</v>
      </c>
      <c r="F1411" s="53">
        <v>0</v>
      </c>
      <c r="G1411" s="53">
        <v>0</v>
      </c>
      <c r="H1411" s="53">
        <v>0</v>
      </c>
      <c r="I1411" s="53">
        <v>0</v>
      </c>
      <c r="J1411" s="53">
        <v>1990595316</v>
      </c>
      <c r="K1411" s="53">
        <v>0</v>
      </c>
      <c r="L1411" s="53">
        <v>0</v>
      </c>
      <c r="M1411" s="53">
        <v>0</v>
      </c>
      <c r="N1411" s="53">
        <v>0</v>
      </c>
      <c r="O1411" s="53">
        <v>0</v>
      </c>
      <c r="P1411" s="53">
        <v>0</v>
      </c>
      <c r="Q1411" s="28">
        <f t="shared" ref="Q1411" si="467">R1411+T1411</f>
        <v>0</v>
      </c>
      <c r="R1411" s="53">
        <v>0</v>
      </c>
      <c r="S1411" s="53">
        <v>0</v>
      </c>
      <c r="T1411" s="53">
        <v>0</v>
      </c>
      <c r="U1411" s="53">
        <v>1990595316</v>
      </c>
      <c r="V1411" s="53">
        <v>0</v>
      </c>
      <c r="W1411" s="53">
        <v>0</v>
      </c>
      <c r="X1411" s="23">
        <f t="shared" ref="X1411" si="468">P1411/J1411</f>
        <v>0</v>
      </c>
    </row>
    <row r="1412" spans="1:24" ht="30" customHeight="1" x14ac:dyDescent="0.2">
      <c r="A1412" s="59" t="s">
        <v>376</v>
      </c>
      <c r="B1412" s="60" t="s">
        <v>1596</v>
      </c>
      <c r="C1412" s="52"/>
      <c r="D1412" s="53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  <c r="V1412" s="53"/>
      <c r="W1412" s="53"/>
      <c r="X1412" s="53"/>
    </row>
    <row r="1413" spans="1:24" ht="30" customHeight="1" x14ac:dyDescent="0.2">
      <c r="A1413" s="61" t="s">
        <v>1597</v>
      </c>
      <c r="B1413" s="62" t="s">
        <v>1598</v>
      </c>
      <c r="C1413" s="62" t="s">
        <v>52</v>
      </c>
      <c r="D1413" s="53">
        <v>312133332</v>
      </c>
      <c r="E1413" s="53">
        <v>0</v>
      </c>
      <c r="F1413" s="53">
        <v>0</v>
      </c>
      <c r="G1413" s="53">
        <v>0</v>
      </c>
      <c r="H1413" s="53">
        <v>0</v>
      </c>
      <c r="I1413" s="53">
        <v>0</v>
      </c>
      <c r="J1413" s="53">
        <v>312133332</v>
      </c>
      <c r="K1413" s="53">
        <v>0</v>
      </c>
      <c r="L1413" s="53">
        <v>0</v>
      </c>
      <c r="M1413" s="53">
        <v>0</v>
      </c>
      <c r="N1413" s="53">
        <v>0</v>
      </c>
      <c r="O1413" s="53">
        <v>0</v>
      </c>
      <c r="P1413" s="53">
        <v>0</v>
      </c>
      <c r="Q1413" s="28">
        <f t="shared" ref="Q1413" si="469">R1413+T1413</f>
        <v>0</v>
      </c>
      <c r="R1413" s="53">
        <v>0</v>
      </c>
      <c r="S1413" s="53">
        <v>0</v>
      </c>
      <c r="T1413" s="53">
        <v>0</v>
      </c>
      <c r="U1413" s="53">
        <v>312133332</v>
      </c>
      <c r="V1413" s="53">
        <v>0</v>
      </c>
      <c r="W1413" s="53">
        <v>0</v>
      </c>
      <c r="X1413" s="23">
        <f t="shared" ref="X1413" si="470">P1413/J1413</f>
        <v>0</v>
      </c>
    </row>
    <row r="1414" spans="1:24" s="17" customFormat="1" ht="15" customHeight="1" x14ac:dyDescent="0.2">
      <c r="A1414" s="128"/>
      <c r="B1414" s="133" t="s">
        <v>1599</v>
      </c>
      <c r="C1414" s="69" t="s">
        <v>1600</v>
      </c>
      <c r="D1414" s="130">
        <f t="shared" ref="D1414:P1414" si="471">SUM(D1399:D1413)</f>
        <v>2697137563</v>
      </c>
      <c r="E1414" s="130">
        <f t="shared" si="471"/>
        <v>0</v>
      </c>
      <c r="F1414" s="130">
        <f t="shared" si="471"/>
        <v>0</v>
      </c>
      <c r="G1414" s="130">
        <f t="shared" si="471"/>
        <v>0</v>
      </c>
      <c r="H1414" s="130">
        <f t="shared" si="471"/>
        <v>0</v>
      </c>
      <c r="I1414" s="130">
        <f t="shared" si="471"/>
        <v>0</v>
      </c>
      <c r="J1414" s="130">
        <f t="shared" si="471"/>
        <v>2697137563</v>
      </c>
      <c r="K1414" s="130">
        <f t="shared" si="471"/>
        <v>0</v>
      </c>
      <c r="L1414" s="130">
        <f t="shared" si="471"/>
        <v>0</v>
      </c>
      <c r="M1414" s="130">
        <f t="shared" si="471"/>
        <v>0</v>
      </c>
      <c r="N1414" s="130">
        <f t="shared" si="471"/>
        <v>0</v>
      </c>
      <c r="O1414" s="130">
        <f t="shared" si="471"/>
        <v>0</v>
      </c>
      <c r="P1414" s="130">
        <f t="shared" si="471"/>
        <v>0</v>
      </c>
      <c r="Q1414" s="130"/>
      <c r="R1414" s="130">
        <f t="shared" ref="R1414:W1414" si="472">SUM(R1399:R1413)</f>
        <v>0</v>
      </c>
      <c r="S1414" s="130">
        <f t="shared" si="472"/>
        <v>0</v>
      </c>
      <c r="T1414" s="130">
        <f t="shared" si="472"/>
        <v>0</v>
      </c>
      <c r="U1414" s="130">
        <f t="shared" si="472"/>
        <v>2697137563</v>
      </c>
      <c r="V1414" s="130">
        <f t="shared" si="472"/>
        <v>0</v>
      </c>
      <c r="W1414" s="130">
        <f t="shared" si="472"/>
        <v>0</v>
      </c>
      <c r="X1414" s="115">
        <f>P1414/J1414</f>
        <v>0</v>
      </c>
    </row>
    <row r="1415" spans="1:24" s="17" customFormat="1" ht="15" customHeight="1" x14ac:dyDescent="0.2">
      <c r="A1415" s="41"/>
      <c r="B1415" s="80"/>
      <c r="C1415" s="65"/>
      <c r="D1415" s="66"/>
      <c r="E1415" s="66"/>
      <c r="F1415" s="66"/>
      <c r="G1415" s="66"/>
      <c r="H1415" s="66"/>
      <c r="I1415" s="66"/>
      <c r="J1415" s="66"/>
      <c r="K1415" s="66"/>
      <c r="L1415" s="66"/>
      <c r="M1415" s="66"/>
      <c r="N1415" s="66"/>
      <c r="O1415" s="66"/>
      <c r="P1415" s="66"/>
      <c r="Q1415" s="66"/>
      <c r="R1415" s="66"/>
      <c r="S1415" s="66"/>
      <c r="T1415" s="66"/>
      <c r="U1415" s="66"/>
      <c r="V1415" s="66"/>
      <c r="W1415" s="66"/>
      <c r="X1415" s="66"/>
    </row>
    <row r="1416" spans="1:24" s="17" customFormat="1" ht="15" customHeight="1" x14ac:dyDescent="0.2">
      <c r="A1416" s="135"/>
      <c r="B1416" s="69" t="s">
        <v>1601</v>
      </c>
      <c r="C1416" s="131"/>
      <c r="D1416" s="132"/>
      <c r="E1416" s="132"/>
      <c r="F1416" s="132"/>
      <c r="G1416" s="132"/>
      <c r="H1416" s="132"/>
      <c r="I1416" s="132"/>
      <c r="J1416" s="132"/>
      <c r="K1416" s="132"/>
      <c r="L1416" s="132"/>
      <c r="M1416" s="132"/>
      <c r="N1416" s="132"/>
      <c r="O1416" s="132"/>
      <c r="P1416" s="132"/>
      <c r="Q1416" s="132"/>
      <c r="R1416" s="132"/>
      <c r="S1416" s="132"/>
      <c r="T1416" s="132"/>
      <c r="U1416" s="132"/>
      <c r="V1416" s="132"/>
      <c r="W1416" s="132"/>
      <c r="X1416" s="132"/>
    </row>
    <row r="1417" spans="1:24" ht="15" customHeight="1" x14ac:dyDescent="0.2">
      <c r="A1417" s="50">
        <v>2.2999999999999998</v>
      </c>
      <c r="B1417" s="60" t="s">
        <v>431</v>
      </c>
      <c r="C1417" s="52"/>
      <c r="D1417" s="53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</row>
    <row r="1418" spans="1:24" ht="15" customHeight="1" x14ac:dyDescent="0.2">
      <c r="A1418" s="50" t="s">
        <v>365</v>
      </c>
      <c r="B1418" s="60" t="s">
        <v>180</v>
      </c>
      <c r="C1418" s="52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</row>
    <row r="1419" spans="1:24" ht="15" customHeight="1" x14ac:dyDescent="0.2">
      <c r="A1419" s="50" t="s">
        <v>388</v>
      </c>
      <c r="B1419" s="60" t="s">
        <v>1586</v>
      </c>
      <c r="C1419" s="52"/>
      <c r="D1419" s="53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  <c r="V1419" s="53"/>
      <c r="W1419" s="53"/>
      <c r="X1419" s="53"/>
    </row>
    <row r="1420" spans="1:24" ht="15" customHeight="1" x14ac:dyDescent="0.2">
      <c r="A1420" s="50" t="s">
        <v>547</v>
      </c>
      <c r="B1420" s="60" t="s">
        <v>192</v>
      </c>
      <c r="C1420" s="52"/>
      <c r="D1420" s="53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</row>
    <row r="1421" spans="1:24" ht="15" customHeight="1" x14ac:dyDescent="0.2">
      <c r="A1421" s="50" t="s">
        <v>548</v>
      </c>
      <c r="B1421" s="60" t="s">
        <v>1602</v>
      </c>
      <c r="C1421" s="52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</row>
    <row r="1422" spans="1:24" ht="36.75" customHeight="1" x14ac:dyDescent="0.2">
      <c r="A1422" s="59" t="s">
        <v>376</v>
      </c>
      <c r="B1422" s="60" t="s">
        <v>1603</v>
      </c>
      <c r="C1422" s="52"/>
      <c r="D1422" s="53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  <c r="V1422" s="53"/>
      <c r="W1422" s="53"/>
      <c r="X1422" s="53"/>
    </row>
    <row r="1423" spans="1:24" ht="41.25" customHeight="1" x14ac:dyDescent="0.2">
      <c r="A1423" s="61" t="s">
        <v>1604</v>
      </c>
      <c r="B1423" s="62" t="s">
        <v>1605</v>
      </c>
      <c r="C1423" s="62" t="s">
        <v>580</v>
      </c>
      <c r="D1423" s="53">
        <v>500000000</v>
      </c>
      <c r="E1423" s="53">
        <v>0</v>
      </c>
      <c r="F1423" s="53">
        <v>0</v>
      </c>
      <c r="G1423" s="53">
        <v>0</v>
      </c>
      <c r="H1423" s="53">
        <v>0</v>
      </c>
      <c r="I1423" s="53">
        <v>0</v>
      </c>
      <c r="J1423" s="53">
        <v>500000000</v>
      </c>
      <c r="K1423" s="53">
        <v>0</v>
      </c>
      <c r="L1423" s="53">
        <v>0</v>
      </c>
      <c r="M1423" s="53">
        <v>0</v>
      </c>
      <c r="N1423" s="53">
        <v>0</v>
      </c>
      <c r="O1423" s="53">
        <v>0</v>
      </c>
      <c r="P1423" s="53">
        <v>0</v>
      </c>
      <c r="Q1423" s="28">
        <f t="shared" ref="Q1423:Q1424" si="473">R1423+T1423</f>
        <v>0</v>
      </c>
      <c r="R1423" s="53">
        <v>0</v>
      </c>
      <c r="S1423" s="53">
        <v>0</v>
      </c>
      <c r="T1423" s="53">
        <v>0</v>
      </c>
      <c r="U1423" s="53">
        <v>500000000</v>
      </c>
      <c r="V1423" s="53">
        <v>0</v>
      </c>
      <c r="W1423" s="53">
        <v>0</v>
      </c>
      <c r="X1423" s="23">
        <f t="shared" ref="X1423:X1433" si="474">P1423/J1423</f>
        <v>0</v>
      </c>
    </row>
    <row r="1424" spans="1:24" ht="33.75" customHeight="1" x14ac:dyDescent="0.2">
      <c r="A1424" s="61" t="s">
        <v>1606</v>
      </c>
      <c r="B1424" s="62" t="s">
        <v>1607</v>
      </c>
      <c r="C1424" s="62" t="s">
        <v>314</v>
      </c>
      <c r="D1424" s="53">
        <v>21333553349</v>
      </c>
      <c r="E1424" s="53">
        <v>0</v>
      </c>
      <c r="F1424" s="53">
        <v>0</v>
      </c>
      <c r="G1424" s="53">
        <v>0</v>
      </c>
      <c r="H1424" s="53">
        <v>0</v>
      </c>
      <c r="I1424" s="53">
        <v>0</v>
      </c>
      <c r="J1424" s="53">
        <v>21333553349</v>
      </c>
      <c r="K1424" s="53">
        <v>0</v>
      </c>
      <c r="L1424" s="53">
        <v>0</v>
      </c>
      <c r="M1424" s="53">
        <v>0</v>
      </c>
      <c r="N1424" s="53">
        <v>0</v>
      </c>
      <c r="O1424" s="53">
        <v>0</v>
      </c>
      <c r="P1424" s="53">
        <v>0</v>
      </c>
      <c r="Q1424" s="28">
        <f t="shared" si="473"/>
        <v>0</v>
      </c>
      <c r="R1424" s="53">
        <v>0</v>
      </c>
      <c r="S1424" s="53">
        <v>0</v>
      </c>
      <c r="T1424" s="53">
        <v>0</v>
      </c>
      <c r="U1424" s="53">
        <v>21333553349</v>
      </c>
      <c r="V1424" s="53">
        <v>0</v>
      </c>
      <c r="W1424" s="53">
        <v>0</v>
      </c>
      <c r="X1424" s="23">
        <f t="shared" si="474"/>
        <v>0</v>
      </c>
    </row>
    <row r="1425" spans="1:24" ht="15" customHeight="1" x14ac:dyDescent="0.2">
      <c r="A1425" s="50" t="s">
        <v>617</v>
      </c>
      <c r="B1425" s="59" t="s">
        <v>202</v>
      </c>
      <c r="C1425" s="52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  <c r="V1425" s="53"/>
      <c r="W1425" s="53"/>
      <c r="X1425" s="23"/>
    </row>
    <row r="1426" spans="1:24" ht="30" customHeight="1" x14ac:dyDescent="0.2">
      <c r="A1426" s="59" t="s">
        <v>376</v>
      </c>
      <c r="B1426" s="60" t="s">
        <v>1608</v>
      </c>
      <c r="C1426" s="52"/>
      <c r="D1426" s="53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  <c r="V1426" s="53"/>
      <c r="W1426" s="53"/>
      <c r="X1426" s="23"/>
    </row>
    <row r="1427" spans="1:24" ht="30" customHeight="1" x14ac:dyDescent="0.2">
      <c r="A1427" s="61" t="s">
        <v>1609</v>
      </c>
      <c r="B1427" s="62" t="s">
        <v>1610</v>
      </c>
      <c r="C1427" s="62" t="s">
        <v>1611</v>
      </c>
      <c r="D1427" s="53">
        <v>543840000</v>
      </c>
      <c r="E1427" s="53">
        <v>0</v>
      </c>
      <c r="F1427" s="53">
        <v>0</v>
      </c>
      <c r="G1427" s="53">
        <v>0</v>
      </c>
      <c r="H1427" s="53">
        <v>0</v>
      </c>
      <c r="I1427" s="53">
        <v>0</v>
      </c>
      <c r="J1427" s="53">
        <v>543840000</v>
      </c>
      <c r="K1427" s="53">
        <v>0</v>
      </c>
      <c r="L1427" s="53">
        <v>325686000</v>
      </c>
      <c r="M1427" s="53">
        <v>325686000</v>
      </c>
      <c r="N1427" s="53">
        <v>0</v>
      </c>
      <c r="O1427" s="53">
        <v>291696000</v>
      </c>
      <c r="P1427" s="53">
        <v>291696000</v>
      </c>
      <c r="Q1427" s="28">
        <f t="shared" ref="Q1427" si="475">R1427+T1427</f>
        <v>0</v>
      </c>
      <c r="R1427" s="53">
        <v>0</v>
      </c>
      <c r="S1427" s="53">
        <v>0</v>
      </c>
      <c r="T1427" s="53">
        <v>0</v>
      </c>
      <c r="U1427" s="53">
        <v>218154000</v>
      </c>
      <c r="V1427" s="53">
        <v>33990000</v>
      </c>
      <c r="W1427" s="53">
        <v>291696000</v>
      </c>
      <c r="X1427" s="23">
        <f t="shared" si="474"/>
        <v>0.53636363636363638</v>
      </c>
    </row>
    <row r="1428" spans="1:24" ht="30" customHeight="1" x14ac:dyDescent="0.2">
      <c r="A1428" s="59" t="s">
        <v>376</v>
      </c>
      <c r="B1428" s="60" t="s">
        <v>1612</v>
      </c>
      <c r="C1428" s="52"/>
      <c r="D1428" s="53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  <c r="V1428" s="53"/>
      <c r="W1428" s="53"/>
      <c r="X1428" s="23"/>
    </row>
    <row r="1429" spans="1:24" ht="39.75" customHeight="1" x14ac:dyDescent="0.2">
      <c r="A1429" s="61" t="s">
        <v>1613</v>
      </c>
      <c r="B1429" s="62" t="s">
        <v>1614</v>
      </c>
      <c r="C1429" s="62" t="s">
        <v>52</v>
      </c>
      <c r="D1429" s="53">
        <v>309000000</v>
      </c>
      <c r="E1429" s="53">
        <v>0</v>
      </c>
      <c r="F1429" s="53">
        <v>0</v>
      </c>
      <c r="G1429" s="53">
        <v>0</v>
      </c>
      <c r="H1429" s="53">
        <v>0</v>
      </c>
      <c r="I1429" s="53">
        <v>0</v>
      </c>
      <c r="J1429" s="53">
        <v>309000000</v>
      </c>
      <c r="K1429" s="53">
        <v>0</v>
      </c>
      <c r="L1429" s="53">
        <v>309000000</v>
      </c>
      <c r="M1429" s="53">
        <v>309000000</v>
      </c>
      <c r="N1429" s="53">
        <v>0</v>
      </c>
      <c r="O1429" s="53">
        <v>309000000</v>
      </c>
      <c r="P1429" s="53">
        <v>309000000</v>
      </c>
      <c r="Q1429" s="28">
        <f t="shared" ref="Q1429:Q1430" si="476">R1429+T1429</f>
        <v>0</v>
      </c>
      <c r="R1429" s="53">
        <v>0</v>
      </c>
      <c r="S1429" s="53">
        <v>0</v>
      </c>
      <c r="T1429" s="53">
        <v>0</v>
      </c>
      <c r="U1429" s="53">
        <v>0</v>
      </c>
      <c r="V1429" s="53">
        <v>0</v>
      </c>
      <c r="W1429" s="53">
        <v>309000000</v>
      </c>
      <c r="X1429" s="23">
        <f t="shared" si="474"/>
        <v>1</v>
      </c>
    </row>
    <row r="1430" spans="1:24" ht="40.5" customHeight="1" x14ac:dyDescent="0.2">
      <c r="A1430" s="61" t="s">
        <v>1615</v>
      </c>
      <c r="B1430" s="62" t="s">
        <v>1616</v>
      </c>
      <c r="C1430" s="62" t="s">
        <v>1617</v>
      </c>
      <c r="D1430" s="53">
        <v>558981000</v>
      </c>
      <c r="E1430" s="53">
        <v>0</v>
      </c>
      <c r="F1430" s="53">
        <v>0</v>
      </c>
      <c r="G1430" s="53">
        <v>0</v>
      </c>
      <c r="H1430" s="53">
        <v>0</v>
      </c>
      <c r="I1430" s="53">
        <v>0</v>
      </c>
      <c r="J1430" s="53">
        <v>558981000</v>
      </c>
      <c r="K1430" s="53">
        <v>0</v>
      </c>
      <c r="L1430" s="53">
        <v>436720000</v>
      </c>
      <c r="M1430" s="53">
        <v>436720000</v>
      </c>
      <c r="N1430" s="53">
        <v>0</v>
      </c>
      <c r="O1430" s="53">
        <v>436720000</v>
      </c>
      <c r="P1430" s="53">
        <v>436720000</v>
      </c>
      <c r="Q1430" s="28">
        <f t="shared" si="476"/>
        <v>0</v>
      </c>
      <c r="R1430" s="53">
        <v>0</v>
      </c>
      <c r="S1430" s="53">
        <v>0</v>
      </c>
      <c r="T1430" s="53">
        <v>0</v>
      </c>
      <c r="U1430" s="53">
        <v>122261000</v>
      </c>
      <c r="V1430" s="53">
        <v>0</v>
      </c>
      <c r="W1430" s="53">
        <v>436720000</v>
      </c>
      <c r="X1430" s="23">
        <f t="shared" si="474"/>
        <v>0.78127879122903998</v>
      </c>
    </row>
    <row r="1431" spans="1:24" ht="43.5" customHeight="1" x14ac:dyDescent="0.2">
      <c r="A1431" s="59" t="s">
        <v>376</v>
      </c>
      <c r="B1431" s="60" t="s">
        <v>1618</v>
      </c>
      <c r="C1431" s="52"/>
      <c r="D1431" s="53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  <c r="V1431" s="53"/>
      <c r="W1431" s="53"/>
      <c r="X1431" s="23"/>
    </row>
    <row r="1432" spans="1:24" ht="36.75" customHeight="1" x14ac:dyDescent="0.2">
      <c r="A1432" s="61" t="s">
        <v>1619</v>
      </c>
      <c r="B1432" s="62" t="s">
        <v>1620</v>
      </c>
      <c r="C1432" s="62" t="s">
        <v>52</v>
      </c>
      <c r="D1432" s="53">
        <v>1589311368</v>
      </c>
      <c r="E1432" s="53">
        <v>0</v>
      </c>
      <c r="F1432" s="53">
        <v>0</v>
      </c>
      <c r="G1432" s="53">
        <v>0</v>
      </c>
      <c r="H1432" s="53">
        <v>0</v>
      </c>
      <c r="I1432" s="53">
        <v>0</v>
      </c>
      <c r="J1432" s="53">
        <v>1589311368</v>
      </c>
      <c r="K1432" s="53">
        <v>0</v>
      </c>
      <c r="L1432" s="53">
        <v>428892000</v>
      </c>
      <c r="M1432" s="53">
        <v>428892000</v>
      </c>
      <c r="N1432" s="53">
        <v>0</v>
      </c>
      <c r="O1432" s="53">
        <v>428892000</v>
      </c>
      <c r="P1432" s="53">
        <v>428892000</v>
      </c>
      <c r="Q1432" s="28">
        <f t="shared" ref="Q1432:Q1433" si="477">R1432+T1432</f>
        <v>0</v>
      </c>
      <c r="R1432" s="53">
        <v>0</v>
      </c>
      <c r="S1432" s="53">
        <v>0</v>
      </c>
      <c r="T1432" s="53">
        <v>0</v>
      </c>
      <c r="U1432" s="53">
        <v>1160419368</v>
      </c>
      <c r="V1432" s="53">
        <v>0</v>
      </c>
      <c r="W1432" s="53">
        <v>428892000</v>
      </c>
      <c r="X1432" s="23">
        <f t="shared" si="474"/>
        <v>0.26986027321991696</v>
      </c>
    </row>
    <row r="1433" spans="1:24" ht="37.5" customHeight="1" x14ac:dyDescent="0.2">
      <c r="A1433" s="61" t="s">
        <v>1621</v>
      </c>
      <c r="B1433" s="62" t="s">
        <v>1622</v>
      </c>
      <c r="C1433" s="62" t="s">
        <v>580</v>
      </c>
      <c r="D1433" s="53">
        <v>8464748</v>
      </c>
      <c r="E1433" s="53">
        <v>0</v>
      </c>
      <c r="F1433" s="53">
        <v>0</v>
      </c>
      <c r="G1433" s="53">
        <v>0</v>
      </c>
      <c r="H1433" s="53">
        <v>0</v>
      </c>
      <c r="I1433" s="53">
        <v>0</v>
      </c>
      <c r="J1433" s="53">
        <v>8464748</v>
      </c>
      <c r="K1433" s="53">
        <v>0</v>
      </c>
      <c r="L1433" s="53">
        <v>0</v>
      </c>
      <c r="M1433" s="53">
        <v>0</v>
      </c>
      <c r="N1433" s="53">
        <v>0</v>
      </c>
      <c r="O1433" s="53">
        <v>0</v>
      </c>
      <c r="P1433" s="53">
        <v>0</v>
      </c>
      <c r="Q1433" s="28">
        <f t="shared" si="477"/>
        <v>0</v>
      </c>
      <c r="R1433" s="53">
        <v>0</v>
      </c>
      <c r="S1433" s="53">
        <v>0</v>
      </c>
      <c r="T1433" s="53">
        <v>0</v>
      </c>
      <c r="U1433" s="53">
        <v>8464748</v>
      </c>
      <c r="V1433" s="53">
        <v>0</v>
      </c>
      <c r="W1433" s="53">
        <v>0</v>
      </c>
      <c r="X1433" s="23">
        <f t="shared" si="474"/>
        <v>0</v>
      </c>
    </row>
    <row r="1434" spans="1:24" ht="66" customHeight="1" x14ac:dyDescent="0.2">
      <c r="A1434" s="59" t="s">
        <v>376</v>
      </c>
      <c r="B1434" s="60" t="s">
        <v>1623</v>
      </c>
      <c r="C1434" s="52"/>
      <c r="D1434" s="53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  <c r="V1434" s="53"/>
      <c r="W1434" s="53"/>
      <c r="X1434" s="53"/>
    </row>
    <row r="1435" spans="1:24" ht="66" customHeight="1" x14ac:dyDescent="0.2">
      <c r="A1435" s="61" t="s">
        <v>1624</v>
      </c>
      <c r="B1435" s="62" t="s">
        <v>1625</v>
      </c>
      <c r="C1435" s="62" t="s">
        <v>52</v>
      </c>
      <c r="D1435" s="53">
        <v>210738000</v>
      </c>
      <c r="E1435" s="53">
        <v>0</v>
      </c>
      <c r="F1435" s="53">
        <v>0</v>
      </c>
      <c r="G1435" s="53">
        <v>0</v>
      </c>
      <c r="H1435" s="53">
        <v>0</v>
      </c>
      <c r="I1435" s="53">
        <v>0</v>
      </c>
      <c r="J1435" s="53">
        <v>210738000</v>
      </c>
      <c r="K1435" s="53">
        <v>0</v>
      </c>
      <c r="L1435" s="53">
        <v>127926000</v>
      </c>
      <c r="M1435" s="53">
        <v>127926000</v>
      </c>
      <c r="N1435" s="53">
        <v>0</v>
      </c>
      <c r="O1435" s="53">
        <v>103206000</v>
      </c>
      <c r="P1435" s="53">
        <v>103206000</v>
      </c>
      <c r="Q1435" s="28">
        <f t="shared" ref="Q1435" si="478">R1435+T1435</f>
        <v>0</v>
      </c>
      <c r="R1435" s="53">
        <v>0</v>
      </c>
      <c r="S1435" s="53">
        <v>0</v>
      </c>
      <c r="T1435" s="53">
        <v>0</v>
      </c>
      <c r="U1435" s="53">
        <v>82812000</v>
      </c>
      <c r="V1435" s="53">
        <v>24720000</v>
      </c>
      <c r="W1435" s="53">
        <v>103206000</v>
      </c>
      <c r="X1435" s="23">
        <f t="shared" ref="X1435" si="479">P1435/J1435</f>
        <v>0.48973607038123168</v>
      </c>
    </row>
    <row r="1436" spans="1:24" ht="66" customHeight="1" x14ac:dyDescent="0.2">
      <c r="A1436" s="59" t="s">
        <v>376</v>
      </c>
      <c r="B1436" s="60" t="s">
        <v>1626</v>
      </c>
      <c r="C1436" s="52"/>
      <c r="D1436" s="53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  <c r="V1436" s="53"/>
      <c r="W1436" s="53"/>
      <c r="X1436" s="53"/>
    </row>
    <row r="1437" spans="1:24" ht="66" customHeight="1" x14ac:dyDescent="0.2">
      <c r="A1437" s="61" t="s">
        <v>1627</v>
      </c>
      <c r="B1437" s="62" t="s">
        <v>1628</v>
      </c>
      <c r="C1437" s="62" t="s">
        <v>1617</v>
      </c>
      <c r="D1437" s="53">
        <v>20000000</v>
      </c>
      <c r="E1437" s="53">
        <v>0</v>
      </c>
      <c r="F1437" s="53">
        <v>0</v>
      </c>
      <c r="G1437" s="53">
        <v>0</v>
      </c>
      <c r="H1437" s="53">
        <v>0</v>
      </c>
      <c r="I1437" s="53">
        <v>0</v>
      </c>
      <c r="J1437" s="53">
        <v>20000000</v>
      </c>
      <c r="K1437" s="53">
        <v>0</v>
      </c>
      <c r="L1437" s="53">
        <v>0</v>
      </c>
      <c r="M1437" s="53">
        <v>0</v>
      </c>
      <c r="N1437" s="53">
        <v>0</v>
      </c>
      <c r="O1437" s="53">
        <v>0</v>
      </c>
      <c r="P1437" s="53">
        <v>0</v>
      </c>
      <c r="Q1437" s="28">
        <f t="shared" ref="Q1437" si="480">R1437+T1437</f>
        <v>0</v>
      </c>
      <c r="R1437" s="53">
        <v>0</v>
      </c>
      <c r="S1437" s="53">
        <v>0</v>
      </c>
      <c r="T1437" s="53">
        <v>0</v>
      </c>
      <c r="U1437" s="53">
        <v>20000000</v>
      </c>
      <c r="V1437" s="53">
        <v>0</v>
      </c>
      <c r="W1437" s="53">
        <v>0</v>
      </c>
      <c r="X1437" s="23">
        <f t="shared" ref="X1437" si="481">P1437/J1437</f>
        <v>0</v>
      </c>
    </row>
    <row r="1438" spans="1:24" ht="66" customHeight="1" x14ac:dyDescent="0.2">
      <c r="A1438" s="59" t="s">
        <v>376</v>
      </c>
      <c r="B1438" s="60" t="s">
        <v>1629</v>
      </c>
      <c r="C1438" s="52"/>
      <c r="D1438" s="53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  <c r="V1438" s="53"/>
      <c r="W1438" s="53"/>
      <c r="X1438" s="53"/>
    </row>
    <row r="1439" spans="1:24" ht="66" customHeight="1" x14ac:dyDescent="0.2">
      <c r="A1439" s="61" t="s">
        <v>1630</v>
      </c>
      <c r="B1439" s="62" t="s">
        <v>1631</v>
      </c>
      <c r="C1439" s="62" t="s">
        <v>52</v>
      </c>
      <c r="D1439" s="53">
        <v>66847000</v>
      </c>
      <c r="E1439" s="53">
        <v>0</v>
      </c>
      <c r="F1439" s="53">
        <v>0</v>
      </c>
      <c r="G1439" s="53">
        <v>0</v>
      </c>
      <c r="H1439" s="53">
        <v>0</v>
      </c>
      <c r="I1439" s="53">
        <v>0</v>
      </c>
      <c r="J1439" s="53">
        <v>66847000</v>
      </c>
      <c r="K1439" s="53">
        <v>0</v>
      </c>
      <c r="L1439" s="53">
        <v>48204000</v>
      </c>
      <c r="M1439" s="53">
        <v>48204000</v>
      </c>
      <c r="N1439" s="53">
        <v>0</v>
      </c>
      <c r="O1439" s="53">
        <v>48204000</v>
      </c>
      <c r="P1439" s="53">
        <v>48204000</v>
      </c>
      <c r="Q1439" s="28">
        <f t="shared" ref="Q1439:Q1440" si="482">R1439+T1439</f>
        <v>0</v>
      </c>
      <c r="R1439" s="53">
        <v>0</v>
      </c>
      <c r="S1439" s="53">
        <v>0</v>
      </c>
      <c r="T1439" s="53">
        <v>0</v>
      </c>
      <c r="U1439" s="53">
        <v>18643000</v>
      </c>
      <c r="V1439" s="53">
        <v>0</v>
      </c>
      <c r="W1439" s="53">
        <v>48204000</v>
      </c>
      <c r="X1439" s="23">
        <f t="shared" ref="X1439:X1440" si="483">P1439/J1439</f>
        <v>0.72110939907550076</v>
      </c>
    </row>
    <row r="1440" spans="1:24" ht="66" customHeight="1" x14ac:dyDescent="0.2">
      <c r="A1440" s="61" t="s">
        <v>1632</v>
      </c>
      <c r="B1440" s="62" t="s">
        <v>1633</v>
      </c>
      <c r="C1440" s="62" t="s">
        <v>1617</v>
      </c>
      <c r="D1440" s="53">
        <v>190000000</v>
      </c>
      <c r="E1440" s="53">
        <v>0</v>
      </c>
      <c r="F1440" s="53">
        <v>0</v>
      </c>
      <c r="G1440" s="53">
        <v>0</v>
      </c>
      <c r="H1440" s="53">
        <v>0</v>
      </c>
      <c r="I1440" s="53">
        <v>0</v>
      </c>
      <c r="J1440" s="53">
        <v>190000000</v>
      </c>
      <c r="K1440" s="53">
        <v>0</v>
      </c>
      <c r="L1440" s="53">
        <v>0</v>
      </c>
      <c r="M1440" s="53">
        <v>0</v>
      </c>
      <c r="N1440" s="53">
        <v>0</v>
      </c>
      <c r="O1440" s="53">
        <v>0</v>
      </c>
      <c r="P1440" s="53">
        <v>0</v>
      </c>
      <c r="Q1440" s="28">
        <f t="shared" si="482"/>
        <v>0</v>
      </c>
      <c r="R1440" s="53">
        <v>0</v>
      </c>
      <c r="S1440" s="53">
        <v>0</v>
      </c>
      <c r="T1440" s="53">
        <v>0</v>
      </c>
      <c r="U1440" s="53">
        <v>190000000</v>
      </c>
      <c r="V1440" s="53">
        <v>0</v>
      </c>
      <c r="W1440" s="53">
        <v>0</v>
      </c>
      <c r="X1440" s="23">
        <f t="shared" si="483"/>
        <v>0</v>
      </c>
    </row>
    <row r="1441" spans="1:24" ht="30" customHeight="1" x14ac:dyDescent="0.2">
      <c r="A1441" s="59" t="s">
        <v>376</v>
      </c>
      <c r="B1441" s="60" t="s">
        <v>1634</v>
      </c>
      <c r="C1441" s="52"/>
      <c r="D1441" s="53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  <c r="V1441" s="53"/>
      <c r="W1441" s="53"/>
      <c r="X1441" s="53"/>
    </row>
    <row r="1442" spans="1:24" ht="30" customHeight="1" x14ac:dyDescent="0.2">
      <c r="A1442" s="61" t="s">
        <v>1635</v>
      </c>
      <c r="B1442" s="62" t="s">
        <v>1636</v>
      </c>
      <c r="C1442" s="62" t="s">
        <v>52</v>
      </c>
      <c r="D1442" s="53">
        <v>452266965</v>
      </c>
      <c r="E1442" s="53">
        <v>0</v>
      </c>
      <c r="F1442" s="53">
        <v>0</v>
      </c>
      <c r="G1442" s="53">
        <v>0</v>
      </c>
      <c r="H1442" s="53">
        <v>0</v>
      </c>
      <c r="I1442" s="53">
        <v>0</v>
      </c>
      <c r="J1442" s="53">
        <v>452266965</v>
      </c>
      <c r="K1442" s="53">
        <v>0</v>
      </c>
      <c r="L1442" s="53">
        <v>442481965</v>
      </c>
      <c r="M1442" s="53">
        <v>442481965</v>
      </c>
      <c r="N1442" s="53">
        <v>0</v>
      </c>
      <c r="O1442" s="53">
        <v>442481965</v>
      </c>
      <c r="P1442" s="53">
        <v>442481965</v>
      </c>
      <c r="Q1442" s="28">
        <f t="shared" ref="Q1442:Q1445" si="484">R1442+T1442</f>
        <v>0</v>
      </c>
      <c r="R1442" s="53">
        <v>0</v>
      </c>
      <c r="S1442" s="53">
        <v>0</v>
      </c>
      <c r="T1442" s="53">
        <v>0</v>
      </c>
      <c r="U1442" s="53">
        <v>9785000</v>
      </c>
      <c r="V1442" s="53">
        <v>0</v>
      </c>
      <c r="W1442" s="53">
        <v>442481965</v>
      </c>
      <c r="X1442" s="23">
        <f t="shared" ref="X1442:X1445" si="485">P1442/J1442</f>
        <v>0.97836454846972964</v>
      </c>
    </row>
    <row r="1443" spans="1:24" ht="30" customHeight="1" x14ac:dyDescent="0.2">
      <c r="A1443" s="61" t="s">
        <v>1637</v>
      </c>
      <c r="B1443" s="62" t="s">
        <v>1638</v>
      </c>
      <c r="C1443" s="62" t="s">
        <v>1617</v>
      </c>
      <c r="D1443" s="53">
        <v>1546651035</v>
      </c>
      <c r="E1443" s="53">
        <v>0</v>
      </c>
      <c r="F1443" s="53">
        <v>0</v>
      </c>
      <c r="G1443" s="53">
        <v>0</v>
      </c>
      <c r="H1443" s="53">
        <v>0</v>
      </c>
      <c r="I1443" s="53">
        <v>0</v>
      </c>
      <c r="J1443" s="53">
        <v>1546651035</v>
      </c>
      <c r="K1443" s="53">
        <v>0</v>
      </c>
      <c r="L1443" s="53">
        <v>689980035</v>
      </c>
      <c r="M1443" s="53">
        <v>689980035</v>
      </c>
      <c r="N1443" s="53">
        <v>0</v>
      </c>
      <c r="O1443" s="53">
        <v>685990035</v>
      </c>
      <c r="P1443" s="53">
        <v>685990035</v>
      </c>
      <c r="Q1443" s="28">
        <f t="shared" si="484"/>
        <v>0</v>
      </c>
      <c r="R1443" s="53">
        <v>0</v>
      </c>
      <c r="S1443" s="53">
        <v>0</v>
      </c>
      <c r="T1443" s="53">
        <v>0</v>
      </c>
      <c r="U1443" s="53">
        <v>856671000</v>
      </c>
      <c r="V1443" s="53">
        <v>3990000</v>
      </c>
      <c r="W1443" s="53">
        <v>685990035</v>
      </c>
      <c r="X1443" s="23">
        <f t="shared" si="485"/>
        <v>0.44353252251242309</v>
      </c>
    </row>
    <row r="1444" spans="1:24" ht="30" customHeight="1" x14ac:dyDescent="0.2">
      <c r="A1444" s="61" t="s">
        <v>1639</v>
      </c>
      <c r="B1444" s="62" t="s">
        <v>1640</v>
      </c>
      <c r="C1444" s="62" t="s">
        <v>580</v>
      </c>
      <c r="D1444" s="53">
        <v>50000000</v>
      </c>
      <c r="E1444" s="53">
        <v>0</v>
      </c>
      <c r="F1444" s="53">
        <v>0</v>
      </c>
      <c r="G1444" s="53">
        <v>0</v>
      </c>
      <c r="H1444" s="53">
        <v>0</v>
      </c>
      <c r="I1444" s="53">
        <v>0</v>
      </c>
      <c r="J1444" s="53">
        <v>50000000</v>
      </c>
      <c r="K1444" s="53">
        <v>0</v>
      </c>
      <c r="L1444" s="53">
        <v>50000000</v>
      </c>
      <c r="M1444" s="53">
        <v>50000000</v>
      </c>
      <c r="N1444" s="53">
        <v>0</v>
      </c>
      <c r="O1444" s="53">
        <v>50000000</v>
      </c>
      <c r="P1444" s="53">
        <v>50000000</v>
      </c>
      <c r="Q1444" s="28">
        <f t="shared" si="484"/>
        <v>0</v>
      </c>
      <c r="R1444" s="53">
        <v>0</v>
      </c>
      <c r="S1444" s="53">
        <v>0</v>
      </c>
      <c r="T1444" s="53">
        <v>0</v>
      </c>
      <c r="U1444" s="53">
        <v>0</v>
      </c>
      <c r="V1444" s="53">
        <v>0</v>
      </c>
      <c r="W1444" s="53">
        <v>50000000</v>
      </c>
      <c r="X1444" s="23">
        <f t="shared" si="485"/>
        <v>1</v>
      </c>
    </row>
    <row r="1445" spans="1:24" ht="30" customHeight="1" x14ac:dyDescent="0.2">
      <c r="A1445" s="61" t="s">
        <v>1641</v>
      </c>
      <c r="B1445" s="62" t="s">
        <v>1642</v>
      </c>
      <c r="C1445" s="62" t="s">
        <v>1611</v>
      </c>
      <c r="D1445" s="53">
        <v>735317000</v>
      </c>
      <c r="E1445" s="53">
        <v>0</v>
      </c>
      <c r="F1445" s="53">
        <v>0</v>
      </c>
      <c r="G1445" s="53">
        <v>0</v>
      </c>
      <c r="H1445" s="53">
        <v>0</v>
      </c>
      <c r="I1445" s="53">
        <v>0</v>
      </c>
      <c r="J1445" s="53">
        <v>735317000</v>
      </c>
      <c r="K1445" s="53">
        <v>0</v>
      </c>
      <c r="L1445" s="53">
        <v>554874000</v>
      </c>
      <c r="M1445" s="53">
        <v>554874000</v>
      </c>
      <c r="N1445" s="53">
        <v>0</v>
      </c>
      <c r="O1445" s="53">
        <v>554874000</v>
      </c>
      <c r="P1445" s="53">
        <v>554874000</v>
      </c>
      <c r="Q1445" s="28">
        <f t="shared" si="484"/>
        <v>0</v>
      </c>
      <c r="R1445" s="53">
        <v>0</v>
      </c>
      <c r="S1445" s="53">
        <v>0</v>
      </c>
      <c r="T1445" s="53">
        <v>0</v>
      </c>
      <c r="U1445" s="53">
        <v>180443000</v>
      </c>
      <c r="V1445" s="53">
        <v>0</v>
      </c>
      <c r="W1445" s="53">
        <v>554874000</v>
      </c>
      <c r="X1445" s="23">
        <f t="shared" si="485"/>
        <v>0.75460515668752393</v>
      </c>
    </row>
    <row r="1446" spans="1:24" ht="30" customHeight="1" x14ac:dyDescent="0.2">
      <c r="A1446" s="59" t="s">
        <v>376</v>
      </c>
      <c r="B1446" s="60" t="s">
        <v>1643</v>
      </c>
      <c r="C1446" s="52"/>
      <c r="D1446" s="53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  <c r="V1446" s="53"/>
      <c r="W1446" s="53"/>
      <c r="X1446" s="53"/>
    </row>
    <row r="1447" spans="1:24" ht="40.5" customHeight="1" x14ac:dyDescent="0.2">
      <c r="A1447" s="61" t="s">
        <v>1644</v>
      </c>
      <c r="B1447" s="62" t="s">
        <v>1645</v>
      </c>
      <c r="C1447" s="62" t="s">
        <v>1617</v>
      </c>
      <c r="D1447" s="53">
        <v>432621000</v>
      </c>
      <c r="E1447" s="53">
        <v>0</v>
      </c>
      <c r="F1447" s="53">
        <v>0</v>
      </c>
      <c r="G1447" s="53">
        <v>0</v>
      </c>
      <c r="H1447" s="53">
        <v>0</v>
      </c>
      <c r="I1447" s="53">
        <v>0</v>
      </c>
      <c r="J1447" s="53">
        <v>432621000</v>
      </c>
      <c r="K1447" s="53">
        <v>0</v>
      </c>
      <c r="L1447" s="53">
        <v>50646000</v>
      </c>
      <c r="M1447" s="53">
        <v>50646000</v>
      </c>
      <c r="N1447" s="53">
        <v>0</v>
      </c>
      <c r="O1447" s="53">
        <v>50646000</v>
      </c>
      <c r="P1447" s="53">
        <v>50646000</v>
      </c>
      <c r="Q1447" s="28">
        <f t="shared" ref="Q1447" si="486">R1447+T1447</f>
        <v>0</v>
      </c>
      <c r="R1447" s="53">
        <v>0</v>
      </c>
      <c r="S1447" s="53">
        <v>0</v>
      </c>
      <c r="T1447" s="53">
        <v>0</v>
      </c>
      <c r="U1447" s="53">
        <v>381975000</v>
      </c>
      <c r="V1447" s="53">
        <v>0</v>
      </c>
      <c r="W1447" s="53">
        <v>50646000</v>
      </c>
      <c r="X1447" s="23">
        <f t="shared" ref="X1447:X1456" si="487">P1447/J1447</f>
        <v>0.11706782611107644</v>
      </c>
    </row>
    <row r="1448" spans="1:24" ht="30" customHeight="1" x14ac:dyDescent="0.2">
      <c r="A1448" s="59" t="s">
        <v>376</v>
      </c>
      <c r="B1448" s="60" t="s">
        <v>1646</v>
      </c>
      <c r="C1448" s="52"/>
      <c r="D1448" s="53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  <c r="V1448" s="53"/>
      <c r="W1448" s="53"/>
      <c r="X1448" s="23"/>
    </row>
    <row r="1449" spans="1:24" ht="30" customHeight="1" x14ac:dyDescent="0.2">
      <c r="A1449" s="61" t="s">
        <v>1647</v>
      </c>
      <c r="B1449" s="62" t="s">
        <v>1648</v>
      </c>
      <c r="C1449" s="62" t="s">
        <v>1617</v>
      </c>
      <c r="D1449" s="53">
        <v>556983000</v>
      </c>
      <c r="E1449" s="53">
        <v>0</v>
      </c>
      <c r="F1449" s="53">
        <v>0</v>
      </c>
      <c r="G1449" s="53">
        <v>0</v>
      </c>
      <c r="H1449" s="53">
        <v>0</v>
      </c>
      <c r="I1449" s="53">
        <v>0</v>
      </c>
      <c r="J1449" s="53">
        <v>556983000</v>
      </c>
      <c r="K1449" s="53">
        <v>0</v>
      </c>
      <c r="L1449" s="53">
        <v>46968000</v>
      </c>
      <c r="M1449" s="53">
        <v>46968000</v>
      </c>
      <c r="N1449" s="53">
        <v>0</v>
      </c>
      <c r="O1449" s="53">
        <v>46968000</v>
      </c>
      <c r="P1449" s="53">
        <v>46968000</v>
      </c>
      <c r="Q1449" s="28">
        <f t="shared" ref="Q1449" si="488">R1449+T1449</f>
        <v>0</v>
      </c>
      <c r="R1449" s="53">
        <v>0</v>
      </c>
      <c r="S1449" s="53">
        <v>0</v>
      </c>
      <c r="T1449" s="53">
        <v>0</v>
      </c>
      <c r="U1449" s="53">
        <v>510015000</v>
      </c>
      <c r="V1449" s="53">
        <v>0</v>
      </c>
      <c r="W1449" s="53">
        <v>46968000</v>
      </c>
      <c r="X1449" s="23">
        <f t="shared" si="487"/>
        <v>8.4325733460446722E-2</v>
      </c>
    </row>
    <row r="1450" spans="1:24" ht="35.25" customHeight="1" x14ac:dyDescent="0.2">
      <c r="A1450" s="59" t="s">
        <v>376</v>
      </c>
      <c r="B1450" s="60" t="s">
        <v>1649</v>
      </c>
      <c r="C1450" s="52"/>
      <c r="D1450" s="53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  <c r="V1450" s="53"/>
      <c r="W1450" s="53"/>
      <c r="X1450" s="23"/>
    </row>
    <row r="1451" spans="1:24" ht="38.25" customHeight="1" x14ac:dyDescent="0.2">
      <c r="A1451" s="61" t="s">
        <v>1650</v>
      </c>
      <c r="B1451" s="62" t="s">
        <v>1651</v>
      </c>
      <c r="C1451" s="62" t="s">
        <v>1617</v>
      </c>
      <c r="D1451" s="53">
        <v>429960000</v>
      </c>
      <c r="E1451" s="53">
        <v>0</v>
      </c>
      <c r="F1451" s="53">
        <v>0</v>
      </c>
      <c r="G1451" s="53">
        <v>0</v>
      </c>
      <c r="H1451" s="53">
        <v>0</v>
      </c>
      <c r="I1451" s="53">
        <v>0</v>
      </c>
      <c r="J1451" s="53">
        <v>429960000</v>
      </c>
      <c r="K1451" s="53">
        <v>0</v>
      </c>
      <c r="L1451" s="53">
        <v>74160000</v>
      </c>
      <c r="M1451" s="53">
        <v>74160000</v>
      </c>
      <c r="N1451" s="53">
        <v>0</v>
      </c>
      <c r="O1451" s="53">
        <v>74160000</v>
      </c>
      <c r="P1451" s="53">
        <v>74160000</v>
      </c>
      <c r="Q1451" s="28">
        <f t="shared" ref="Q1451" si="489">R1451+T1451</f>
        <v>0</v>
      </c>
      <c r="R1451" s="53">
        <v>0</v>
      </c>
      <c r="S1451" s="53">
        <v>0</v>
      </c>
      <c r="T1451" s="53">
        <v>0</v>
      </c>
      <c r="U1451" s="53">
        <v>355800000</v>
      </c>
      <c r="V1451" s="53">
        <v>0</v>
      </c>
      <c r="W1451" s="53">
        <v>74160000</v>
      </c>
      <c r="X1451" s="23">
        <f t="shared" si="487"/>
        <v>0.1724811610382361</v>
      </c>
    </row>
    <row r="1452" spans="1:24" ht="35.25" customHeight="1" x14ac:dyDescent="0.2">
      <c r="A1452" s="59" t="s">
        <v>376</v>
      </c>
      <c r="B1452" s="60" t="s">
        <v>1652</v>
      </c>
      <c r="C1452" s="52"/>
      <c r="D1452" s="53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  <c r="V1452" s="53"/>
      <c r="W1452" s="53"/>
      <c r="X1452" s="23"/>
    </row>
    <row r="1453" spans="1:24" ht="35.25" customHeight="1" x14ac:dyDescent="0.2">
      <c r="A1453" s="61" t="s">
        <v>1653</v>
      </c>
      <c r="B1453" s="62" t="s">
        <v>1654</v>
      </c>
      <c r="C1453" s="62" t="s">
        <v>1617</v>
      </c>
      <c r="D1453" s="53">
        <v>72512000</v>
      </c>
      <c r="E1453" s="53">
        <v>0</v>
      </c>
      <c r="F1453" s="53">
        <v>0</v>
      </c>
      <c r="G1453" s="53">
        <v>0</v>
      </c>
      <c r="H1453" s="53">
        <v>0</v>
      </c>
      <c r="I1453" s="53">
        <v>0</v>
      </c>
      <c r="J1453" s="53">
        <v>72512000</v>
      </c>
      <c r="K1453" s="53">
        <v>0</v>
      </c>
      <c r="L1453" s="53">
        <v>39552000</v>
      </c>
      <c r="M1453" s="53">
        <v>39552000</v>
      </c>
      <c r="N1453" s="53">
        <v>0</v>
      </c>
      <c r="O1453" s="53">
        <v>39552000</v>
      </c>
      <c r="P1453" s="53">
        <v>39552000</v>
      </c>
      <c r="Q1453" s="28">
        <f t="shared" ref="Q1453" si="490">R1453+T1453</f>
        <v>0</v>
      </c>
      <c r="R1453" s="53">
        <v>0</v>
      </c>
      <c r="S1453" s="53">
        <v>0</v>
      </c>
      <c r="T1453" s="53">
        <v>0</v>
      </c>
      <c r="U1453" s="53">
        <v>32960000</v>
      </c>
      <c r="V1453" s="53">
        <v>0</v>
      </c>
      <c r="W1453" s="53">
        <v>39552000</v>
      </c>
      <c r="X1453" s="23">
        <f t="shared" si="487"/>
        <v>0.54545454545454541</v>
      </c>
    </row>
    <row r="1454" spans="1:24" ht="39" customHeight="1" x14ac:dyDescent="0.2">
      <c r="A1454" s="59" t="s">
        <v>376</v>
      </c>
      <c r="B1454" s="60" t="s">
        <v>1655</v>
      </c>
      <c r="C1454" s="52"/>
      <c r="D1454" s="53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  <c r="V1454" s="53"/>
      <c r="W1454" s="53"/>
      <c r="X1454" s="23"/>
    </row>
    <row r="1455" spans="1:24" ht="42.75" customHeight="1" x14ac:dyDescent="0.2">
      <c r="A1455" s="61" t="s">
        <v>1656</v>
      </c>
      <c r="B1455" s="62" t="s">
        <v>1657</v>
      </c>
      <c r="C1455" s="62" t="s">
        <v>52</v>
      </c>
      <c r="D1455" s="53">
        <v>186076667</v>
      </c>
      <c r="E1455" s="53">
        <v>0</v>
      </c>
      <c r="F1455" s="53">
        <v>0</v>
      </c>
      <c r="G1455" s="53">
        <v>0</v>
      </c>
      <c r="H1455" s="53">
        <v>0</v>
      </c>
      <c r="I1455" s="53">
        <v>0</v>
      </c>
      <c r="J1455" s="53">
        <v>186076667</v>
      </c>
      <c r="K1455" s="53">
        <v>0</v>
      </c>
      <c r="L1455" s="53">
        <v>185458667</v>
      </c>
      <c r="M1455" s="53">
        <v>185458667</v>
      </c>
      <c r="N1455" s="53">
        <v>0</v>
      </c>
      <c r="O1455" s="53">
        <v>185458667</v>
      </c>
      <c r="P1455" s="53">
        <v>185458667</v>
      </c>
      <c r="Q1455" s="28">
        <f t="shared" ref="Q1455:Q1456" si="491">R1455+T1455</f>
        <v>0</v>
      </c>
      <c r="R1455" s="53">
        <v>0</v>
      </c>
      <c r="S1455" s="53">
        <v>0</v>
      </c>
      <c r="T1455" s="53">
        <v>0</v>
      </c>
      <c r="U1455" s="53">
        <v>618000</v>
      </c>
      <c r="V1455" s="53">
        <v>0</v>
      </c>
      <c r="W1455" s="53">
        <v>185458667</v>
      </c>
      <c r="X1455" s="23">
        <f t="shared" si="487"/>
        <v>0.99667878831901047</v>
      </c>
    </row>
    <row r="1456" spans="1:24" ht="40.5" customHeight="1" x14ac:dyDescent="0.2">
      <c r="A1456" s="61" t="s">
        <v>1658</v>
      </c>
      <c r="B1456" s="62" t="s">
        <v>1659</v>
      </c>
      <c r="C1456" s="62" t="s">
        <v>1617</v>
      </c>
      <c r="D1456" s="53">
        <v>319928815</v>
      </c>
      <c r="E1456" s="53">
        <v>0</v>
      </c>
      <c r="F1456" s="53">
        <v>0</v>
      </c>
      <c r="G1456" s="53">
        <v>0</v>
      </c>
      <c r="H1456" s="53">
        <v>0</v>
      </c>
      <c r="I1456" s="53">
        <v>0</v>
      </c>
      <c r="J1456" s="53">
        <v>319928815</v>
      </c>
      <c r="K1456" s="53">
        <v>0</v>
      </c>
      <c r="L1456" s="53">
        <v>160003333</v>
      </c>
      <c r="M1456" s="53">
        <v>160003333</v>
      </c>
      <c r="N1456" s="53">
        <v>0</v>
      </c>
      <c r="O1456" s="53">
        <v>160003333</v>
      </c>
      <c r="P1456" s="53">
        <v>160003333</v>
      </c>
      <c r="Q1456" s="28">
        <f t="shared" si="491"/>
        <v>0</v>
      </c>
      <c r="R1456" s="53">
        <v>0</v>
      </c>
      <c r="S1456" s="53">
        <v>0</v>
      </c>
      <c r="T1456" s="53">
        <v>0</v>
      </c>
      <c r="U1456" s="53">
        <v>159925482</v>
      </c>
      <c r="V1456" s="53">
        <v>0</v>
      </c>
      <c r="W1456" s="53">
        <v>160003333</v>
      </c>
      <c r="X1456" s="23">
        <f t="shared" si="487"/>
        <v>0.50012166925320556</v>
      </c>
    </row>
    <row r="1457" spans="1:24" ht="30" customHeight="1" x14ac:dyDescent="0.2">
      <c r="A1457" s="59" t="s">
        <v>376</v>
      </c>
      <c r="B1457" s="60" t="s">
        <v>1660</v>
      </c>
      <c r="C1457" s="52"/>
      <c r="D1457" s="53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  <c r="V1457" s="53"/>
      <c r="W1457" s="53"/>
      <c r="X1457" s="53"/>
    </row>
    <row r="1458" spans="1:24" ht="30" customHeight="1" x14ac:dyDescent="0.2">
      <c r="A1458" s="61" t="s">
        <v>1661</v>
      </c>
      <c r="B1458" s="62" t="s">
        <v>1662</v>
      </c>
      <c r="C1458" s="62" t="s">
        <v>1617</v>
      </c>
      <c r="D1458" s="53">
        <v>116305000</v>
      </c>
      <c r="E1458" s="53">
        <v>0</v>
      </c>
      <c r="F1458" s="53">
        <v>0</v>
      </c>
      <c r="G1458" s="53">
        <v>0</v>
      </c>
      <c r="H1458" s="53">
        <v>0</v>
      </c>
      <c r="I1458" s="53">
        <v>0</v>
      </c>
      <c r="J1458" s="53">
        <v>116305000</v>
      </c>
      <c r="K1458" s="53">
        <v>0</v>
      </c>
      <c r="L1458" s="53">
        <v>52530000</v>
      </c>
      <c r="M1458" s="53">
        <v>52530000</v>
      </c>
      <c r="N1458" s="53">
        <v>0</v>
      </c>
      <c r="O1458" s="53">
        <v>52530000</v>
      </c>
      <c r="P1458" s="53">
        <v>52530000</v>
      </c>
      <c r="Q1458" s="28">
        <f t="shared" ref="Q1458" si="492">R1458+T1458</f>
        <v>0</v>
      </c>
      <c r="R1458" s="53">
        <v>0</v>
      </c>
      <c r="S1458" s="53">
        <v>0</v>
      </c>
      <c r="T1458" s="53">
        <v>0</v>
      </c>
      <c r="U1458" s="53">
        <v>63775000</v>
      </c>
      <c r="V1458" s="53">
        <v>0</v>
      </c>
      <c r="W1458" s="53">
        <v>52530000</v>
      </c>
      <c r="X1458" s="23">
        <f t="shared" ref="X1458" si="493">P1458/J1458</f>
        <v>0.45165728042646491</v>
      </c>
    </row>
    <row r="1459" spans="1:24" ht="40.5" customHeight="1" x14ac:dyDescent="0.2">
      <c r="A1459" s="59" t="s">
        <v>376</v>
      </c>
      <c r="B1459" s="60" t="s">
        <v>1663</v>
      </c>
      <c r="C1459" s="52"/>
      <c r="D1459" s="53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  <c r="V1459" s="53"/>
      <c r="W1459" s="53"/>
      <c r="X1459" s="53"/>
    </row>
    <row r="1460" spans="1:24" ht="48" customHeight="1" x14ac:dyDescent="0.2">
      <c r="A1460" s="61" t="s">
        <v>1664</v>
      </c>
      <c r="B1460" s="62" t="s">
        <v>1665</v>
      </c>
      <c r="C1460" s="62" t="s">
        <v>1617</v>
      </c>
      <c r="D1460" s="53">
        <v>168640000</v>
      </c>
      <c r="E1460" s="53">
        <v>0</v>
      </c>
      <c r="F1460" s="53">
        <v>0</v>
      </c>
      <c r="G1460" s="53">
        <v>0</v>
      </c>
      <c r="H1460" s="53">
        <v>0</v>
      </c>
      <c r="I1460" s="53">
        <v>0</v>
      </c>
      <c r="J1460" s="53">
        <v>168640000</v>
      </c>
      <c r="K1460" s="53">
        <v>0</v>
      </c>
      <c r="L1460" s="53">
        <v>49440000</v>
      </c>
      <c r="M1460" s="53">
        <v>49440000</v>
      </c>
      <c r="N1460" s="53">
        <v>0</v>
      </c>
      <c r="O1460" s="53">
        <v>49440000</v>
      </c>
      <c r="P1460" s="53">
        <v>49440000</v>
      </c>
      <c r="Q1460" s="28">
        <f t="shared" ref="Q1460" si="494">R1460+T1460</f>
        <v>0</v>
      </c>
      <c r="R1460" s="53">
        <v>0</v>
      </c>
      <c r="S1460" s="53">
        <v>0</v>
      </c>
      <c r="T1460" s="53">
        <v>0</v>
      </c>
      <c r="U1460" s="53">
        <v>119200000</v>
      </c>
      <c r="V1460" s="53">
        <v>0</v>
      </c>
      <c r="W1460" s="53">
        <v>49440000</v>
      </c>
      <c r="X1460" s="23">
        <f t="shared" ref="X1460" si="495">P1460/J1460</f>
        <v>0.29316888045540795</v>
      </c>
    </row>
    <row r="1461" spans="1:24" ht="37.5" customHeight="1" x14ac:dyDescent="0.2">
      <c r="A1461" s="59" t="s">
        <v>376</v>
      </c>
      <c r="B1461" s="60" t="s">
        <v>1666</v>
      </c>
      <c r="C1461" s="52"/>
      <c r="D1461" s="53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  <c r="V1461" s="53"/>
      <c r="W1461" s="53"/>
      <c r="X1461" s="53"/>
    </row>
    <row r="1462" spans="1:24" ht="37.5" customHeight="1" x14ac:dyDescent="0.2">
      <c r="A1462" s="61" t="s">
        <v>1667</v>
      </c>
      <c r="B1462" s="62" t="s">
        <v>1668</v>
      </c>
      <c r="C1462" s="62" t="s">
        <v>52</v>
      </c>
      <c r="D1462" s="53">
        <v>197760000</v>
      </c>
      <c r="E1462" s="53">
        <v>0</v>
      </c>
      <c r="F1462" s="53">
        <v>0</v>
      </c>
      <c r="G1462" s="53">
        <v>0</v>
      </c>
      <c r="H1462" s="53">
        <v>0</v>
      </c>
      <c r="I1462" s="53">
        <v>0</v>
      </c>
      <c r="J1462" s="53">
        <v>197760000</v>
      </c>
      <c r="K1462" s="53">
        <v>0</v>
      </c>
      <c r="L1462" s="53">
        <v>98880000</v>
      </c>
      <c r="M1462" s="53">
        <v>98880000</v>
      </c>
      <c r="N1462" s="53">
        <v>0</v>
      </c>
      <c r="O1462" s="53">
        <v>98880000</v>
      </c>
      <c r="P1462" s="53">
        <v>98880000</v>
      </c>
      <c r="Q1462" s="28">
        <f t="shared" ref="Q1462:Q1463" si="496">R1462+T1462</f>
        <v>0</v>
      </c>
      <c r="R1462" s="53">
        <v>0</v>
      </c>
      <c r="S1462" s="53">
        <v>0</v>
      </c>
      <c r="T1462" s="53">
        <v>0</v>
      </c>
      <c r="U1462" s="53">
        <v>98880000</v>
      </c>
      <c r="V1462" s="53">
        <v>0</v>
      </c>
      <c r="W1462" s="53">
        <v>98880000</v>
      </c>
      <c r="X1462" s="23">
        <f t="shared" ref="X1462:X1463" si="497">P1462/J1462</f>
        <v>0.5</v>
      </c>
    </row>
    <row r="1463" spans="1:24" ht="37.5" customHeight="1" x14ac:dyDescent="0.2">
      <c r="A1463" s="61" t="s">
        <v>1669</v>
      </c>
      <c r="B1463" s="62" t="s">
        <v>1670</v>
      </c>
      <c r="C1463" s="62" t="s">
        <v>1617</v>
      </c>
      <c r="D1463" s="53">
        <v>95275000</v>
      </c>
      <c r="E1463" s="53">
        <v>0</v>
      </c>
      <c r="F1463" s="53">
        <v>0</v>
      </c>
      <c r="G1463" s="53">
        <v>0</v>
      </c>
      <c r="H1463" s="53">
        <v>0</v>
      </c>
      <c r="I1463" s="53">
        <v>0</v>
      </c>
      <c r="J1463" s="53">
        <v>95275000</v>
      </c>
      <c r="K1463" s="53">
        <v>0</v>
      </c>
      <c r="L1463" s="53">
        <v>53364300</v>
      </c>
      <c r="M1463" s="53">
        <v>53364300</v>
      </c>
      <c r="N1463" s="53">
        <v>0</v>
      </c>
      <c r="O1463" s="53">
        <v>53364300</v>
      </c>
      <c r="P1463" s="53">
        <v>53364300</v>
      </c>
      <c r="Q1463" s="28">
        <f t="shared" si="496"/>
        <v>0</v>
      </c>
      <c r="R1463" s="53">
        <v>0</v>
      </c>
      <c r="S1463" s="53">
        <v>0</v>
      </c>
      <c r="T1463" s="53">
        <v>0</v>
      </c>
      <c r="U1463" s="53">
        <v>41910700</v>
      </c>
      <c r="V1463" s="53">
        <v>0</v>
      </c>
      <c r="W1463" s="53">
        <v>53364300</v>
      </c>
      <c r="X1463" s="23">
        <f t="shared" si="497"/>
        <v>0.56010810810810807</v>
      </c>
    </row>
    <row r="1464" spans="1:24" ht="37.5" customHeight="1" x14ac:dyDescent="0.2">
      <c r="A1464" s="59" t="s">
        <v>376</v>
      </c>
      <c r="B1464" s="60" t="s">
        <v>1671</v>
      </c>
      <c r="C1464" s="52"/>
      <c r="D1464" s="53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  <c r="V1464" s="53"/>
      <c r="W1464" s="53"/>
      <c r="X1464" s="53"/>
    </row>
    <row r="1465" spans="1:24" ht="37.5" customHeight="1" x14ac:dyDescent="0.2">
      <c r="A1465" s="61" t="s">
        <v>1672</v>
      </c>
      <c r="B1465" s="62" t="s">
        <v>1673</v>
      </c>
      <c r="C1465" s="62" t="s">
        <v>314</v>
      </c>
      <c r="D1465" s="53">
        <v>1925602000</v>
      </c>
      <c r="E1465" s="53">
        <v>0</v>
      </c>
      <c r="F1465" s="53">
        <v>0</v>
      </c>
      <c r="G1465" s="53">
        <v>0</v>
      </c>
      <c r="H1465" s="53">
        <v>0</v>
      </c>
      <c r="I1465" s="53">
        <v>0</v>
      </c>
      <c r="J1465" s="53">
        <v>1925602000</v>
      </c>
      <c r="K1465" s="53">
        <v>0</v>
      </c>
      <c r="L1465" s="53">
        <v>1917869163</v>
      </c>
      <c r="M1465" s="53">
        <v>1917869163</v>
      </c>
      <c r="N1465" s="53">
        <v>0</v>
      </c>
      <c r="O1465" s="53">
        <v>1917869163</v>
      </c>
      <c r="P1465" s="53">
        <v>1917869163</v>
      </c>
      <c r="Q1465" s="28">
        <f t="shared" ref="Q1465" si="498">R1465+T1465</f>
        <v>0</v>
      </c>
      <c r="R1465" s="53">
        <v>0</v>
      </c>
      <c r="S1465" s="53">
        <v>0</v>
      </c>
      <c r="T1465" s="53">
        <v>0</v>
      </c>
      <c r="U1465" s="53">
        <v>7732837</v>
      </c>
      <c r="V1465" s="53">
        <v>0</v>
      </c>
      <c r="W1465" s="53">
        <v>1917869163</v>
      </c>
      <c r="X1465" s="23">
        <f t="shared" ref="X1465" si="499">P1465/J1465</f>
        <v>0.99598419766909263</v>
      </c>
    </row>
    <row r="1466" spans="1:24" ht="36" customHeight="1" x14ac:dyDescent="0.2">
      <c r="A1466" s="59" t="s">
        <v>376</v>
      </c>
      <c r="B1466" s="60" t="s">
        <v>1674</v>
      </c>
      <c r="C1466" s="52"/>
      <c r="D1466" s="53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  <c r="V1466" s="53"/>
      <c r="W1466" s="53"/>
      <c r="X1466" s="53"/>
    </row>
    <row r="1467" spans="1:24" ht="35.25" customHeight="1" x14ac:dyDescent="0.2">
      <c r="A1467" s="61" t="s">
        <v>1675</v>
      </c>
      <c r="B1467" s="62" t="s">
        <v>1676</v>
      </c>
      <c r="C1467" s="62" t="s">
        <v>1617</v>
      </c>
      <c r="D1467" s="53">
        <v>82953028661</v>
      </c>
      <c r="E1467" s="53">
        <v>0</v>
      </c>
      <c r="F1467" s="53">
        <v>0</v>
      </c>
      <c r="G1467" s="53">
        <v>0</v>
      </c>
      <c r="H1467" s="53">
        <v>0</v>
      </c>
      <c r="I1467" s="53">
        <v>0</v>
      </c>
      <c r="J1467" s="53">
        <v>82953028661</v>
      </c>
      <c r="K1467" s="53">
        <v>0</v>
      </c>
      <c r="L1467" s="53">
        <v>82953028661</v>
      </c>
      <c r="M1467" s="53">
        <v>82953028661</v>
      </c>
      <c r="N1467" s="53">
        <v>0</v>
      </c>
      <c r="O1467" s="53">
        <v>0</v>
      </c>
      <c r="P1467" s="53">
        <v>0</v>
      </c>
      <c r="Q1467" s="28">
        <f t="shared" ref="Q1467:Q1470" si="500">R1467+T1467</f>
        <v>0</v>
      </c>
      <c r="R1467" s="53">
        <v>0</v>
      </c>
      <c r="S1467" s="53">
        <v>0</v>
      </c>
      <c r="T1467" s="53">
        <v>0</v>
      </c>
      <c r="U1467" s="53">
        <v>0</v>
      </c>
      <c r="V1467" s="53">
        <v>82953028661</v>
      </c>
      <c r="W1467" s="53">
        <v>0</v>
      </c>
      <c r="X1467" s="23">
        <f t="shared" ref="X1467:X1470" si="501">P1467/J1467</f>
        <v>0</v>
      </c>
    </row>
    <row r="1468" spans="1:24" ht="35.25" customHeight="1" x14ac:dyDescent="0.2">
      <c r="A1468" s="61" t="s">
        <v>1677</v>
      </c>
      <c r="B1468" s="62" t="s">
        <v>1678</v>
      </c>
      <c r="C1468" s="62" t="s">
        <v>1679</v>
      </c>
      <c r="D1468" s="53">
        <v>138973826904</v>
      </c>
      <c r="E1468" s="53">
        <v>0</v>
      </c>
      <c r="F1468" s="53">
        <v>0</v>
      </c>
      <c r="G1468" s="53">
        <v>0</v>
      </c>
      <c r="H1468" s="53">
        <v>0</v>
      </c>
      <c r="I1468" s="53">
        <v>0</v>
      </c>
      <c r="J1468" s="53">
        <v>138973826904</v>
      </c>
      <c r="K1468" s="53">
        <v>0</v>
      </c>
      <c r="L1468" s="53">
        <v>138973826904</v>
      </c>
      <c r="M1468" s="53">
        <v>138973826904</v>
      </c>
      <c r="N1468" s="53">
        <v>0</v>
      </c>
      <c r="O1468" s="53">
        <v>21287757576.669998</v>
      </c>
      <c r="P1468" s="53">
        <v>21287757576.669998</v>
      </c>
      <c r="Q1468" s="28">
        <f t="shared" si="500"/>
        <v>21287757576.669998</v>
      </c>
      <c r="R1468" s="53">
        <v>0</v>
      </c>
      <c r="S1468" s="53">
        <v>21287757576.669998</v>
      </c>
      <c r="T1468" s="53">
        <v>21287757576.669998</v>
      </c>
      <c r="U1468" s="53">
        <v>0</v>
      </c>
      <c r="V1468" s="53">
        <v>117686069327.33</v>
      </c>
      <c r="W1468" s="53">
        <v>0</v>
      </c>
      <c r="X1468" s="23">
        <f t="shared" si="501"/>
        <v>0.15317817786924082</v>
      </c>
    </row>
    <row r="1469" spans="1:24" ht="35.25" customHeight="1" x14ac:dyDescent="0.2">
      <c r="A1469" s="61" t="s">
        <v>1680</v>
      </c>
      <c r="B1469" s="62" t="s">
        <v>1681</v>
      </c>
      <c r="C1469" s="62" t="s">
        <v>1682</v>
      </c>
      <c r="D1469" s="53">
        <v>16000000000</v>
      </c>
      <c r="E1469" s="53">
        <v>0</v>
      </c>
      <c r="F1469" s="53">
        <v>0</v>
      </c>
      <c r="G1469" s="53">
        <v>0</v>
      </c>
      <c r="H1469" s="53">
        <v>0</v>
      </c>
      <c r="I1469" s="53">
        <v>0</v>
      </c>
      <c r="J1469" s="53">
        <v>16000000000</v>
      </c>
      <c r="K1469" s="53">
        <v>0</v>
      </c>
      <c r="L1469" s="53">
        <v>16000000000</v>
      </c>
      <c r="M1469" s="53">
        <v>16000000000</v>
      </c>
      <c r="N1469" s="53">
        <v>0</v>
      </c>
      <c r="O1469" s="53">
        <v>0</v>
      </c>
      <c r="P1469" s="53">
        <v>0</v>
      </c>
      <c r="Q1469" s="28">
        <f t="shared" si="500"/>
        <v>0</v>
      </c>
      <c r="R1469" s="53">
        <v>0</v>
      </c>
      <c r="S1469" s="53">
        <v>0</v>
      </c>
      <c r="T1469" s="53">
        <v>0</v>
      </c>
      <c r="U1469" s="53">
        <v>0</v>
      </c>
      <c r="V1469" s="53">
        <v>16000000000</v>
      </c>
      <c r="W1469" s="53">
        <v>0</v>
      </c>
      <c r="X1469" s="23">
        <f t="shared" si="501"/>
        <v>0</v>
      </c>
    </row>
    <row r="1470" spans="1:24" ht="35.25" customHeight="1" x14ac:dyDescent="0.2">
      <c r="A1470" s="61" t="s">
        <v>1683</v>
      </c>
      <c r="B1470" s="62" t="s">
        <v>1684</v>
      </c>
      <c r="C1470" s="62" t="s">
        <v>1611</v>
      </c>
      <c r="D1470" s="53">
        <v>6235045609</v>
      </c>
      <c r="E1470" s="53">
        <v>0</v>
      </c>
      <c r="F1470" s="53">
        <v>0</v>
      </c>
      <c r="G1470" s="53">
        <v>0</v>
      </c>
      <c r="H1470" s="53">
        <v>0</v>
      </c>
      <c r="I1470" s="53">
        <v>0</v>
      </c>
      <c r="J1470" s="53">
        <v>6235045609</v>
      </c>
      <c r="K1470" s="53">
        <v>0</v>
      </c>
      <c r="L1470" s="53">
        <v>5069163713</v>
      </c>
      <c r="M1470" s="53">
        <v>5069163713</v>
      </c>
      <c r="N1470" s="53">
        <v>0</v>
      </c>
      <c r="O1470" s="53">
        <v>301296855</v>
      </c>
      <c r="P1470" s="53">
        <v>301296855</v>
      </c>
      <c r="Q1470" s="28">
        <f t="shared" si="500"/>
        <v>301296855</v>
      </c>
      <c r="R1470" s="53">
        <v>0</v>
      </c>
      <c r="S1470" s="53">
        <v>301296855</v>
      </c>
      <c r="T1470" s="53">
        <v>301296855</v>
      </c>
      <c r="U1470" s="53">
        <v>1165881896</v>
      </c>
      <c r="V1470" s="53">
        <v>4767866858</v>
      </c>
      <c r="W1470" s="53">
        <v>0</v>
      </c>
      <c r="X1470" s="23">
        <f t="shared" si="501"/>
        <v>4.8323119652098762E-2</v>
      </c>
    </row>
    <row r="1471" spans="1:24" ht="35.25" customHeight="1" x14ac:dyDescent="0.2">
      <c r="A1471" s="59" t="s">
        <v>376</v>
      </c>
      <c r="B1471" s="60" t="s">
        <v>1685</v>
      </c>
      <c r="C1471" s="52"/>
      <c r="D1471" s="53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  <c r="V1471" s="53"/>
      <c r="W1471" s="53"/>
      <c r="X1471" s="53"/>
    </row>
    <row r="1472" spans="1:24" ht="44.25" customHeight="1" x14ac:dyDescent="0.2">
      <c r="A1472" s="61" t="s">
        <v>1686</v>
      </c>
      <c r="B1472" s="62" t="s">
        <v>1687</v>
      </c>
      <c r="C1472" s="62" t="s">
        <v>314</v>
      </c>
      <c r="D1472" s="53">
        <v>4240844651</v>
      </c>
      <c r="E1472" s="53">
        <v>0</v>
      </c>
      <c r="F1472" s="53">
        <v>0</v>
      </c>
      <c r="G1472" s="53">
        <v>0</v>
      </c>
      <c r="H1472" s="53">
        <v>0</v>
      </c>
      <c r="I1472" s="53">
        <v>0</v>
      </c>
      <c r="J1472" s="53">
        <v>4240844651</v>
      </c>
      <c r="K1472" s="53">
        <v>0</v>
      </c>
      <c r="L1472" s="53">
        <v>0</v>
      </c>
      <c r="M1472" s="53">
        <v>0</v>
      </c>
      <c r="N1472" s="53">
        <v>0</v>
      </c>
      <c r="O1472" s="53">
        <v>0</v>
      </c>
      <c r="P1472" s="53">
        <v>0</v>
      </c>
      <c r="Q1472" s="28">
        <f t="shared" ref="Q1472" si="502">R1472+T1472</f>
        <v>0</v>
      </c>
      <c r="R1472" s="53">
        <v>0</v>
      </c>
      <c r="S1472" s="53">
        <v>0</v>
      </c>
      <c r="T1472" s="53">
        <v>0</v>
      </c>
      <c r="U1472" s="53">
        <v>4240844651</v>
      </c>
      <c r="V1472" s="53">
        <v>0</v>
      </c>
      <c r="W1472" s="53">
        <v>0</v>
      </c>
      <c r="X1472" s="23">
        <f t="shared" ref="X1472:X1477" si="503">P1472/J1472</f>
        <v>0</v>
      </c>
    </row>
    <row r="1473" spans="1:24" ht="35.25" customHeight="1" x14ac:dyDescent="0.2">
      <c r="A1473" s="59" t="s">
        <v>376</v>
      </c>
      <c r="B1473" s="60" t="s">
        <v>1688</v>
      </c>
      <c r="C1473" s="52"/>
      <c r="D1473" s="53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  <c r="V1473" s="53"/>
      <c r="W1473" s="53"/>
      <c r="X1473" s="23"/>
    </row>
    <row r="1474" spans="1:24" ht="40.5" customHeight="1" x14ac:dyDescent="0.2">
      <c r="A1474" s="61" t="s">
        <v>1689</v>
      </c>
      <c r="B1474" s="62" t="s">
        <v>1690</v>
      </c>
      <c r="C1474" s="62" t="s">
        <v>580</v>
      </c>
      <c r="D1474" s="53">
        <v>20000000</v>
      </c>
      <c r="E1474" s="53">
        <v>0</v>
      </c>
      <c r="F1474" s="53">
        <v>0</v>
      </c>
      <c r="G1474" s="53">
        <v>0</v>
      </c>
      <c r="H1474" s="53">
        <v>0</v>
      </c>
      <c r="I1474" s="53">
        <v>0</v>
      </c>
      <c r="J1474" s="53">
        <v>20000000</v>
      </c>
      <c r="K1474" s="53">
        <v>0</v>
      </c>
      <c r="L1474" s="53">
        <v>0</v>
      </c>
      <c r="M1474" s="53">
        <v>0</v>
      </c>
      <c r="N1474" s="53">
        <v>0</v>
      </c>
      <c r="O1474" s="53">
        <v>0</v>
      </c>
      <c r="P1474" s="53">
        <v>0</v>
      </c>
      <c r="Q1474" s="28">
        <f t="shared" ref="Q1474:Q1475" si="504">R1474+T1474</f>
        <v>0</v>
      </c>
      <c r="R1474" s="53">
        <v>0</v>
      </c>
      <c r="S1474" s="53">
        <v>0</v>
      </c>
      <c r="T1474" s="53">
        <v>0</v>
      </c>
      <c r="U1474" s="53">
        <v>20000000</v>
      </c>
      <c r="V1474" s="53">
        <v>0</v>
      </c>
      <c r="W1474" s="53">
        <v>0</v>
      </c>
      <c r="X1474" s="23">
        <f t="shared" si="503"/>
        <v>0</v>
      </c>
    </row>
    <row r="1475" spans="1:24" ht="39.75" customHeight="1" x14ac:dyDescent="0.2">
      <c r="A1475" s="61" t="s">
        <v>1691</v>
      </c>
      <c r="B1475" s="62" t="s">
        <v>1692</v>
      </c>
      <c r="C1475" s="62" t="s">
        <v>1611</v>
      </c>
      <c r="D1475" s="53">
        <v>30000000</v>
      </c>
      <c r="E1475" s="53">
        <v>0</v>
      </c>
      <c r="F1475" s="53">
        <v>0</v>
      </c>
      <c r="G1475" s="53">
        <v>0</v>
      </c>
      <c r="H1475" s="53">
        <v>0</v>
      </c>
      <c r="I1475" s="53">
        <v>0</v>
      </c>
      <c r="J1475" s="53">
        <v>30000000</v>
      </c>
      <c r="K1475" s="53">
        <v>0</v>
      </c>
      <c r="L1475" s="53">
        <v>0</v>
      </c>
      <c r="M1475" s="53">
        <v>0</v>
      </c>
      <c r="N1475" s="53">
        <v>0</v>
      </c>
      <c r="O1475" s="53">
        <v>0</v>
      </c>
      <c r="P1475" s="53">
        <v>0</v>
      </c>
      <c r="Q1475" s="28">
        <f t="shared" si="504"/>
        <v>0</v>
      </c>
      <c r="R1475" s="53">
        <v>0</v>
      </c>
      <c r="S1475" s="53">
        <v>0</v>
      </c>
      <c r="T1475" s="53">
        <v>0</v>
      </c>
      <c r="U1475" s="53">
        <v>30000000</v>
      </c>
      <c r="V1475" s="53">
        <v>0</v>
      </c>
      <c r="W1475" s="53">
        <v>0</v>
      </c>
      <c r="X1475" s="23">
        <f t="shared" si="503"/>
        <v>0</v>
      </c>
    </row>
    <row r="1476" spans="1:24" ht="37.5" customHeight="1" x14ac:dyDescent="0.2">
      <c r="A1476" s="59" t="s">
        <v>376</v>
      </c>
      <c r="B1476" s="60" t="s">
        <v>1693</v>
      </c>
      <c r="C1476" s="52"/>
      <c r="D1476" s="53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53"/>
      <c r="U1476" s="53"/>
      <c r="V1476" s="53"/>
      <c r="W1476" s="53"/>
      <c r="X1476" s="23"/>
    </row>
    <row r="1477" spans="1:24" ht="39.75" customHeight="1" x14ac:dyDescent="0.2">
      <c r="A1477" s="61" t="s">
        <v>1694</v>
      </c>
      <c r="B1477" s="62" t="s">
        <v>1695</v>
      </c>
      <c r="C1477" s="62" t="s">
        <v>52</v>
      </c>
      <c r="D1477" s="53">
        <v>500000000</v>
      </c>
      <c r="E1477" s="53">
        <v>0</v>
      </c>
      <c r="F1477" s="53">
        <v>0</v>
      </c>
      <c r="G1477" s="53">
        <v>0</v>
      </c>
      <c r="H1477" s="53">
        <v>0</v>
      </c>
      <c r="I1477" s="53">
        <v>0</v>
      </c>
      <c r="J1477" s="53">
        <v>500000000</v>
      </c>
      <c r="K1477" s="53">
        <v>0</v>
      </c>
      <c r="L1477" s="53">
        <v>499868885</v>
      </c>
      <c r="M1477" s="53">
        <v>499868885</v>
      </c>
      <c r="N1477" s="53">
        <v>0</v>
      </c>
      <c r="O1477" s="53">
        <v>499868885</v>
      </c>
      <c r="P1477" s="53">
        <v>499868885</v>
      </c>
      <c r="Q1477" s="28">
        <f t="shared" ref="Q1477" si="505">R1477+T1477</f>
        <v>0</v>
      </c>
      <c r="R1477" s="53">
        <v>0</v>
      </c>
      <c r="S1477" s="53">
        <v>0</v>
      </c>
      <c r="T1477" s="53">
        <v>0</v>
      </c>
      <c r="U1477" s="53">
        <v>131115</v>
      </c>
      <c r="V1477" s="53">
        <v>0</v>
      </c>
      <c r="W1477" s="53">
        <v>499868885</v>
      </c>
      <c r="X1477" s="23">
        <f t="shared" si="503"/>
        <v>0.99973776999999997</v>
      </c>
    </row>
    <row r="1478" spans="1:24" ht="50.25" customHeight="1" x14ac:dyDescent="0.2">
      <c r="A1478" s="59" t="s">
        <v>376</v>
      </c>
      <c r="B1478" s="60" t="s">
        <v>1696</v>
      </c>
      <c r="C1478" s="52"/>
      <c r="D1478" s="53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53"/>
      <c r="U1478" s="53"/>
      <c r="V1478" s="53"/>
      <c r="W1478" s="53"/>
      <c r="X1478" s="53"/>
    </row>
    <row r="1479" spans="1:24" ht="50.25" customHeight="1" x14ac:dyDescent="0.2">
      <c r="A1479" s="61" t="s">
        <v>1697</v>
      </c>
      <c r="B1479" s="62" t="s">
        <v>1698</v>
      </c>
      <c r="C1479" s="62" t="s">
        <v>580</v>
      </c>
      <c r="D1479" s="53">
        <v>6783252</v>
      </c>
      <c r="E1479" s="53">
        <v>0</v>
      </c>
      <c r="F1479" s="53">
        <v>0</v>
      </c>
      <c r="G1479" s="53">
        <v>0</v>
      </c>
      <c r="H1479" s="53">
        <v>0</v>
      </c>
      <c r="I1479" s="53">
        <v>0</v>
      </c>
      <c r="J1479" s="53">
        <v>6783252</v>
      </c>
      <c r="K1479" s="53">
        <v>0</v>
      </c>
      <c r="L1479" s="53">
        <v>0</v>
      </c>
      <c r="M1479" s="53">
        <v>0</v>
      </c>
      <c r="N1479" s="53">
        <v>0</v>
      </c>
      <c r="O1479" s="53">
        <v>0</v>
      </c>
      <c r="P1479" s="53">
        <v>0</v>
      </c>
      <c r="Q1479" s="28">
        <f t="shared" ref="Q1479:Q1483" si="506">R1479+T1479</f>
        <v>0</v>
      </c>
      <c r="R1479" s="53">
        <v>0</v>
      </c>
      <c r="S1479" s="53">
        <v>0</v>
      </c>
      <c r="T1479" s="53">
        <v>0</v>
      </c>
      <c r="U1479" s="53">
        <v>6783252</v>
      </c>
      <c r="V1479" s="53">
        <v>0</v>
      </c>
      <c r="W1479" s="53">
        <v>0</v>
      </c>
      <c r="X1479" s="23">
        <f t="shared" ref="X1479:X1483" si="507">P1479/J1479</f>
        <v>0</v>
      </c>
    </row>
    <row r="1480" spans="1:24" ht="45" customHeight="1" x14ac:dyDescent="0.2">
      <c r="A1480" s="61" t="s">
        <v>1699</v>
      </c>
      <c r="B1480" s="62" t="s">
        <v>1700</v>
      </c>
      <c r="C1480" s="62" t="s">
        <v>580</v>
      </c>
      <c r="D1480" s="53">
        <v>45636438</v>
      </c>
      <c r="E1480" s="53">
        <v>0</v>
      </c>
      <c r="F1480" s="53">
        <v>0</v>
      </c>
      <c r="G1480" s="53">
        <v>0</v>
      </c>
      <c r="H1480" s="53">
        <v>0</v>
      </c>
      <c r="I1480" s="53">
        <v>0</v>
      </c>
      <c r="J1480" s="53">
        <v>45636438</v>
      </c>
      <c r="K1480" s="53">
        <v>0</v>
      </c>
      <c r="L1480" s="53">
        <v>0</v>
      </c>
      <c r="M1480" s="53">
        <v>0</v>
      </c>
      <c r="N1480" s="53">
        <v>0</v>
      </c>
      <c r="O1480" s="53">
        <v>0</v>
      </c>
      <c r="P1480" s="53">
        <v>0</v>
      </c>
      <c r="Q1480" s="28">
        <f t="shared" si="506"/>
        <v>0</v>
      </c>
      <c r="R1480" s="53">
        <v>0</v>
      </c>
      <c r="S1480" s="53">
        <v>0</v>
      </c>
      <c r="T1480" s="53">
        <v>0</v>
      </c>
      <c r="U1480" s="53">
        <v>45636438</v>
      </c>
      <c r="V1480" s="53">
        <v>0</v>
      </c>
      <c r="W1480" s="53">
        <v>0</v>
      </c>
      <c r="X1480" s="23">
        <f t="shared" si="507"/>
        <v>0</v>
      </c>
    </row>
    <row r="1481" spans="1:24" ht="44.25" customHeight="1" x14ac:dyDescent="0.2">
      <c r="A1481" s="61" t="s">
        <v>1701</v>
      </c>
      <c r="B1481" s="62" t="s">
        <v>1702</v>
      </c>
      <c r="C1481" s="62" t="s">
        <v>314</v>
      </c>
      <c r="D1481" s="53">
        <v>0</v>
      </c>
      <c r="E1481" s="53">
        <v>0</v>
      </c>
      <c r="F1481" s="53">
        <v>0</v>
      </c>
      <c r="G1481" s="53">
        <v>2440585114</v>
      </c>
      <c r="H1481" s="53">
        <v>0</v>
      </c>
      <c r="I1481" s="53">
        <v>2440585114</v>
      </c>
      <c r="J1481" s="53">
        <v>2440585114</v>
      </c>
      <c r="K1481" s="53">
        <v>0</v>
      </c>
      <c r="L1481" s="53">
        <v>259560000</v>
      </c>
      <c r="M1481" s="53">
        <v>259560000</v>
      </c>
      <c r="N1481" s="53">
        <v>0</v>
      </c>
      <c r="O1481" s="53">
        <v>238980000</v>
      </c>
      <c r="P1481" s="53">
        <v>238980000</v>
      </c>
      <c r="Q1481" s="28">
        <f t="shared" si="506"/>
        <v>0</v>
      </c>
      <c r="R1481" s="53">
        <v>0</v>
      </c>
      <c r="S1481" s="53">
        <v>0</v>
      </c>
      <c r="T1481" s="53">
        <v>0</v>
      </c>
      <c r="U1481" s="53">
        <v>2181025114</v>
      </c>
      <c r="V1481" s="53">
        <v>20580000</v>
      </c>
      <c r="W1481" s="53">
        <v>238980000</v>
      </c>
      <c r="X1481" s="23">
        <f t="shared" si="507"/>
        <v>9.7919141860339967E-2</v>
      </c>
    </row>
    <row r="1482" spans="1:24" ht="34.5" customHeight="1" x14ac:dyDescent="0.2">
      <c r="A1482" s="61" t="s">
        <v>1703</v>
      </c>
      <c r="B1482" s="62" t="s">
        <v>1704</v>
      </c>
      <c r="C1482" s="62" t="s">
        <v>1705</v>
      </c>
      <c r="D1482" s="53">
        <v>2440585114</v>
      </c>
      <c r="E1482" s="53">
        <v>0</v>
      </c>
      <c r="F1482" s="53">
        <v>0</v>
      </c>
      <c r="G1482" s="53">
        <v>0</v>
      </c>
      <c r="H1482" s="53">
        <v>2440585114</v>
      </c>
      <c r="I1482" s="53">
        <v>-2440585114</v>
      </c>
      <c r="J1482" s="53">
        <v>0</v>
      </c>
      <c r="K1482" s="53">
        <v>0</v>
      </c>
      <c r="L1482" s="53">
        <v>0</v>
      </c>
      <c r="M1482" s="53">
        <v>0</v>
      </c>
      <c r="N1482" s="53">
        <v>0</v>
      </c>
      <c r="O1482" s="53">
        <v>0</v>
      </c>
      <c r="P1482" s="53">
        <v>0</v>
      </c>
      <c r="Q1482" s="28">
        <f t="shared" si="506"/>
        <v>0</v>
      </c>
      <c r="R1482" s="53">
        <v>0</v>
      </c>
      <c r="S1482" s="53">
        <v>0</v>
      </c>
      <c r="T1482" s="53">
        <v>0</v>
      </c>
      <c r="U1482" s="53">
        <v>0</v>
      </c>
      <c r="V1482" s="53">
        <v>0</v>
      </c>
      <c r="W1482" s="53">
        <v>0</v>
      </c>
      <c r="X1482" s="23"/>
    </row>
    <row r="1483" spans="1:24" ht="48" customHeight="1" x14ac:dyDescent="0.2">
      <c r="A1483" s="61" t="s">
        <v>1706</v>
      </c>
      <c r="B1483" s="62" t="s">
        <v>1707</v>
      </c>
      <c r="C1483" s="62" t="s">
        <v>1611</v>
      </c>
      <c r="D1483" s="53">
        <v>90843000</v>
      </c>
      <c r="E1483" s="53">
        <v>0</v>
      </c>
      <c r="F1483" s="53">
        <v>0</v>
      </c>
      <c r="G1483" s="53">
        <v>0</v>
      </c>
      <c r="H1483" s="53">
        <v>0</v>
      </c>
      <c r="I1483" s="53">
        <v>0</v>
      </c>
      <c r="J1483" s="53">
        <v>90843000</v>
      </c>
      <c r="K1483" s="53">
        <v>0</v>
      </c>
      <c r="L1483" s="53">
        <v>30000000</v>
      </c>
      <c r="M1483" s="53">
        <v>30000000</v>
      </c>
      <c r="N1483" s="53">
        <v>0</v>
      </c>
      <c r="O1483" s="53">
        <v>30000000</v>
      </c>
      <c r="P1483" s="53">
        <v>30000000</v>
      </c>
      <c r="Q1483" s="28">
        <f t="shared" si="506"/>
        <v>0</v>
      </c>
      <c r="R1483" s="53">
        <v>0</v>
      </c>
      <c r="S1483" s="53">
        <v>0</v>
      </c>
      <c r="T1483" s="53">
        <v>0</v>
      </c>
      <c r="U1483" s="53">
        <v>60843000</v>
      </c>
      <c r="V1483" s="53">
        <v>0</v>
      </c>
      <c r="W1483" s="53">
        <v>30000000</v>
      </c>
      <c r="X1483" s="23">
        <f t="shared" si="507"/>
        <v>0.33024008454146164</v>
      </c>
    </row>
    <row r="1484" spans="1:24" ht="39.75" customHeight="1" x14ac:dyDescent="0.2">
      <c r="A1484" s="59" t="s">
        <v>376</v>
      </c>
      <c r="B1484" s="60" t="s">
        <v>1708</v>
      </c>
      <c r="C1484" s="52"/>
      <c r="D1484" s="53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53"/>
      <c r="U1484" s="53"/>
      <c r="V1484" s="53"/>
      <c r="W1484" s="53"/>
      <c r="X1484" s="53"/>
    </row>
    <row r="1485" spans="1:24" ht="44.25" customHeight="1" x14ac:dyDescent="0.2">
      <c r="A1485" s="61" t="s">
        <v>1709</v>
      </c>
      <c r="B1485" s="62" t="s">
        <v>1710</v>
      </c>
      <c r="C1485" s="62" t="s">
        <v>1611</v>
      </c>
      <c r="D1485" s="53">
        <v>600000000</v>
      </c>
      <c r="E1485" s="53">
        <v>0</v>
      </c>
      <c r="F1485" s="53">
        <v>0</v>
      </c>
      <c r="G1485" s="53">
        <v>0</v>
      </c>
      <c r="H1485" s="53">
        <v>0</v>
      </c>
      <c r="I1485" s="53">
        <v>0</v>
      </c>
      <c r="J1485" s="53">
        <v>600000000</v>
      </c>
      <c r="K1485" s="53">
        <v>0</v>
      </c>
      <c r="L1485" s="53">
        <v>0</v>
      </c>
      <c r="M1485" s="53">
        <v>0</v>
      </c>
      <c r="N1485" s="53">
        <v>0</v>
      </c>
      <c r="O1485" s="53">
        <v>0</v>
      </c>
      <c r="P1485" s="53">
        <v>0</v>
      </c>
      <c r="Q1485" s="28">
        <f t="shared" ref="Q1485" si="508">R1485+T1485</f>
        <v>0</v>
      </c>
      <c r="R1485" s="53">
        <v>0</v>
      </c>
      <c r="S1485" s="53">
        <v>0</v>
      </c>
      <c r="T1485" s="53">
        <v>0</v>
      </c>
      <c r="U1485" s="53">
        <v>600000000</v>
      </c>
      <c r="V1485" s="53">
        <v>0</v>
      </c>
      <c r="W1485" s="53">
        <v>0</v>
      </c>
      <c r="X1485" s="23">
        <f t="shared" ref="X1485" si="509">P1485/J1485</f>
        <v>0</v>
      </c>
    </row>
    <row r="1486" spans="1:24" ht="15" customHeight="1" x14ac:dyDescent="0.2">
      <c r="A1486" s="128"/>
      <c r="B1486" s="133" t="s">
        <v>1711</v>
      </c>
      <c r="C1486" s="69" t="s">
        <v>1712</v>
      </c>
      <c r="D1486" s="130">
        <f t="shared" ref="D1486:W1486" si="510">SUM(D1417:D1485)</f>
        <v>284753227576</v>
      </c>
      <c r="E1486" s="130">
        <f t="shared" si="510"/>
        <v>0</v>
      </c>
      <c r="F1486" s="130">
        <f t="shared" si="510"/>
        <v>0</v>
      </c>
      <c r="G1486" s="130">
        <f t="shared" si="510"/>
        <v>2440585114</v>
      </c>
      <c r="H1486" s="130">
        <f t="shared" si="510"/>
        <v>2440585114</v>
      </c>
      <c r="I1486" s="130">
        <f t="shared" si="510"/>
        <v>0</v>
      </c>
      <c r="J1486" s="130">
        <f t="shared" si="510"/>
        <v>284753227576</v>
      </c>
      <c r="K1486" s="130">
        <f t="shared" si="510"/>
        <v>0</v>
      </c>
      <c r="L1486" s="130">
        <f t="shared" si="510"/>
        <v>249928083626</v>
      </c>
      <c r="M1486" s="130">
        <f t="shared" si="510"/>
        <v>249928083626</v>
      </c>
      <c r="N1486" s="130">
        <f t="shared" si="510"/>
        <v>0</v>
      </c>
      <c r="O1486" s="130">
        <f t="shared" si="510"/>
        <v>28437838779.669998</v>
      </c>
      <c r="P1486" s="130">
        <f t="shared" si="510"/>
        <v>28437838779.669998</v>
      </c>
      <c r="Q1486" s="130">
        <f t="shared" si="510"/>
        <v>21589054431.669998</v>
      </c>
      <c r="R1486" s="130">
        <f t="shared" si="510"/>
        <v>0</v>
      </c>
      <c r="S1486" s="130">
        <f t="shared" si="510"/>
        <v>21589054431.669998</v>
      </c>
      <c r="T1486" s="130">
        <f>SUM(T1417:T1485)</f>
        <v>21589054431.669998</v>
      </c>
      <c r="U1486" s="130">
        <f t="shared" si="510"/>
        <v>34825143950</v>
      </c>
      <c r="V1486" s="130">
        <f t="shared" si="510"/>
        <v>221490244846.33002</v>
      </c>
      <c r="W1486" s="130">
        <f t="shared" si="510"/>
        <v>6848784348</v>
      </c>
      <c r="X1486" s="115">
        <f>P1486/J1486</f>
        <v>9.9868363290386244E-2</v>
      </c>
    </row>
    <row r="1487" spans="1:24" ht="15" customHeight="1" x14ac:dyDescent="0.2">
      <c r="A1487" s="90"/>
      <c r="B1487" s="91"/>
      <c r="C1487" s="91"/>
      <c r="D1487" s="92"/>
      <c r="E1487" s="92"/>
      <c r="F1487" s="92"/>
      <c r="G1487" s="92"/>
      <c r="H1487" s="92"/>
      <c r="I1487" s="92"/>
      <c r="J1487" s="92"/>
      <c r="K1487" s="92"/>
      <c r="L1487" s="92"/>
      <c r="M1487" s="92"/>
      <c r="N1487" s="92"/>
      <c r="O1487" s="92"/>
      <c r="P1487" s="92"/>
      <c r="Q1487" s="92"/>
      <c r="R1487" s="92"/>
      <c r="S1487" s="92"/>
      <c r="T1487" s="92"/>
      <c r="U1487" s="92"/>
      <c r="V1487" s="92"/>
      <c r="W1487" s="92"/>
      <c r="X1487" s="92"/>
    </row>
    <row r="1488" spans="1:24" ht="15" customHeight="1" x14ac:dyDescent="0.2">
      <c r="A1488" s="90"/>
      <c r="B1488" s="91"/>
      <c r="C1488" s="91"/>
      <c r="D1488" s="92"/>
      <c r="E1488" s="92"/>
      <c r="F1488" s="92"/>
      <c r="G1488" s="92"/>
      <c r="H1488" s="92"/>
      <c r="I1488" s="92"/>
      <c r="J1488" s="92"/>
      <c r="K1488" s="92"/>
      <c r="L1488" s="92"/>
      <c r="M1488" s="92"/>
      <c r="N1488" s="92"/>
      <c r="O1488" s="92"/>
      <c r="P1488" s="92"/>
      <c r="Q1488" s="92"/>
      <c r="R1488" s="92"/>
      <c r="S1488" s="92"/>
      <c r="T1488" s="92"/>
      <c r="U1488" s="92"/>
      <c r="V1488" s="92"/>
      <c r="W1488" s="92"/>
      <c r="X1488" s="92"/>
    </row>
    <row r="1489" spans="1:24" ht="15" customHeight="1" x14ac:dyDescent="0.2">
      <c r="A1489" s="90"/>
      <c r="B1489" s="91"/>
      <c r="C1489" s="91"/>
      <c r="D1489" s="92"/>
      <c r="E1489" s="92"/>
      <c r="F1489" s="92"/>
      <c r="G1489" s="92"/>
      <c r="H1489" s="92"/>
      <c r="I1489" s="92"/>
      <c r="J1489" s="92"/>
      <c r="K1489" s="92"/>
      <c r="L1489" s="92"/>
      <c r="M1489" s="92"/>
      <c r="N1489" s="92"/>
      <c r="O1489" s="92"/>
      <c r="P1489" s="92"/>
      <c r="Q1489" s="92"/>
      <c r="R1489" s="92"/>
      <c r="S1489" s="92"/>
      <c r="T1489" s="92"/>
      <c r="U1489" s="92"/>
      <c r="V1489" s="92"/>
      <c r="W1489" s="92"/>
      <c r="X1489" s="92"/>
    </row>
    <row r="1490" spans="1:24" ht="15" customHeight="1" x14ac:dyDescent="0.2">
      <c r="A1490" s="90"/>
      <c r="B1490" s="91"/>
      <c r="C1490" s="91"/>
      <c r="D1490" s="92"/>
      <c r="E1490" s="92"/>
      <c r="F1490" s="92"/>
      <c r="G1490" s="92"/>
      <c r="H1490" s="92"/>
      <c r="I1490" s="92"/>
      <c r="J1490" s="92"/>
      <c r="K1490" s="92"/>
      <c r="L1490" s="92"/>
      <c r="M1490" s="92"/>
      <c r="N1490" s="92"/>
      <c r="O1490" s="92"/>
      <c r="P1490" s="92"/>
      <c r="Q1490" s="92"/>
      <c r="R1490" s="92"/>
      <c r="S1490" s="92"/>
      <c r="T1490" s="92"/>
      <c r="U1490" s="92"/>
      <c r="V1490" s="92"/>
      <c r="W1490" s="92"/>
      <c r="X1490" s="92"/>
    </row>
    <row r="1491" spans="1:24" ht="15" customHeight="1" x14ac:dyDescent="0.2">
      <c r="A1491" s="90"/>
      <c r="B1491" s="136"/>
      <c r="C1491" s="91"/>
      <c r="D1491" s="92"/>
      <c r="E1491" s="92"/>
      <c r="F1491" s="92"/>
      <c r="G1491" s="92"/>
      <c r="H1491" s="92"/>
      <c r="I1491" s="92"/>
      <c r="J1491" s="92"/>
      <c r="K1491" s="92"/>
      <c r="L1491" s="92"/>
      <c r="M1491" s="92"/>
      <c r="N1491" s="92"/>
      <c r="O1491" s="92"/>
      <c r="P1491" s="92"/>
      <c r="Q1491" s="92"/>
      <c r="R1491" s="92"/>
      <c r="S1491" s="92"/>
      <c r="T1491" s="92"/>
      <c r="U1491" s="92"/>
      <c r="V1491" s="92"/>
      <c r="W1491" s="92"/>
      <c r="X1491" s="92"/>
    </row>
    <row r="1492" spans="1:24" ht="15" customHeight="1" x14ac:dyDescent="0.2">
      <c r="A1492" s="90"/>
      <c r="B1492" s="93" t="s">
        <v>1713</v>
      </c>
      <c r="C1492" s="91"/>
      <c r="D1492" s="92"/>
      <c r="E1492" s="92"/>
      <c r="F1492" s="92"/>
      <c r="G1492" s="92"/>
      <c r="H1492" s="92"/>
      <c r="I1492" s="92"/>
      <c r="J1492" s="92"/>
      <c r="K1492" s="92"/>
      <c r="L1492" s="92"/>
      <c r="M1492" s="92"/>
      <c r="N1492" s="92"/>
      <c r="O1492" s="92"/>
      <c r="P1492" s="92"/>
      <c r="Q1492" s="92"/>
      <c r="R1492" s="92"/>
      <c r="S1492" s="92"/>
      <c r="T1492" s="92"/>
      <c r="U1492" s="92"/>
      <c r="V1492" s="92"/>
      <c r="W1492" s="92"/>
      <c r="X1492" s="92"/>
    </row>
    <row r="1493" spans="1:24" ht="15" customHeight="1" x14ac:dyDescent="0.2">
      <c r="A1493" s="90"/>
      <c r="B1493" s="93" t="s">
        <v>1714</v>
      </c>
      <c r="C1493" s="91"/>
      <c r="D1493" s="92"/>
      <c r="E1493" s="92"/>
      <c r="F1493" s="92"/>
      <c r="G1493" s="92"/>
      <c r="H1493" s="92"/>
      <c r="I1493" s="92"/>
      <c r="J1493" s="92"/>
      <c r="K1493" s="92"/>
      <c r="L1493" s="92"/>
      <c r="M1493" s="92"/>
      <c r="N1493" s="92"/>
      <c r="O1493" s="92"/>
      <c r="P1493" s="92"/>
      <c r="Q1493" s="92"/>
      <c r="R1493" s="92"/>
      <c r="S1493" s="92"/>
      <c r="T1493" s="92"/>
      <c r="U1493" s="92"/>
      <c r="V1493" s="92"/>
      <c r="W1493" s="92"/>
      <c r="X1493" s="92"/>
    </row>
    <row r="1494" spans="1:24" ht="15" customHeight="1" x14ac:dyDescent="0.2">
      <c r="A1494" s="90"/>
      <c r="B1494" s="93" t="s">
        <v>1715</v>
      </c>
      <c r="C1494" s="91"/>
      <c r="D1494" s="92"/>
      <c r="E1494" s="92"/>
      <c r="F1494" s="92"/>
      <c r="G1494" s="92"/>
      <c r="H1494" s="92"/>
      <c r="I1494" s="92"/>
      <c r="J1494" s="92"/>
      <c r="K1494" s="92"/>
      <c r="L1494" s="92"/>
      <c r="M1494" s="92"/>
      <c r="N1494" s="92"/>
      <c r="O1494" s="92"/>
      <c r="P1494" s="92"/>
      <c r="Q1494" s="92"/>
      <c r="R1494" s="92"/>
      <c r="S1494" s="92"/>
      <c r="T1494" s="92"/>
      <c r="U1494" s="92"/>
      <c r="V1494" s="92"/>
      <c r="W1494" s="92"/>
      <c r="X1494" s="92"/>
    </row>
    <row r="1495" spans="1:24" ht="15" customHeight="1" x14ac:dyDescent="0.2">
      <c r="A1495" s="90"/>
      <c r="B1495" s="91"/>
      <c r="C1495" s="91"/>
      <c r="D1495" s="92"/>
      <c r="E1495" s="92"/>
      <c r="F1495" s="92"/>
      <c r="G1495" s="92"/>
      <c r="H1495" s="92"/>
      <c r="I1495" s="92"/>
      <c r="J1495" s="92"/>
      <c r="K1495" s="92"/>
      <c r="L1495" s="92"/>
      <c r="M1495" s="92"/>
      <c r="N1495" s="92"/>
      <c r="O1495" s="92"/>
      <c r="P1495" s="92"/>
      <c r="Q1495" s="92"/>
      <c r="R1495" s="92"/>
      <c r="S1495" s="92"/>
      <c r="T1495" s="92"/>
      <c r="U1495" s="92"/>
      <c r="V1495" s="92"/>
      <c r="W1495" s="92"/>
      <c r="X1495" s="92"/>
    </row>
    <row r="1496" spans="1:24" ht="15" customHeight="1" x14ac:dyDescent="0.2">
      <c r="A1496" s="90"/>
      <c r="B1496" s="91"/>
      <c r="C1496" s="91"/>
      <c r="D1496" s="92"/>
      <c r="E1496" s="92"/>
      <c r="F1496" s="92"/>
      <c r="G1496" s="92"/>
      <c r="H1496" s="92"/>
      <c r="I1496" s="92"/>
      <c r="J1496" s="92"/>
      <c r="K1496" s="92"/>
      <c r="L1496" s="92"/>
      <c r="M1496" s="92"/>
      <c r="N1496" s="92"/>
      <c r="O1496" s="92"/>
      <c r="P1496" s="92"/>
      <c r="Q1496" s="92"/>
      <c r="R1496" s="92"/>
      <c r="S1496" s="92"/>
      <c r="T1496" s="92"/>
      <c r="U1496" s="92"/>
      <c r="V1496" s="92"/>
      <c r="W1496" s="92"/>
      <c r="X1496" s="92"/>
    </row>
    <row r="1497" spans="1:24" ht="15" customHeight="1" x14ac:dyDescent="0.2">
      <c r="A1497" s="90"/>
      <c r="B1497" s="91"/>
      <c r="C1497" s="91"/>
      <c r="D1497" s="92"/>
      <c r="E1497" s="92"/>
      <c r="F1497" s="92"/>
      <c r="G1497" s="92"/>
      <c r="H1497" s="92"/>
      <c r="I1497" s="92"/>
      <c r="J1497" s="92"/>
      <c r="K1497" s="92"/>
      <c r="L1497" s="92"/>
      <c r="M1497" s="92"/>
      <c r="N1497" s="92"/>
      <c r="O1497" s="92"/>
      <c r="P1497" s="92"/>
      <c r="Q1497" s="92"/>
      <c r="R1497" s="92"/>
      <c r="S1497" s="92"/>
      <c r="T1497" s="92"/>
      <c r="U1497" s="92"/>
      <c r="V1497" s="92"/>
      <c r="W1497" s="92"/>
      <c r="X1497" s="92"/>
    </row>
    <row r="1498" spans="1:24" ht="15" customHeight="1" x14ac:dyDescent="0.2"/>
    <row r="1499" spans="1:24" ht="15" customHeight="1" x14ac:dyDescent="0.2"/>
    <row r="1500" spans="1:24" ht="15" customHeight="1" x14ac:dyDescent="0.2"/>
    <row r="1501" spans="1:24" ht="15" customHeight="1" x14ac:dyDescent="0.2"/>
    <row r="1502" spans="1:24" ht="15" customHeight="1" x14ac:dyDescent="0.2"/>
    <row r="1503" spans="1:24" ht="15" customHeight="1" x14ac:dyDescent="0.2"/>
    <row r="1504" spans="1:2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</sheetData>
  <mergeCells count="19">
    <mergeCell ref="K7:M7"/>
    <mergeCell ref="N7:P7"/>
    <mergeCell ref="A2:X2"/>
    <mergeCell ref="A3:X3"/>
    <mergeCell ref="A4:X4"/>
    <mergeCell ref="A5:X5"/>
    <mergeCell ref="E8:E9"/>
    <mergeCell ref="F8:F9"/>
    <mergeCell ref="G8:G9"/>
    <mergeCell ref="H8:H9"/>
    <mergeCell ref="A7:A9"/>
    <mergeCell ref="B7:B9"/>
    <mergeCell ref="C7:C9"/>
    <mergeCell ref="D7:J7"/>
    <mergeCell ref="R7:T7"/>
    <mergeCell ref="U7:U8"/>
    <mergeCell ref="V7:V8"/>
    <mergeCell ref="W7:W8"/>
    <mergeCell ref="X7:X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ENERO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Baron Pedraza</dc:creator>
  <cp:lastModifiedBy>Ruben Ayala Martinez</cp:lastModifiedBy>
  <dcterms:created xsi:type="dcterms:W3CDTF">2022-02-24T18:38:24Z</dcterms:created>
  <dcterms:modified xsi:type="dcterms:W3CDTF">2022-02-24T18:55:27Z</dcterms:modified>
</cp:coreProperties>
</file>