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36A0A747-41BD-4266-A844-280D354A8A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AB14" i="14" s="1"/>
  <c r="AA13" i="14"/>
  <c r="AB13" i="14" s="1"/>
  <c r="AA12" i="14"/>
  <c r="AB12" i="14" s="1"/>
  <c r="AA11" i="14"/>
  <c r="AB11" i="14" s="1"/>
  <c r="AA9" i="14"/>
  <c r="AB9" i="14" s="1"/>
  <c r="U12" i="14"/>
  <c r="U13" i="14"/>
  <c r="U14" i="14"/>
  <c r="U11" i="14"/>
  <c r="U9" i="14"/>
  <c r="U15" i="14" s="1"/>
  <c r="AC15" i="14"/>
  <c r="N14" i="14"/>
  <c r="N13" i="14"/>
  <c r="N12" i="14"/>
  <c r="N9" i="14"/>
  <c r="AA15" i="14" l="1"/>
  <c r="AB15" i="14" s="1"/>
  <c r="Q15" i="14"/>
  <c r="R15" i="14"/>
  <c r="S15" i="14"/>
  <c r="T15" i="14"/>
  <c r="V15" i="14"/>
  <c r="W15" i="14"/>
  <c r="X15" i="14"/>
  <c r="Y15" i="14"/>
  <c r="Z15" i="14"/>
  <c r="P15" i="14"/>
  <c r="M11" i="14"/>
  <c r="N11" i="14" s="1"/>
  <c r="N15" i="14" s="1"/>
  <c r="A15" i="14" l="1"/>
</calcChain>
</file>

<file path=xl/sharedStrings.xml><?xml version="1.0" encoding="utf-8"?>
<sst xmlns="http://schemas.openxmlformats.org/spreadsheetml/2006/main" count="100" uniqueCount="68">
  <si>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</si>
  <si>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</si>
  <si>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</si>
  <si>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</si>
  <si>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</si>
  <si>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</si>
  <si>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</si>
  <si>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</si>
  <si>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</si>
  <si>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</si>
  <si>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</si>
  <si>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</si>
  <si>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</si>
  <si>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</si>
  <si>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</si>
  <si>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</si>
  <si>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</si>
  <si>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</si>
  <si>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</si>
  <si>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</si>
  <si>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</si>
  <si>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</si>
  <si>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</si>
  <si>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</si>
  <si>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</si>
  <si>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</si>
  <si>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</si>
  <si>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</si>
  <si>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</si>
  <si>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</si>
  <si>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</si>
  <si>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</si>
  <si>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</si>
  <si>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</si>
  <si>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</si>
  <si>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</si>
  <si>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</si>
  <si>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</si>
  <si>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</si>
  <si>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</si>
  <si>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</si>
  <si>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</si>
  <si>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</si>
  <si>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</si>
  <si>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</si>
  <si>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2.3.2.02.02.008.4501001.201</t>
  </si>
  <si>
    <t>Sec. Jurídica</t>
  </si>
  <si>
    <t>Ileana Boada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</si>
  <si>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</si>
  <si>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</si>
  <si>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</si>
  <si>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</si>
  <si>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</si>
  <si>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</si>
  <si>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</si>
  <si>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</si>
  <si>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</si>
  <si>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</si>
  <si>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2.3.2.02.02.008.1205001.201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</si>
  <si>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</si>
  <si>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</si>
  <si>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</si>
  <si>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</si>
  <si>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2.3.2.02.02.008.1205006.201</t>
  </si>
  <si>
    <t>PENDIENTE POR DEFINIR</t>
  </si>
  <si>
    <t>2.3.2.02.02.008.4599025.501</t>
  </si>
  <si>
    <t>BUCARAMANGA TERRITORIO LIBRE DE CORRUPCIÓN: INSTITUCIONES SÓLIDAS Y CONFIABLES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</si>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</sst>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4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H1" zoomScale="70" zoomScaleNormal="70" workbookViewId="0">
      <selection activeCell="AB11" sqref="AB11"/>
    </sheetView>
  </sheetViews>
  <sheetFormatPr baseColWidth="10" defaultColWidth="11.19921875" defaultRowHeight="13.8" x14ac:dyDescent="0.25"/>
  <cols>
    <col min="1" max="1" width="9.69921875" style="1" customWidth="1"/>
    <col min="2" max="3" width="23.09765625" style="1" customWidth="1"/>
    <col min="4" max="4" width="21.09765625" style="1" customWidth="1"/>
    <col min="5" max="6" width="43.09765625" style="1" customWidth="1"/>
    <col min="7" max="7" width="21.59765625" style="1" customWidth="1"/>
    <col min="8" max="8" width="48.19921875" style="1" customWidth="1"/>
    <col min="9" max="9" width="50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3.19921875" style="1" customWidth="1"/>
    <col min="15" max="15" width="26.796875" style="1" customWidth="1"/>
    <col min="16" max="16" width="16.19921875" style="1" customWidth="1"/>
    <col min="17" max="20" width="11.796875" style="1" customWidth="1"/>
    <col min="21" max="21" width="20.8984375" style="1" customWidth="1"/>
    <col min="22" max="22" width="18.8984375" style="1" customWidth="1"/>
    <col min="23" max="26" width="10.796875" style="1" customWidth="1"/>
    <col min="27" max="27" width="20.8984375" style="1" customWidth="1"/>
    <col min="28" max="28" width="16.19921875" style="1" customWidth="1"/>
    <col min="29" max="29" width="21.19921875" style="1" customWidth="1"/>
    <col min="30" max="31" width="22" style="1" customWidth="1"/>
    <col min="32" max="16384" width="11.19921875" style="1"/>
  </cols>
  <sheetData>
    <row r="1" spans="1:31" x14ac:dyDescent="0.25">
      <c r="A1" s="57"/>
      <c r="B1" s="62" t="s">
        <v>38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52" t="s">
        <v>67</v>
      </c>
      <c r="AD1" s="52"/>
      <c r="AE1" s="52"/>
    </row>
    <row r="2" spans="1:31" x14ac:dyDescent="0.25">
      <c r="A2" s="57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53" t="s">
        <v>37</v>
      </c>
      <c r="AD2" s="53"/>
      <c r="AE2" s="53"/>
    </row>
    <row r="3" spans="1:31" x14ac:dyDescent="0.25">
      <c r="A3" s="57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53" t="s">
        <v>34</v>
      </c>
      <c r="AD3" s="53"/>
      <c r="AE3" s="53"/>
    </row>
    <row r="4" spans="1:31" x14ac:dyDescent="0.25">
      <c r="A4" s="57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53" t="s">
        <v>33</v>
      </c>
      <c r="AD4" s="53"/>
      <c r="AE4" s="53"/>
    </row>
    <row r="5" spans="1:31" x14ac:dyDescent="0.25">
      <c r="A5" s="58" t="s">
        <v>31</v>
      </c>
      <c r="B5" s="58"/>
      <c r="C5" s="58"/>
      <c r="D5" s="60">
        <v>44446</v>
      </c>
      <c r="E5" s="60"/>
      <c r="F5" s="60"/>
      <c r="G5" s="60"/>
      <c r="H5" s="60"/>
      <c r="I5" s="60"/>
      <c r="J5" s="60"/>
      <c r="K5" s="60"/>
      <c r="L5" s="6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59" t="s">
        <v>32</v>
      </c>
      <c r="B6" s="59"/>
      <c r="C6" s="59"/>
      <c r="D6" s="61">
        <v>44439</v>
      </c>
      <c r="E6" s="61"/>
      <c r="F6" s="61"/>
      <c r="G6" s="61"/>
      <c r="H6" s="61"/>
      <c r="I6" s="61"/>
      <c r="J6" s="61"/>
      <c r="K6" s="61"/>
      <c r="L6" s="6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56" t="s">
        <v>10</v>
      </c>
      <c r="C7" s="56"/>
      <c r="D7" s="56"/>
      <c r="E7" s="56"/>
      <c r="F7" s="56"/>
      <c r="G7" s="56" t="s">
        <v>11</v>
      </c>
      <c r="H7" s="56"/>
      <c r="I7" s="56"/>
      <c r="J7" s="56"/>
      <c r="K7" s="56"/>
      <c r="L7" s="56" t="s">
        <v>26</v>
      </c>
      <c r="M7" s="56"/>
      <c r="N7" s="56"/>
      <c r="O7" s="56" t="s">
        <v>24</v>
      </c>
      <c r="P7" s="56"/>
      <c r="Q7" s="56"/>
      <c r="R7" s="56"/>
      <c r="S7" s="56"/>
      <c r="T7" s="56"/>
      <c r="U7" s="56"/>
      <c r="V7" s="56" t="s">
        <v>18</v>
      </c>
      <c r="W7" s="56"/>
      <c r="X7" s="56"/>
      <c r="Y7" s="56"/>
      <c r="Z7" s="56"/>
      <c r="AA7" s="56"/>
      <c r="AB7" s="54" t="s">
        <v>19</v>
      </c>
      <c r="AC7" s="54" t="s">
        <v>27</v>
      </c>
      <c r="AD7" s="54" t="s">
        <v>25</v>
      </c>
      <c r="AE7" s="54"/>
    </row>
    <row r="8" spans="1:31" ht="55.2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55"/>
      <c r="AC8" s="55"/>
      <c r="AD8" s="17" t="s">
        <v>13</v>
      </c>
      <c r="AE8" s="17" t="s">
        <v>14</v>
      </c>
    </row>
    <row r="9" spans="1:31" ht="79.2" customHeight="1" x14ac:dyDescent="0.25">
      <c r="A9" s="18">
        <v>280</v>
      </c>
      <c r="B9" s="20" t="s">
        <v>66</v>
      </c>
      <c r="C9" s="20" t="s">
        <v>39</v>
      </c>
      <c r="D9" s="21" t="s">
        <v>40</v>
      </c>
      <c r="E9" s="22" t="s">
        <v>41</v>
      </c>
      <c r="F9" s="23" t="s">
        <v>42</v>
      </c>
      <c r="G9" s="51">
        <v>20200680010087</v>
      </c>
      <c r="H9" s="39" t="s">
        <v>43</v>
      </c>
      <c r="I9" s="40" t="s">
        <v>44</v>
      </c>
      <c r="J9" s="24">
        <v>44228</v>
      </c>
      <c r="K9" s="24">
        <v>44560</v>
      </c>
      <c r="L9" s="25">
        <v>1</v>
      </c>
      <c r="M9" s="72">
        <v>0.63</v>
      </c>
      <c r="N9" s="70">
        <f>IFERROR(IF(M9/L9&gt;100%,100%,M9/L9),"-")</f>
        <v>0.63</v>
      </c>
      <c r="O9" s="28" t="s">
        <v>45</v>
      </c>
      <c r="P9" s="29">
        <v>77000000</v>
      </c>
      <c r="Q9" s="30"/>
      <c r="R9" s="30"/>
      <c r="S9" s="30"/>
      <c r="T9" s="19"/>
      <c r="U9" s="74">
        <f>SUM(P9:T10)</f>
        <v>542000000</v>
      </c>
      <c r="V9" s="29">
        <v>65000000</v>
      </c>
      <c r="W9" s="30"/>
      <c r="X9" s="30"/>
      <c r="Y9" s="19"/>
      <c r="Z9" s="30"/>
      <c r="AA9" s="74">
        <f>SUM(V9:Z10)</f>
        <v>65000000</v>
      </c>
      <c r="AB9" s="76">
        <f>IFERROR(AA9/U9,"-")</f>
        <v>0.11992619926199262</v>
      </c>
      <c r="AC9" s="64"/>
      <c r="AD9" s="66" t="s">
        <v>46</v>
      </c>
      <c r="AE9" s="68" t="s">
        <v>47</v>
      </c>
    </row>
    <row r="10" spans="1:31" ht="79.2" customHeight="1" x14ac:dyDescent="0.25">
      <c r="A10" s="49">
        <v>280</v>
      </c>
      <c r="B10" s="20" t="s">
        <v>66</v>
      </c>
      <c r="C10" s="20" t="s">
        <v>39</v>
      </c>
      <c r="D10" s="21" t="s">
        <v>40</v>
      </c>
      <c r="E10" s="22" t="s">
        <v>41</v>
      </c>
      <c r="F10" s="23" t="s">
        <v>42</v>
      </c>
      <c r="G10" s="51"/>
      <c r="H10" s="50" t="s">
        <v>64</v>
      </c>
      <c r="I10" s="40"/>
      <c r="J10" s="24"/>
      <c r="K10" s="24"/>
      <c r="L10" s="46"/>
      <c r="M10" s="73"/>
      <c r="N10" s="71"/>
      <c r="O10" s="28" t="s">
        <v>65</v>
      </c>
      <c r="P10" s="44">
        <v>465000000</v>
      </c>
      <c r="Q10" s="30"/>
      <c r="R10" s="30"/>
      <c r="S10" s="30"/>
      <c r="T10" s="19"/>
      <c r="U10" s="75"/>
      <c r="V10" s="44"/>
      <c r="W10" s="30"/>
      <c r="X10" s="30"/>
      <c r="Y10" s="19"/>
      <c r="Z10" s="30"/>
      <c r="AA10" s="75"/>
      <c r="AB10" s="77"/>
      <c r="AC10" s="65"/>
      <c r="AD10" s="67"/>
      <c r="AE10" s="69"/>
    </row>
    <row r="11" spans="1:31" ht="76.95" customHeight="1" x14ac:dyDescent="0.25">
      <c r="A11" s="18">
        <v>281</v>
      </c>
      <c r="B11" s="20" t="s">
        <v>66</v>
      </c>
      <c r="C11" s="20" t="s">
        <v>39</v>
      </c>
      <c r="D11" s="21" t="s">
        <v>40</v>
      </c>
      <c r="E11" s="22" t="s">
        <v>48</v>
      </c>
      <c r="F11" s="23" t="s">
        <v>49</v>
      </c>
      <c r="G11" s="51">
        <v>20200680010087</v>
      </c>
      <c r="H11" s="39" t="s">
        <v>43</v>
      </c>
      <c r="I11" s="40" t="s">
        <v>44</v>
      </c>
      <c r="J11" s="24"/>
      <c r="K11" s="24"/>
      <c r="L11" s="25">
        <v>0</v>
      </c>
      <c r="M11" s="35">
        <f>0.6*0.3</f>
        <v>0.18</v>
      </c>
      <c r="N11" s="27" t="str">
        <f>IFERROR(IF(M11/L11&gt;100%,100%,M11/L11),"-")</f>
        <v>-</v>
      </c>
      <c r="O11" s="28"/>
      <c r="P11" s="29"/>
      <c r="Q11" s="30"/>
      <c r="R11" s="30"/>
      <c r="S11" s="30"/>
      <c r="T11" s="19"/>
      <c r="U11" s="31">
        <f>SUM(P11:T11)</f>
        <v>0</v>
      </c>
      <c r="V11" s="29"/>
      <c r="W11" s="30"/>
      <c r="X11" s="30"/>
      <c r="Y11" s="19"/>
      <c r="Z11" s="30"/>
      <c r="AA11" s="31">
        <f>SUM(V11:Z11)</f>
        <v>0</v>
      </c>
      <c r="AB11" s="32" t="str">
        <f>IFERROR(AA11/U11,"-")</f>
        <v>-</v>
      </c>
      <c r="AC11" s="29"/>
      <c r="AD11" s="33" t="s">
        <v>46</v>
      </c>
      <c r="AE11" s="34" t="s">
        <v>47</v>
      </c>
    </row>
    <row r="12" spans="1:31" ht="79.2" customHeight="1" x14ac:dyDescent="0.25">
      <c r="A12" s="18">
        <v>282</v>
      </c>
      <c r="B12" s="20" t="s">
        <v>66</v>
      </c>
      <c r="C12" s="20" t="s">
        <v>39</v>
      </c>
      <c r="D12" s="21" t="s">
        <v>40</v>
      </c>
      <c r="E12" s="22" t="s">
        <v>50</v>
      </c>
      <c r="F12" s="23" t="s">
        <v>51</v>
      </c>
      <c r="G12" s="51">
        <v>20200680010087</v>
      </c>
      <c r="H12" s="39" t="s">
        <v>43</v>
      </c>
      <c r="I12" s="40" t="s">
        <v>44</v>
      </c>
      <c r="J12" s="24"/>
      <c r="K12" s="24"/>
      <c r="L12" s="25">
        <v>0</v>
      </c>
      <c r="M12" s="36">
        <v>0.09</v>
      </c>
      <c r="N12" s="27" t="str">
        <f>IFERROR(IF(M12/L12&gt;100%,100%,M12/L12),"-")</f>
        <v>-</v>
      </c>
      <c r="O12" s="28"/>
      <c r="P12" s="29"/>
      <c r="Q12" s="30"/>
      <c r="R12" s="30"/>
      <c r="S12" s="30"/>
      <c r="T12" s="19"/>
      <c r="U12" s="42">
        <f t="shared" ref="U12:U14" si="0">SUM(P12:T12)</f>
        <v>0</v>
      </c>
      <c r="V12" s="29"/>
      <c r="W12" s="30"/>
      <c r="X12" s="30"/>
      <c r="Y12" s="19"/>
      <c r="Z12" s="30"/>
      <c r="AA12" s="31">
        <f>SUM(V12:Z12)</f>
        <v>0</v>
      </c>
      <c r="AB12" s="32" t="str">
        <f>IFERROR(AA12/U12,"-")</f>
        <v>-</v>
      </c>
      <c r="AC12" s="29"/>
      <c r="AD12" s="33" t="s">
        <v>46</v>
      </c>
      <c r="AE12" s="34" t="s">
        <v>47</v>
      </c>
    </row>
    <row r="13" spans="1:31" ht="82.95" customHeight="1" x14ac:dyDescent="0.25">
      <c r="A13" s="18">
        <v>313</v>
      </c>
      <c r="B13" s="20" t="s">
        <v>66</v>
      </c>
      <c r="C13" s="20" t="s">
        <v>52</v>
      </c>
      <c r="D13" s="21" t="s">
        <v>53</v>
      </c>
      <c r="E13" s="22" t="s">
        <v>54</v>
      </c>
      <c r="F13" s="23" t="s">
        <v>55</v>
      </c>
      <c r="G13" s="51">
        <v>20200680010071</v>
      </c>
      <c r="H13" s="39" t="s">
        <v>56</v>
      </c>
      <c r="I13" s="40" t="s">
        <v>57</v>
      </c>
      <c r="J13" s="24">
        <v>44228</v>
      </c>
      <c r="K13" s="24">
        <v>44560</v>
      </c>
      <c r="L13" s="25">
        <v>1</v>
      </c>
      <c r="M13" s="26">
        <v>0.65</v>
      </c>
      <c r="N13" s="27">
        <f>IFERROR(IF(M13/L13&gt;100%,100%,M13/L13),"-")</f>
        <v>0.65</v>
      </c>
      <c r="O13" s="28" t="s">
        <v>58</v>
      </c>
      <c r="P13" s="29">
        <v>132000000</v>
      </c>
      <c r="Q13" s="30"/>
      <c r="R13" s="30"/>
      <c r="S13" s="30"/>
      <c r="T13" s="19"/>
      <c r="U13" s="42">
        <f t="shared" si="0"/>
        <v>132000000</v>
      </c>
      <c r="V13" s="29">
        <v>132000000</v>
      </c>
      <c r="W13" s="30"/>
      <c r="X13" s="30"/>
      <c r="Y13" s="19"/>
      <c r="Z13" s="30"/>
      <c r="AA13" s="31">
        <f>SUM(V13:Z13)</f>
        <v>132000000</v>
      </c>
      <c r="AB13" s="32">
        <f>IFERROR(AA13/U13,"-")</f>
        <v>1</v>
      </c>
      <c r="AC13" s="29"/>
      <c r="AD13" s="33" t="s">
        <v>46</v>
      </c>
      <c r="AE13" s="34" t="s">
        <v>47</v>
      </c>
    </row>
    <row r="14" spans="1:31" ht="81.599999999999994" customHeight="1" x14ac:dyDescent="0.25">
      <c r="A14" s="18">
        <v>314</v>
      </c>
      <c r="B14" s="20" t="s">
        <v>66</v>
      </c>
      <c r="C14" s="20" t="s">
        <v>52</v>
      </c>
      <c r="D14" s="21" t="s">
        <v>53</v>
      </c>
      <c r="E14" s="37" t="s">
        <v>59</v>
      </c>
      <c r="F14" s="38" t="s">
        <v>60</v>
      </c>
      <c r="G14" s="51">
        <v>20210680010039</v>
      </c>
      <c r="H14" s="39" t="s">
        <v>61</v>
      </c>
      <c r="I14" s="40" t="s">
        <v>62</v>
      </c>
      <c r="J14" s="24">
        <v>44331</v>
      </c>
      <c r="K14" s="24">
        <v>44560</v>
      </c>
      <c r="L14" s="46">
        <v>1</v>
      </c>
      <c r="M14" s="47">
        <v>0.5</v>
      </c>
      <c r="N14" s="48">
        <f>IFERROR(IF(M14/L14&gt;100%,100%,M14/L14),"-")</f>
        <v>0.5</v>
      </c>
      <c r="O14" s="28" t="s">
        <v>63</v>
      </c>
      <c r="P14" s="29">
        <v>422000000</v>
      </c>
      <c r="Q14" s="30"/>
      <c r="R14" s="30"/>
      <c r="S14" s="30"/>
      <c r="T14" s="19"/>
      <c r="U14" s="42">
        <f t="shared" si="0"/>
        <v>422000000</v>
      </c>
      <c r="V14" s="29">
        <v>363389864.64999998</v>
      </c>
      <c r="W14" s="30"/>
      <c r="X14" s="30"/>
      <c r="Y14" s="19"/>
      <c r="Z14" s="30"/>
      <c r="AA14" s="42">
        <f>SUM(V14:Z14)</f>
        <v>363389864.64999998</v>
      </c>
      <c r="AB14" s="43">
        <f>IFERROR(AA14/U14,"-")</f>
        <v>0.8611134233412322</v>
      </c>
      <c r="AC14" s="44"/>
      <c r="AD14" s="45" t="s">
        <v>46</v>
      </c>
      <c r="AE14" s="41" t="s">
        <v>47</v>
      </c>
    </row>
    <row r="15" spans="1:31" x14ac:dyDescent="0.25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0.59333333333333338</v>
      </c>
      <c r="O15" s="13"/>
      <c r="P15" s="14">
        <f t="shared" ref="P15:AA15" si="1">SUM(P9:P14)</f>
        <v>1096000000</v>
      </c>
      <c r="Q15" s="14">
        <f t="shared" si="1"/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6">
        <f t="shared" si="1"/>
        <v>1096000000</v>
      </c>
      <c r="V15" s="14">
        <f t="shared" si="1"/>
        <v>560389864.64999998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6">
        <f t="shared" si="1"/>
        <v>560389864.64999998</v>
      </c>
      <c r="AB15" s="15">
        <f>IFERROR(AA15/U15,"-")</f>
        <v>0.51130462103102192</v>
      </c>
      <c r="AC15" s="16">
        <f>SUM(AC9:AC14)</f>
        <v>0</v>
      </c>
      <c r="AD15" s="13"/>
      <c r="AE15" s="13"/>
    </row>
  </sheetData>
  <mergeCells count="26">
    <mergeCell ref="AC9:AC10"/>
    <mergeCell ref="AD9:AD10"/>
    <mergeCell ref="AE9:AE10"/>
    <mergeCell ref="N9:N10"/>
    <mergeCell ref="M9:M10"/>
    <mergeCell ref="U9:U10"/>
    <mergeCell ref="AA9:AA10"/>
    <mergeCell ref="AB9:AB10"/>
    <mergeCell ref="A1:A4"/>
    <mergeCell ref="A5:C5"/>
    <mergeCell ref="A6:C6"/>
    <mergeCell ref="D5:L5"/>
    <mergeCell ref="D6:L6"/>
    <mergeCell ref="B1:AB4"/>
    <mergeCell ref="L7:N7"/>
    <mergeCell ref="O7:U7"/>
    <mergeCell ref="V7:AA7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2021-11-04T00:16:01Z</dcterms:modified>
</cp:coreProperties>
</file>