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cindy\Documents\1 - Alcaldía\1 - Planeación\1 - Seguimiento PDM\1 - Seguimiento 2021\1 - Plan de Acción\07 - Julio\Publicados\"/>
    </mc:Choice>
  </mc:AlternateContent>
  <xr:revisionPtr revIDLastSave="0" documentId="13_ncr:1_{EBF6BA73-87E2-45D6-B0E1-2A30400B674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lan de Acción" sheetId="14" r:id="rId1"/>
  </sheets>
  <definedNames>
    <definedName name="_xlnm._FilterDatabase" localSheetId="0" hidden="1">'Plan de Acción'!$G$8:$I$14</definedName>
  </definedNames>
  <calcPr calcId="18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10" i="14" l="1"/>
  <c r="AC14" i="14" l="1"/>
  <c r="N13" i="14"/>
  <c r="N12" i="14"/>
  <c r="N11" i="14"/>
  <c r="N9" i="14"/>
  <c r="Q14" i="14" l="1"/>
  <c r="R14" i="14"/>
  <c r="S14" i="14"/>
  <c r="T14" i="14"/>
  <c r="V14" i="14"/>
  <c r="W14" i="14"/>
  <c r="X14" i="14"/>
  <c r="Y14" i="14"/>
  <c r="Z14" i="14"/>
  <c r="P14" i="14"/>
  <c r="AA13" i="14"/>
  <c r="U13" i="14"/>
  <c r="AA12" i="14"/>
  <c r="U12" i="14"/>
  <c r="AA11" i="14"/>
  <c r="U11" i="14"/>
  <c r="AA10" i="14"/>
  <c r="U10" i="14"/>
  <c r="N10" i="14"/>
  <c r="N14" i="14" s="1"/>
  <c r="AA9" i="14"/>
  <c r="U9" i="14"/>
  <c r="U14" i="14" s="1"/>
  <c r="AB13" i="14" l="1"/>
  <c r="AB12" i="14"/>
  <c r="AB11" i="14"/>
  <c r="AA14" i="14"/>
  <c r="AB9" i="14"/>
  <c r="AB10" i="14"/>
  <c r="A14" i="14"/>
  <c r="AB14" i="14" l="1"/>
</calcChain>
</file>

<file path=xl/sharedStrings.xml><?xml version="1.0" encoding="utf-8"?>
<sst xmlns="http://schemas.openxmlformats.org/spreadsheetml/2006/main" count="93" uniqueCount="67">
  <si>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</si>
  <si>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</si>
  <si>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</si>
  <si>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</si>
  <si>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</si>
  <si>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</si>
  <si>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</si>
  <si>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</si>
  <si>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</si>
  <si>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</si>
  <si>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</si>
  <si>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</si>
  <si>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OTROS</t>
  </si>
  <si>
    <t>Dependencia</t>
  </si>
  <si>
    <t>Responsable</t>
  </si>
  <si>
    <t>Código BPIM</t>
  </si>
  <si>
    <t>Actividades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</si>
  <si>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</si>
  <si>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</si>
  <si>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</si>
  <si>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</si>
  <si>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</si>
  <si>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</si>
  <si>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</si>
  <si>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</si>
  <si>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</si>
  <si>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CUMPLIMIENTO DE META</t>
  </si>
  <si>
    <t>RECURSOS GESTIONADOS</t>
  </si>
  <si>
    <t>SGR</t>
  </si>
  <si>
    <t>TOTAL EJECUTADO</t>
  </si>
  <si>
    <t>No.</t>
  </si>
  <si>
    <t xml:space="preserve">FECHA DE SUSCRIPCIÓN:  </t>
  </si>
  <si>
    <t>FECHA DE CORTE:</t>
  </si>
  <si>
    <r>
      <t xml:space="preserve">Página: </t>
    </r>
    <r>
      <rPr>
        <sz val="11"/>
        <rFont val="Arial"/>
        <family val="2"/>
      </rPr>
      <t>1 de 1</t>
    </r>
  </si>
  <si>
    <r>
      <t>Fecha aprobación:</t>
    </r>
    <r>
      <rPr>
        <sz val="11"/>
        <rFont val="Arial"/>
        <family val="2"/>
      </rPr>
      <t xml:space="preserve"> Marzo-24-2021</t>
    </r>
  </si>
  <si>
    <t>RECURSOS PROPIOS INSTITUTOS</t>
  </si>
  <si>
    <t>RECURSOS PROPIOS MUNICIPIO</t>
  </si>
  <si>
    <r>
      <t xml:space="preserve">Versión: </t>
    </r>
    <r>
      <rPr>
        <sz val="11"/>
        <rFont val="Arial"/>
        <family val="2"/>
      </rPr>
      <t>1.0</t>
    </r>
  </si>
  <si>
    <t xml:space="preserve"> PLAN DE ACCIÓN - PLAN DE DESARROLLO MUNICIPAL
SECRETARÍA JURÍDICA</t>
  </si>
  <si>
    <t>5. BUCARAMANGA TERRITORIO LIBRE DE CORRUPCIÓN: INSTITUCIONES SÓLIDAS Y CONFIABLES</t>
  </si>
  <si>
    <t>Acceso A La Información Y Participación</t>
  </si>
  <si>
    <t>Gobierno Abierto</t>
  </si>
  <si>
    <t>Formular e implementar 1 estrategia dirigida a fortalecer las acciones de transparencia en la Entidad.</t>
  </si>
  <si>
    <t xml:space="preserve">Número de estrategias dirigidas formuladas e implementadas a fortalecer las acciones de transparencia en la Entidad. </t>
  </si>
  <si>
    <t>CONSOLIDACIÓN DEL PROGRAMA DE TRANSPARENCIA. GOBIERNO ABIERTO Y LUCHA CONTRA LA CORRUPCIÓN EN EL MUNICIPIO DE BUCARAMANGA</t>
  </si>
  <si>
    <t>Formular e implementar la política pública de transparencia y Anticorrupción en el municipio de Bucaramanga</t>
  </si>
  <si>
    <t>2.3.2.02.02.008.4501001.201</t>
  </si>
  <si>
    <t>Sec. Jurídica</t>
  </si>
  <si>
    <t>Ileana Boada</t>
  </si>
  <si>
    <t xml:space="preserve">Crear e implementar la Comisión Territorial Ciudadana para la Lucha contra la Corrupción. </t>
  </si>
  <si>
    <t>Número de Comisiones Territoriales Ciudadanas creadas e implementadas para la Lucha contra la Corrupción.</t>
  </si>
  <si>
    <t>1. Acceso A La Información Y Participación</t>
  </si>
  <si>
    <t>Formular e implementar la Política Pública de Transparencia y Anticorrupción para el municipio de Bucaramanga.</t>
  </si>
  <si>
    <t>Número de Políticas Públicas de Transparencia y Anticorrupción formuladas e implementadas para el municipio de Bucaramanga.</t>
  </si>
  <si>
    <t>Seguridad Jurídica Institucional</t>
  </si>
  <si>
    <t>Avancemos Con Las Políticas De Prevención Del Daño Antijurídico</t>
  </si>
  <si>
    <t>Formular e implementar 1 estrategia encaminada a la prevención del daño antijurídico.</t>
  </si>
  <si>
    <t>Número de estrategias formuladas e implementadas para la prevención del daño antijurídico.</t>
  </si>
  <si>
    <t>FORTALECIMIENTO DEL PROCESO DE GESTION JURIDICA Y DEFENSA JUDICIAL PARA LA PREVENCION DEL DAÑO ANTIJURIDICO EN EL MUNICIPIO DE BUCARAMANGA</t>
  </si>
  <si>
    <t>Formular e implementar una estrategia de prevención del daño antijurídico en el municipio de Bucaramanga</t>
  </si>
  <si>
    <t>2.3.2.02.02.008.1205001.201</t>
  </si>
  <si>
    <t>Crear e implementar 1 Agenda Regulatoria.</t>
  </si>
  <si>
    <t>Número de Agendas Regulatorias creadas e implementadas.</t>
  </si>
  <si>
    <t>FORTALECIMIENTO DE LA GESTIÓN INSTITUCIONAL EN LOS PROCESOS DEL ÁMBITO JURÍDICO EN EL MUNICIPIO DE BUCARAMANGA</t>
  </si>
  <si>
    <t>Formular e implementar el Manual de lineamientos para la protección y defensa jurídica del Municipio</t>
  </si>
  <si>
    <t>2.3.2.02.02.008.1205006.201</t>
  </si>
  <si>
    <r>
      <t xml:space="preserve">Código:  </t>
    </r>
    <r>
      <rPr>
        <sz val="11"/>
        <rFont val="Arial"/>
        <family val="2"/>
      </rPr>
      <t>F-DPM-1210-238,37-030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</si>
</sst>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\ #,##0;\-&quot;$&quot;\ #,##0"/>
    <numFmt numFmtId="44" formatCode="_-&quot;$&quot;\ * #,##0.00_-;\-&quot;$&quot;\ * #,##0.00_-;_-&quot;$&quot;\ * &quot;-&quot;??_-;_-@_-"/>
    <numFmt numFmtId="164" formatCode="dd/mm/yyyy;@"/>
    <numFmt numFmtId="165" formatCode="_-&quot;$&quot;\ * #,##0_-;\-&quot;$&quot;\ * #,##0_-;_-&quot;$&quot;\ * &quot;-&quot;??_-;_-@_-"/>
    <numFmt numFmtId="166" formatCode="#,##0.0"/>
  </numFmts>
  <fonts count="12" x14ac:knownFonts="1">
    <font>
      <sz val="11"/>
      <color theme="1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10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5" fillId="0" borderId="0"/>
  </cellStyleXfs>
  <cellXfs count="63">
    <xf numFmtId="0" fontId="0" fillId="0" borderId="0" xfId="0"/>
    <xf numFmtId="0" fontId="0" fillId="0" borderId="0" xfId="0" applyFont="1"/>
    <xf numFmtId="0" fontId="0" fillId="3" borderId="0" xfId="0" applyFont="1" applyFill="1" applyBorder="1" applyAlignment="1">
      <alignment vertical="top"/>
    </xf>
    <xf numFmtId="0" fontId="0" fillId="3" borderId="3" xfId="0" applyFont="1" applyFill="1" applyBorder="1" applyAlignment="1">
      <alignment vertical="top"/>
    </xf>
    <xf numFmtId="0" fontId="0" fillId="3" borderId="0" xfId="0" applyFont="1" applyFill="1" applyBorder="1"/>
    <xf numFmtId="0" fontId="0" fillId="3" borderId="3" xfId="0" applyFont="1" applyFill="1" applyBorder="1"/>
    <xf numFmtId="0" fontId="0" fillId="0" borderId="2" xfId="0" applyFont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justify"/>
    </xf>
    <xf numFmtId="0" fontId="6" fillId="2" borderId="4" xfId="0" applyFont="1" applyFill="1" applyBorder="1"/>
    <xf numFmtId="9" fontId="7" fillId="2" borderId="4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5" fontId="6" fillId="2" borderId="4" xfId="108" applyNumberFormat="1" applyFont="1" applyFill="1" applyBorder="1" applyAlignment="1">
      <alignment vertical="center"/>
    </xf>
    <xf numFmtId="9" fontId="7" fillId="2" borderId="4" xfId="107" applyFont="1" applyFill="1" applyBorder="1" applyAlignment="1">
      <alignment horizontal="center" vertical="center" wrapText="1"/>
    </xf>
    <xf numFmtId="165" fontId="7" fillId="2" borderId="4" xfId="108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0" fillId="0" borderId="2" xfId="0" applyFont="1" applyBorder="1"/>
    <xf numFmtId="0" fontId="0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9" fillId="2" borderId="2" xfId="0" applyFont="1" applyFill="1" applyBorder="1" applyAlignment="1">
      <alignment horizontal="justify" vertical="center" wrapText="1"/>
    </xf>
    <xf numFmtId="0" fontId="10" fillId="0" borderId="2" xfId="0" applyFont="1" applyBorder="1" applyAlignment="1">
      <alignment horizontal="justify" vertical="center" wrapText="1"/>
    </xf>
    <xf numFmtId="164" fontId="0" fillId="0" borderId="2" xfId="0" applyNumberFormat="1" applyFont="1" applyBorder="1" applyAlignment="1">
      <alignment horizontal="center" vertical="center" wrapText="1"/>
    </xf>
    <xf numFmtId="3" fontId="10" fillId="0" borderId="2" xfId="0" applyNumberFormat="1" applyFont="1" applyBorder="1" applyAlignment="1">
      <alignment horizontal="center" vertical="center" wrapText="1"/>
    </xf>
    <xf numFmtId="166" fontId="10" fillId="2" borderId="2" xfId="0" applyNumberFormat="1" applyFont="1" applyFill="1" applyBorder="1" applyAlignment="1">
      <alignment horizontal="center" vertical="center" wrapText="1"/>
    </xf>
    <xf numFmtId="9" fontId="0" fillId="0" borderId="2" xfId="0" applyNumberFormat="1" applyFont="1" applyBorder="1" applyAlignment="1">
      <alignment horizontal="center" vertical="center"/>
    </xf>
    <xf numFmtId="164" fontId="0" fillId="0" borderId="2" xfId="0" applyNumberFormat="1" applyFont="1" applyBorder="1" applyAlignment="1">
      <alignment horizontal="justify" vertical="center" wrapText="1"/>
    </xf>
    <xf numFmtId="5" fontId="6" fillId="0" borderId="2" xfId="108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5" fontId="6" fillId="2" borderId="2" xfId="108" applyNumberFormat="1" applyFont="1" applyFill="1" applyBorder="1" applyAlignment="1">
      <alignment horizontal="center" vertical="center" wrapText="1"/>
    </xf>
    <xf numFmtId="9" fontId="6" fillId="0" borderId="2" xfId="107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justify" vertical="center" wrapText="1"/>
    </xf>
    <xf numFmtId="0" fontId="0" fillId="3" borderId="2" xfId="0" applyFont="1" applyFill="1" applyBorder="1" applyAlignment="1">
      <alignment horizontal="justify" vertical="center" wrapText="1"/>
    </xf>
    <xf numFmtId="0" fontId="0" fillId="0" borderId="2" xfId="0" applyFont="1" applyBorder="1" applyAlignment="1">
      <alignment horizontal="center" vertical="center" wrapText="1"/>
    </xf>
    <xf numFmtId="5" fontId="6" fillId="2" borderId="2" xfId="108" applyNumberFormat="1" applyFont="1" applyFill="1" applyBorder="1" applyAlignment="1">
      <alignment horizontal="center" vertical="center" wrapText="1"/>
    </xf>
    <xf numFmtId="9" fontId="6" fillId="0" borderId="2" xfId="107" applyFont="1" applyFill="1" applyBorder="1" applyAlignment="1">
      <alignment horizontal="center" vertical="center" wrapText="1"/>
    </xf>
    <xf numFmtId="5" fontId="6" fillId="0" borderId="2" xfId="108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3" fontId="10" fillId="0" borderId="2" xfId="0" applyNumberFormat="1" applyFont="1" applyBorder="1" applyAlignment="1">
      <alignment horizontal="center" vertical="center" wrapText="1"/>
    </xf>
    <xf numFmtId="166" fontId="10" fillId="2" borderId="2" xfId="0" applyNumberFormat="1" applyFont="1" applyFill="1" applyBorder="1" applyAlignment="1">
      <alignment horizontal="center" vertical="center" wrapText="1"/>
    </xf>
    <xf numFmtId="9" fontId="0" fillId="0" borderId="2" xfId="0" applyNumberFormat="1" applyFont="1" applyBorder="1" applyAlignment="1">
      <alignment horizontal="center" vertical="center"/>
    </xf>
    <xf numFmtId="4" fontId="11" fillId="2" borderId="2" xfId="0" applyNumberFormat="1" applyFont="1" applyFill="1" applyBorder="1" applyAlignment="1">
      <alignment horizontal="center" vertical="center" wrapText="1"/>
    </xf>
    <xf numFmtId="166" fontId="11" fillId="2" borderId="2" xfId="0" applyNumberFormat="1" applyFont="1" applyFill="1" applyBorder="1" applyAlignment="1">
      <alignment horizontal="center" vertical="center" wrapText="1"/>
    </xf>
    <xf numFmtId="1" fontId="4" fillId="0" borderId="2" xfId="0" applyNumberFormat="1" applyFont="1" applyBorder="1" applyAlignment="1">
      <alignment vertical="center"/>
    </xf>
    <xf numFmtId="2" fontId="6" fillId="0" borderId="2" xfId="109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14" fontId="0" fillId="0" borderId="2" xfId="0" applyNumberFormat="1" applyFont="1" applyFill="1" applyBorder="1" applyAlignment="1">
      <alignment horizontal="center" vertical="top"/>
    </xf>
    <xf numFmtId="14" fontId="0" fillId="0" borderId="1" xfId="0" applyNumberFormat="1" applyFont="1" applyFill="1" applyBorder="1" applyAlignment="1">
      <alignment horizontal="center" vertical="top"/>
    </xf>
    <xf numFmtId="2" fontId="7" fillId="0" borderId="2" xfId="109" applyNumberFormat="1" applyFont="1" applyBorder="1" applyAlignment="1">
      <alignment horizontal="center" vertical="center" wrapText="1"/>
    </xf>
    <xf numFmtId="2" fontId="7" fillId="0" borderId="1" xfId="109" applyNumberFormat="1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2" fontId="7" fillId="0" borderId="2" xfId="109" applyNumberFormat="1" applyFont="1" applyBorder="1" applyAlignment="1">
      <alignment horizontal="left" vertical="center" wrapText="1"/>
    </xf>
    <xf numFmtId="2" fontId="7" fillId="0" borderId="2" xfId="109" applyNumberFormat="1" applyFont="1" applyFill="1" applyBorder="1" applyAlignment="1">
      <alignment horizontal="left" vertical="center" wrapText="1"/>
    </xf>
  </cellXfs>
  <cellStyles count="110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oneda" xfId="108" builtinId="4"/>
    <cellStyle name="Normal" xfId="0" builtinId="0"/>
    <cellStyle name="Normal 2" xfId="109" xr:uid="{00000000-0005-0000-0000-00006C000000}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CC99"/>
      <color rgb="FFFFFF65"/>
      <color rgb="FFFF714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445900</xdr:colOff>
      <xdr:row>0</xdr:row>
      <xdr:rowOff>38100</xdr:rowOff>
    </xdr:from>
    <xdr:to>
      <xdr:col>1</xdr:col>
      <xdr:colOff>331305</xdr:colOff>
      <xdr:row>3</xdr:row>
      <xdr:rowOff>131163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5900" y="214796"/>
          <a:ext cx="625318" cy="623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4"/>
  <sheetViews>
    <sheetView tabSelected="1" zoomScale="50" zoomScaleNormal="50" workbookViewId="0">
      <selection activeCell="E11" sqref="E11"/>
    </sheetView>
  </sheetViews>
  <sheetFormatPr baseColWidth="10" defaultRowHeight="13.8" x14ac:dyDescent="0.25"/>
  <cols>
    <col min="1" max="1" width="9.69921875" style="1" customWidth="1"/>
    <col min="2" max="3" width="23.09765625" style="1" customWidth="1"/>
    <col min="4" max="4" width="21.09765625" style="1" customWidth="1"/>
    <col min="5" max="6" width="43.09765625" style="1" customWidth="1"/>
    <col min="7" max="7" width="21.59765625" style="1" customWidth="1"/>
    <col min="8" max="8" width="48.19921875" style="1" customWidth="1"/>
    <col min="9" max="9" width="50.59765625" style="1" customWidth="1"/>
    <col min="10" max="10" width="11.3984375" style="1" bestFit="1" customWidth="1"/>
    <col min="11" max="11" width="16" style="1" customWidth="1"/>
    <col min="12" max="13" width="14.8984375" style="1" customWidth="1"/>
    <col min="14" max="14" width="13.296875" style="1" customWidth="1"/>
    <col min="15" max="15" width="24.296875" style="1" customWidth="1"/>
    <col min="16" max="20" width="16.296875" style="1" customWidth="1"/>
    <col min="21" max="21" width="20.8984375" style="1" customWidth="1"/>
    <col min="22" max="22" width="18.8984375" style="1" customWidth="1"/>
    <col min="23" max="26" width="16.8984375" style="1" customWidth="1"/>
    <col min="27" max="27" width="20.8984375" style="1" customWidth="1"/>
    <col min="28" max="28" width="16.296875" style="1" customWidth="1"/>
    <col min="29" max="29" width="21.296875" style="1" customWidth="1"/>
    <col min="30" max="31" width="22" style="1" customWidth="1"/>
    <col min="32" max="16384" width="11.19921875" style="1"/>
  </cols>
  <sheetData>
    <row r="1" spans="1:31" x14ac:dyDescent="0.25">
      <c r="A1" s="51"/>
      <c r="B1" s="56" t="s">
        <v>38</v>
      </c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61" t="s">
        <v>66</v>
      </c>
      <c r="AD1" s="61"/>
      <c r="AE1" s="61"/>
    </row>
    <row r="2" spans="1:31" x14ac:dyDescent="0.25">
      <c r="A2" s="51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62" t="s">
        <v>37</v>
      </c>
      <c r="AD2" s="62"/>
      <c r="AE2" s="62"/>
    </row>
    <row r="3" spans="1:31" x14ac:dyDescent="0.25">
      <c r="A3" s="51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62" t="s">
        <v>34</v>
      </c>
      <c r="AD3" s="62"/>
      <c r="AE3" s="62"/>
    </row>
    <row r="4" spans="1:31" x14ac:dyDescent="0.25">
      <c r="A4" s="51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7"/>
      <c r="N4" s="57"/>
      <c r="O4" s="57"/>
      <c r="P4" s="57"/>
      <c r="Q4" s="57"/>
      <c r="R4" s="57"/>
      <c r="S4" s="57"/>
      <c r="T4" s="57"/>
      <c r="U4" s="57"/>
      <c r="V4" s="57"/>
      <c r="W4" s="57"/>
      <c r="X4" s="57"/>
      <c r="Y4" s="57"/>
      <c r="Z4" s="57"/>
      <c r="AA4" s="57"/>
      <c r="AB4" s="57"/>
      <c r="AC4" s="62" t="s">
        <v>33</v>
      </c>
      <c r="AD4" s="62"/>
      <c r="AE4" s="62"/>
    </row>
    <row r="5" spans="1:31" x14ac:dyDescent="0.25">
      <c r="A5" s="52" t="s">
        <v>31</v>
      </c>
      <c r="B5" s="52"/>
      <c r="C5" s="52"/>
      <c r="D5" s="54">
        <v>44414</v>
      </c>
      <c r="E5" s="54"/>
      <c r="F5" s="54"/>
      <c r="G5" s="54"/>
      <c r="H5" s="54"/>
      <c r="I5" s="54"/>
      <c r="J5" s="54"/>
      <c r="K5" s="54"/>
      <c r="L5" s="54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3"/>
    </row>
    <row r="6" spans="1:31" x14ac:dyDescent="0.25">
      <c r="A6" s="53" t="s">
        <v>32</v>
      </c>
      <c r="B6" s="53"/>
      <c r="C6" s="53"/>
      <c r="D6" s="55">
        <v>44408</v>
      </c>
      <c r="E6" s="55"/>
      <c r="F6" s="55"/>
      <c r="G6" s="55"/>
      <c r="H6" s="55"/>
      <c r="I6" s="55"/>
      <c r="J6" s="55"/>
      <c r="K6" s="55"/>
      <c r="L6" s="55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4"/>
      <c r="AE6" s="5"/>
    </row>
    <row r="7" spans="1:31" x14ac:dyDescent="0.25">
      <c r="A7" s="6"/>
      <c r="B7" s="58" t="s">
        <v>10</v>
      </c>
      <c r="C7" s="58"/>
      <c r="D7" s="58"/>
      <c r="E7" s="58"/>
      <c r="F7" s="58"/>
      <c r="G7" s="58" t="s">
        <v>11</v>
      </c>
      <c r="H7" s="58"/>
      <c r="I7" s="58"/>
      <c r="J7" s="58"/>
      <c r="K7" s="58"/>
      <c r="L7" s="58" t="s">
        <v>26</v>
      </c>
      <c r="M7" s="58"/>
      <c r="N7" s="58"/>
      <c r="O7" s="58" t="s">
        <v>24</v>
      </c>
      <c r="P7" s="58"/>
      <c r="Q7" s="58"/>
      <c r="R7" s="58"/>
      <c r="S7" s="58"/>
      <c r="T7" s="58"/>
      <c r="U7" s="58"/>
      <c r="V7" s="58" t="s">
        <v>18</v>
      </c>
      <c r="W7" s="58"/>
      <c r="X7" s="58"/>
      <c r="Y7" s="58"/>
      <c r="Z7" s="58"/>
      <c r="AA7" s="58"/>
      <c r="AB7" s="59" t="s">
        <v>19</v>
      </c>
      <c r="AC7" s="59" t="s">
        <v>27</v>
      </c>
      <c r="AD7" s="59" t="s">
        <v>25</v>
      </c>
      <c r="AE7" s="59"/>
    </row>
    <row r="8" spans="1:31" ht="41.4" x14ac:dyDescent="0.25">
      <c r="A8" s="7" t="s">
        <v>30</v>
      </c>
      <c r="B8" s="17" t="s">
        <v>1</v>
      </c>
      <c r="C8" s="7" t="s">
        <v>6</v>
      </c>
      <c r="D8" s="7" t="s">
        <v>2</v>
      </c>
      <c r="E8" s="7" t="s">
        <v>7</v>
      </c>
      <c r="F8" s="17" t="s">
        <v>20</v>
      </c>
      <c r="G8" s="17" t="s">
        <v>15</v>
      </c>
      <c r="H8" s="17" t="s">
        <v>3</v>
      </c>
      <c r="I8" s="17" t="s">
        <v>16</v>
      </c>
      <c r="J8" s="17" t="s">
        <v>22</v>
      </c>
      <c r="K8" s="17" t="s">
        <v>23</v>
      </c>
      <c r="L8" s="17" t="s">
        <v>4</v>
      </c>
      <c r="M8" s="17" t="s">
        <v>5</v>
      </c>
      <c r="N8" s="17" t="s">
        <v>0</v>
      </c>
      <c r="O8" s="7" t="s">
        <v>9</v>
      </c>
      <c r="P8" s="17" t="s">
        <v>36</v>
      </c>
      <c r="Q8" s="17" t="s">
        <v>8</v>
      </c>
      <c r="R8" s="17" t="s">
        <v>28</v>
      </c>
      <c r="S8" s="17" t="s">
        <v>35</v>
      </c>
      <c r="T8" s="17" t="s">
        <v>12</v>
      </c>
      <c r="U8" s="17" t="s">
        <v>21</v>
      </c>
      <c r="V8" s="17" t="s">
        <v>36</v>
      </c>
      <c r="W8" s="17" t="s">
        <v>8</v>
      </c>
      <c r="X8" s="17" t="s">
        <v>28</v>
      </c>
      <c r="Y8" s="17" t="s">
        <v>35</v>
      </c>
      <c r="Z8" s="17" t="s">
        <v>12</v>
      </c>
      <c r="AA8" s="17" t="s">
        <v>29</v>
      </c>
      <c r="AB8" s="60"/>
      <c r="AC8" s="60"/>
      <c r="AD8" s="17" t="s">
        <v>13</v>
      </c>
      <c r="AE8" s="17" t="s">
        <v>14</v>
      </c>
    </row>
    <row r="9" spans="1:31" ht="79.2" customHeight="1" x14ac:dyDescent="0.25">
      <c r="A9" s="18">
        <v>280</v>
      </c>
      <c r="B9" s="20" t="s">
        <v>39</v>
      </c>
      <c r="C9" s="20" t="s">
        <v>40</v>
      </c>
      <c r="D9" s="21" t="s">
        <v>41</v>
      </c>
      <c r="E9" s="22" t="s">
        <v>42</v>
      </c>
      <c r="F9" s="23" t="s">
        <v>43</v>
      </c>
      <c r="G9" s="50">
        <v>20200680010087</v>
      </c>
      <c r="H9" s="38" t="s">
        <v>44</v>
      </c>
      <c r="I9" s="39" t="s">
        <v>45</v>
      </c>
      <c r="J9" s="24">
        <v>44228</v>
      </c>
      <c r="K9" s="24">
        <v>44560</v>
      </c>
      <c r="L9" s="25">
        <v>1</v>
      </c>
      <c r="M9" s="26">
        <v>0.64500000000000002</v>
      </c>
      <c r="N9" s="27">
        <f>IFERROR(IF(M9/L9&gt;100%,100%,M9/L9),"-")</f>
        <v>0.64500000000000002</v>
      </c>
      <c r="O9" s="28" t="s">
        <v>46</v>
      </c>
      <c r="P9" s="29">
        <v>77000000</v>
      </c>
      <c r="Q9" s="30"/>
      <c r="R9" s="30"/>
      <c r="S9" s="30"/>
      <c r="T9" s="19"/>
      <c r="U9" s="31">
        <f>SUM(P9:S9)</f>
        <v>77000000</v>
      </c>
      <c r="V9" s="29">
        <v>65000000</v>
      </c>
      <c r="W9" s="30"/>
      <c r="X9" s="30"/>
      <c r="Y9" s="19"/>
      <c r="Z9" s="30"/>
      <c r="AA9" s="31">
        <f>SUM(V9:Z9)</f>
        <v>65000000</v>
      </c>
      <c r="AB9" s="32">
        <f t="shared" ref="AB9:AB14" si="0">IFERROR(AA9/U9,"-")</f>
        <v>0.8441558441558441</v>
      </c>
      <c r="AC9" s="29"/>
      <c r="AD9" s="33" t="s">
        <v>47</v>
      </c>
      <c r="AE9" s="34" t="s">
        <v>48</v>
      </c>
    </row>
    <row r="10" spans="1:31" ht="76.8" customHeight="1" x14ac:dyDescent="0.25">
      <c r="A10" s="18">
        <v>281</v>
      </c>
      <c r="B10" s="20" t="s">
        <v>39</v>
      </c>
      <c r="C10" s="20" t="s">
        <v>40</v>
      </c>
      <c r="D10" s="21" t="s">
        <v>41</v>
      </c>
      <c r="E10" s="22" t="s">
        <v>49</v>
      </c>
      <c r="F10" s="23" t="s">
        <v>50</v>
      </c>
      <c r="G10" s="50">
        <v>20200680010087</v>
      </c>
      <c r="H10" s="38" t="s">
        <v>44</v>
      </c>
      <c r="I10" s="39" t="s">
        <v>45</v>
      </c>
      <c r="J10" s="24"/>
      <c r="K10" s="24"/>
      <c r="L10" s="25">
        <v>0</v>
      </c>
      <c r="M10" s="48">
        <f>0.6*0.4</f>
        <v>0.24</v>
      </c>
      <c r="N10" s="27" t="str">
        <f>IFERROR(IF(M10/L10&gt;100%,100%,M10/L10),"-")</f>
        <v>-</v>
      </c>
      <c r="O10" s="28"/>
      <c r="P10" s="29"/>
      <c r="Q10" s="30"/>
      <c r="R10" s="30"/>
      <c r="S10" s="30"/>
      <c r="T10" s="19"/>
      <c r="U10" s="31">
        <f>SUM(P10:S10)</f>
        <v>0</v>
      </c>
      <c r="V10" s="29"/>
      <c r="W10" s="30"/>
      <c r="X10" s="30"/>
      <c r="Y10" s="19"/>
      <c r="Z10" s="30"/>
      <c r="AA10" s="31">
        <f>SUM(V10:Z10)</f>
        <v>0</v>
      </c>
      <c r="AB10" s="32" t="str">
        <f t="shared" si="0"/>
        <v>-</v>
      </c>
      <c r="AC10" s="29"/>
      <c r="AD10" s="33" t="s">
        <v>47</v>
      </c>
      <c r="AE10" s="34" t="s">
        <v>48</v>
      </c>
    </row>
    <row r="11" spans="1:31" ht="79.2" customHeight="1" x14ac:dyDescent="0.25">
      <c r="A11" s="18">
        <v>282</v>
      </c>
      <c r="B11" s="20" t="s">
        <v>39</v>
      </c>
      <c r="C11" s="20" t="s">
        <v>51</v>
      </c>
      <c r="D11" s="21" t="s">
        <v>41</v>
      </c>
      <c r="E11" s="22" t="s">
        <v>52</v>
      </c>
      <c r="F11" s="23" t="s">
        <v>53</v>
      </c>
      <c r="G11" s="50">
        <v>20200680010087</v>
      </c>
      <c r="H11" s="38" t="s">
        <v>44</v>
      </c>
      <c r="I11" s="39" t="s">
        <v>45</v>
      </c>
      <c r="J11" s="24"/>
      <c r="K11" s="24"/>
      <c r="L11" s="25">
        <v>0</v>
      </c>
      <c r="M11" s="35">
        <v>0.09</v>
      </c>
      <c r="N11" s="27" t="str">
        <f>IFERROR(IF(M11/L11&gt;100%,100%,M11/L11),"-")</f>
        <v>-</v>
      </c>
      <c r="O11" s="28"/>
      <c r="P11" s="29"/>
      <c r="Q11" s="30"/>
      <c r="R11" s="30"/>
      <c r="S11" s="30"/>
      <c r="T11" s="19"/>
      <c r="U11" s="31">
        <f>SUM(P11:S11)</f>
        <v>0</v>
      </c>
      <c r="V11" s="29"/>
      <c r="W11" s="30"/>
      <c r="X11" s="30"/>
      <c r="Y11" s="19"/>
      <c r="Z11" s="30"/>
      <c r="AA11" s="31">
        <f>SUM(V11:Z11)</f>
        <v>0</v>
      </c>
      <c r="AB11" s="32" t="str">
        <f t="shared" si="0"/>
        <v>-</v>
      </c>
      <c r="AC11" s="29"/>
      <c r="AD11" s="33" t="s">
        <v>47</v>
      </c>
      <c r="AE11" s="34" t="s">
        <v>48</v>
      </c>
    </row>
    <row r="12" spans="1:31" ht="82.8" customHeight="1" x14ac:dyDescent="0.25">
      <c r="A12" s="18">
        <v>313</v>
      </c>
      <c r="B12" s="20" t="s">
        <v>39</v>
      </c>
      <c r="C12" s="20" t="s">
        <v>54</v>
      </c>
      <c r="D12" s="21" t="s">
        <v>55</v>
      </c>
      <c r="E12" s="22" t="s">
        <v>56</v>
      </c>
      <c r="F12" s="23" t="s">
        <v>57</v>
      </c>
      <c r="G12" s="50">
        <v>20200680010071</v>
      </c>
      <c r="H12" s="38" t="s">
        <v>58</v>
      </c>
      <c r="I12" s="39" t="s">
        <v>59</v>
      </c>
      <c r="J12" s="24">
        <v>44228</v>
      </c>
      <c r="K12" s="24">
        <v>44560</v>
      </c>
      <c r="L12" s="25">
        <v>1</v>
      </c>
      <c r="M12" s="49">
        <v>0.64</v>
      </c>
      <c r="N12" s="27">
        <f>IFERROR(IF(M12/L12&gt;100%,100%,M12/L12),"-")</f>
        <v>0.64</v>
      </c>
      <c r="O12" s="28" t="s">
        <v>60</v>
      </c>
      <c r="P12" s="29">
        <v>132000000</v>
      </c>
      <c r="Q12" s="30"/>
      <c r="R12" s="30"/>
      <c r="S12" s="30"/>
      <c r="T12" s="19"/>
      <c r="U12" s="31">
        <f>SUM(P12:S12)</f>
        <v>132000000</v>
      </c>
      <c r="V12" s="29">
        <v>132000000</v>
      </c>
      <c r="W12" s="30"/>
      <c r="X12" s="30"/>
      <c r="Y12" s="19"/>
      <c r="Z12" s="30"/>
      <c r="AA12" s="31">
        <f>SUM(V12:Z12)</f>
        <v>132000000</v>
      </c>
      <c r="AB12" s="32">
        <f t="shared" si="0"/>
        <v>1</v>
      </c>
      <c r="AC12" s="29"/>
      <c r="AD12" s="33" t="s">
        <v>47</v>
      </c>
      <c r="AE12" s="34" t="s">
        <v>48</v>
      </c>
    </row>
    <row r="13" spans="1:31" ht="81.599999999999994" customHeight="1" x14ac:dyDescent="0.25">
      <c r="A13" s="18">
        <v>314</v>
      </c>
      <c r="B13" s="20" t="s">
        <v>39</v>
      </c>
      <c r="C13" s="20" t="s">
        <v>54</v>
      </c>
      <c r="D13" s="21" t="s">
        <v>55</v>
      </c>
      <c r="E13" s="36" t="s">
        <v>61</v>
      </c>
      <c r="F13" s="37" t="s">
        <v>62</v>
      </c>
      <c r="G13" s="50">
        <v>20210680010039</v>
      </c>
      <c r="H13" s="38" t="s">
        <v>63</v>
      </c>
      <c r="I13" s="39" t="s">
        <v>64</v>
      </c>
      <c r="J13" s="24">
        <v>44331</v>
      </c>
      <c r="K13" s="24">
        <v>44560</v>
      </c>
      <c r="L13" s="45">
        <v>1</v>
      </c>
      <c r="M13" s="46">
        <v>0.37</v>
      </c>
      <c r="N13" s="47">
        <f>IFERROR(IF(M13/L13&gt;100%,100%,M13/L13),"-")</f>
        <v>0.37</v>
      </c>
      <c r="O13" s="28" t="s">
        <v>65</v>
      </c>
      <c r="P13" s="29">
        <v>422000000</v>
      </c>
      <c r="Q13" s="30"/>
      <c r="R13" s="30"/>
      <c r="S13" s="30"/>
      <c r="T13" s="19"/>
      <c r="U13" s="41">
        <f>SUM(P13:S13)</f>
        <v>422000000</v>
      </c>
      <c r="V13" s="29">
        <v>358891664.64999998</v>
      </c>
      <c r="W13" s="30"/>
      <c r="X13" s="30"/>
      <c r="Y13" s="19"/>
      <c r="Z13" s="30"/>
      <c r="AA13" s="41">
        <f>SUM(V13:Z13)</f>
        <v>358891664.64999998</v>
      </c>
      <c r="AB13" s="42">
        <f t="shared" si="0"/>
        <v>0.85045418163507103</v>
      </c>
      <c r="AC13" s="43"/>
      <c r="AD13" s="44" t="s">
        <v>47</v>
      </c>
      <c r="AE13" s="40" t="s">
        <v>48</v>
      </c>
    </row>
    <row r="14" spans="1:31" ht="13.8" customHeight="1" x14ac:dyDescent="0.25">
      <c r="A14" s="8">
        <f>SUM(--(FREQUENCY(A9:A13,A9:A13)&gt;0))</f>
        <v>5</v>
      </c>
      <c r="B14" s="9"/>
      <c r="C14" s="10"/>
      <c r="D14" s="10"/>
      <c r="E14" s="10"/>
      <c r="F14" s="10"/>
      <c r="G14" s="10"/>
      <c r="H14" s="10"/>
      <c r="I14" s="10"/>
      <c r="J14" s="10"/>
      <c r="K14" s="11"/>
      <c r="L14" s="11"/>
      <c r="M14" s="12" t="s">
        <v>17</v>
      </c>
      <c r="N14" s="11">
        <f>IFERROR(AVERAGE(N9:N13),"-")</f>
        <v>0.55166666666666675</v>
      </c>
      <c r="O14" s="13"/>
      <c r="P14" s="14">
        <f t="shared" ref="P14:AA14" si="1">SUM(P9:P13)</f>
        <v>631000000</v>
      </c>
      <c r="Q14" s="14">
        <f t="shared" si="1"/>
        <v>0</v>
      </c>
      <c r="R14" s="14">
        <f t="shared" si="1"/>
        <v>0</v>
      </c>
      <c r="S14" s="14">
        <f t="shared" si="1"/>
        <v>0</v>
      </c>
      <c r="T14" s="14">
        <f t="shared" si="1"/>
        <v>0</v>
      </c>
      <c r="U14" s="16">
        <f t="shared" si="1"/>
        <v>631000000</v>
      </c>
      <c r="V14" s="14">
        <f t="shared" si="1"/>
        <v>555891664.64999998</v>
      </c>
      <c r="W14" s="14">
        <f t="shared" si="1"/>
        <v>0</v>
      </c>
      <c r="X14" s="14">
        <f t="shared" si="1"/>
        <v>0</v>
      </c>
      <c r="Y14" s="14">
        <f t="shared" si="1"/>
        <v>0</v>
      </c>
      <c r="Z14" s="14">
        <f t="shared" si="1"/>
        <v>0</v>
      </c>
      <c r="AA14" s="16">
        <f t="shared" si="1"/>
        <v>555891664.64999998</v>
      </c>
      <c r="AB14" s="15">
        <f t="shared" si="0"/>
        <v>0.88096935760697304</v>
      </c>
      <c r="AC14" s="16">
        <f>SUM(AC9:AC13)</f>
        <v>0</v>
      </c>
      <c r="AD14" s="13"/>
      <c r="AE14" s="13"/>
    </row>
  </sheetData>
  <autoFilter ref="G8:I14" xr:uid="{00000000-0001-0000-0000-000000000000}"/>
  <mergeCells count="18">
    <mergeCell ref="AC1:AE1"/>
    <mergeCell ref="AC2:AE2"/>
    <mergeCell ref="AC3:AE3"/>
    <mergeCell ref="AC4:AE4"/>
    <mergeCell ref="AC7:AC8"/>
    <mergeCell ref="AD7:AE7"/>
    <mergeCell ref="L7:N7"/>
    <mergeCell ref="O7:U7"/>
    <mergeCell ref="V7:AA7"/>
    <mergeCell ref="AB7:AB8"/>
    <mergeCell ref="B7:F7"/>
    <mergeCell ref="G7:K7"/>
    <mergeCell ref="A1:A4"/>
    <mergeCell ref="A5:C5"/>
    <mergeCell ref="A6:C6"/>
    <mergeCell ref="D5:L5"/>
    <mergeCell ref="D6:L6"/>
    <mergeCell ref="B1:AB4"/>
  </mergeCells>
  <conditionalFormatting sqref="N9:N13">
    <cfRule type="cellIs" dxfId="2" priority="1" operator="between">
      <formula>0.67</formula>
      <formula>1</formula>
    </cfRule>
    <cfRule type="cellIs" dxfId="1" priority="2" operator="between">
      <formula>0.34</formula>
      <formula>0.66</formula>
    </cfRule>
    <cfRule type="cellIs" dxfId="0" priority="3" operator="between">
      <formula>0</formula>
      <formula>0.33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de Acción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</cp:lastModifiedBy>
  <cp:lastPrinted>2021-02-09T14:28:18Z</cp:lastPrinted>
  <dcterms:created xsi:type="dcterms:W3CDTF">2008-07-08T21:30:46Z</dcterms:created>
  <dcterms:modified xsi:type="dcterms:W3CDTF">2021-11-03T20:49:43Z</dcterms:modified>
</cp:coreProperties>
</file>