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1 - Plan de Acción\07 - Julio\Publicados\"/>
    </mc:Choice>
  </mc:AlternateContent>
  <xr:revisionPtr revIDLastSave="0" documentId="13_ncr:1_{82A0DE39-0C41-4B52-AAAA-3E611279C98E}" xr6:coauthVersionLast="47" xr6:coauthVersionMax="47" xr10:uidLastSave="{00000000-0000-0000-0000-000000000000}"/>
  <bookViews>
    <workbookView xWindow="-108" yWindow="-108" windowWidth="23256" windowHeight="12456" xr2:uid="{00000000-000D-0000-FFFF-FFFF00000000}"/>
  </bookViews>
  <sheets>
    <sheet name="Plan de Acción" sheetId="14" r:id="rId1"/>
  </sheets>
  <definedNames>
    <definedName name="_xlnm._FilterDatabase" localSheetId="0" hidden="1">'Plan de Acción'!$A$8:$AA$16</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N16" i="14" l="1"/>
  <c r="N15" i="14"/>
  <c r="N14" i="14"/>
  <c r="N13" i="14"/>
  <c r="N12" i="14"/>
  <c r="N11" i="14"/>
  <c r="N10" i="14"/>
  <c r="N9" i="14"/>
  <c r="V16" i="14"/>
  <c r="AA10" i="14"/>
  <c r="AA11" i="14"/>
  <c r="AA12" i="14"/>
  <c r="AA13" i="14"/>
  <c r="AA14" i="14"/>
  <c r="AA15" i="14"/>
  <c r="AA9" i="14"/>
  <c r="U13" i="14"/>
  <c r="U14" i="14"/>
  <c r="U15" i="14"/>
  <c r="U12" i="14"/>
  <c r="U11" i="14"/>
  <c r="U10" i="14"/>
  <c r="U9" i="14"/>
  <c r="Q16" i="14"/>
  <c r="R16" i="14"/>
  <c r="S16" i="14"/>
  <c r="T16" i="14"/>
  <c r="W16" i="14"/>
  <c r="X16" i="14"/>
  <c r="Y16" i="14"/>
  <c r="Z16" i="14"/>
  <c r="P16" i="14"/>
  <c r="AC16" i="14"/>
  <c r="AB9" i="14" l="1"/>
  <c r="U16" i="14"/>
  <c r="AB15" i="14"/>
  <c r="AB14" i="14"/>
  <c r="AB13" i="14"/>
  <c r="AB12" i="14"/>
  <c r="AB11" i="14"/>
  <c r="AB10" i="14"/>
  <c r="AA16" i="14"/>
  <c r="AB16" i="14" s="1"/>
  <c r="A16" i="14"/>
</calcChain>
</file>

<file path=xl/sharedStrings.xml><?xml version="1.0" encoding="utf-8"?>
<sst xmlns="http://schemas.openxmlformats.org/spreadsheetml/2006/main" count="109" uniqueCount="77">
  <si>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</si>
  <si>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</si>
  <si>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</si>
  <si>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</si>
  <si>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</si>
  <si>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</si>
  <si>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</si>
  <si>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</si>
  <si>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</si>
  <si>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</si>
  <si>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</si>
  <si>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</si>
  <si>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</si>
  <si>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</si>
  <si>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</si>
  <si>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</si>
  <si>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</si>
  <si>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</si>
  <si>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</si>
  <si>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</si>
  <si>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</si>
  <si>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</si>
  <si>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</si>
  <si>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</si>
  <si>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</si>
  <si>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</si>
  <si>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</si>
  <si>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</si>
  <si>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</si>
  <si>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</si>
  <si>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</si>
  <si>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</si>
  <si>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</si>
  <si>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</si>
  <si>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</si>
  <si>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</si>
  <si>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</si>
  <si>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</si>
  <si>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</si>
  <si>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</si>
  <si>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</si>
  <si>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</si>
  <si>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</si>
  <si>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IMPLEMENTACIÓN DEL PLAN INSTITUCIONAL DE BIENESTAR SOCIAL Y CAPACITACIÓN PARA LOS SERVIDORES PÚBLICOS DE LA ALCALDIA DEL MUNICIPIO DE BUCARAMANGA</t>
  </si>
  <si>
    <t>2.3.2.02.02.009.4599030.201</t>
  </si>
  <si>
    <t>Sec. Administrativa</t>
  </si>
  <si>
    <t>Cesar Augusto Castellanos</t>
  </si>
  <si>
    <t>Formular e implementar 1 Plan de Modernización de la entidad.</t>
  </si>
  <si>
    <t>Número de Planes de Modernización de la entidad formulados e implementados.</t>
  </si>
  <si>
    <t>MODERNIZACION INSTITUCIONAL DE LA ALCALDÍA DE BUCARAMANGA</t>
  </si>
  <si>
    <t>2.3.2.02.02.008.0599071.201</t>
  </si>
  <si>
    <t>Formular e implementar el Programa de Gestión Documental - PGD y el Plan Institucional de Archivos - PINAR.</t>
  </si>
  <si>
    <t>Número de Programas de Gestión Documental y Planes Institucionales de Archivos formulados e implementados.</t>
  </si>
  <si>
    <t>IMPLEMENTACIÓN DE ACCIONES EL CUMPLIMIENTO DEL PROGRAMA DE GESTION DOCUMENTAL Y EL PINAR</t>
  </si>
  <si>
    <t>2.3.2.02.02.008. 4599017.201</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</si>
  <si>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</si>
  <si>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</si>
  <si>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</si>
  <si>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</si>
  <si>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ADECUACIÓN DE ESPACIOS DE ESPARCIMIENTO Y ZONAS ALIMENTARIAS PARA EL BIENESTAR DE LOS SERVIDORES PUBLICOS DEL MUNICIPIO DE BUCARAMANGA.</t>
  </si>
  <si>
    <t>2.3.2.02.02.005. 4599011.201</t>
  </si>
  <si>
    <t>Formular e implementar 1 estrategia de energías renovables para la Administración Central Municipal.</t>
  </si>
  <si>
    <t>Número de estrategias de energías renovables formuladas e implementadas para la Administración Central Municipal.</t>
  </si>
  <si>
    <t>IMPLEMENTACIÓN DE ESTRATEGIA DE ENERGÍAS RENOVABLES PARA EL MUNICIPIO DE BUCARAMANGA</t>
  </si>
  <si>
    <t>2.3.2.02.01.001. 3201003.201</t>
  </si>
  <si>
    <t>Repotenciar en un 10% los espacios de trabajo según necesidades de la administración central municipal  en las fases 1 y 2.</t>
  </si>
  <si>
    <t>Porcentaje de avance en la repotenciación de los espacios de trabajo según necesidades de la administración central municipal  en las fases 1 y 2.</t>
  </si>
  <si>
    <t>N/A</t>
  </si>
  <si>
    <t>Administración En Todo Momento Y Lugar</t>
  </si>
  <si>
    <t>Formular e implementar 1 estrategia de mejora del servicio al ciudadano.</t>
  </si>
  <si>
    <t>Número de estrategias de mejora del servicio al ciudadano formuladas e implementadas.</t>
  </si>
  <si>
    <t>IMPLEMENTACIÓN ESTRATEGIAS DE MEJORA DEL SERVICIO AL CIUDADANO EN EL MUNICIPIO DE BUCARAMANGA.</t>
  </si>
  <si>
    <t>2.3.2.02.02.008. 4599018.201</t>
  </si>
  <si>
    <t xml:space="preserve">En el presente proyecto se realizarán actividades para dar cumplimiento institucional al plan institucional de capacitación, bienestar social e incentivos para los servidores públicos de la Alcaldía de Bucaramanga, las actividades que se van a realizar son:
1. Realizar jornadas de capacitación y formación para la apropiación del conocimientos y competencias en los servidores públicos 
2. Desarrollar acciones para la promoción y prevención en salud de los servidores públicos 
3. Desarrollar acciones de recreación, incentivos y prevención del riesgo psicosocial para los servidores públicos. </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</si>
  <si>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1-Fase previa: acuerdo inicial de diseño 
2-Fase de diagnóstico 
3-Fase de diseño 
4-Fase de implementación</t>
  </si>
  <si>
    <t xml:space="preserve"> PLAN DE ACCIÓN - PLAN DE DESARROLLO MUNICIPAL
SECRETARÍA ADMINISTRATIVA</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</si>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</sst>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13"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color theme="0"/>
      <name val="Arial"/>
      <family val="2"/>
    </font>
    <font>
      <b/>
      <sz val="12"/>
      <name val="Arial"/>
      <family val="2"/>
    </font>
    <font>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62">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9" fontId="9" fillId="0" borderId="2" xfId="107" applyFont="1" applyFill="1" applyBorder="1" applyAlignment="1">
      <alignment horizontal="center" vertical="center" wrapText="1"/>
    </xf>
    <xf numFmtId="164" fontId="8" fillId="0" borderId="2" xfId="0" applyNumberFormat="1" applyFont="1" applyBorder="1" applyAlignment="1">
      <alignment horizontal="justify" vertical="center" wrapText="1"/>
    </xf>
    <xf numFmtId="5" fontId="9" fillId="0" borderId="2" xfId="108" applyNumberFormat="1"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7" fillId="2" borderId="2" xfId="0" applyFont="1" applyFill="1" applyBorder="1" applyAlignment="1">
      <alignment horizontal="center" vertical="center"/>
    </xf>
    <xf numFmtId="1" fontId="12" fillId="0" borderId="2" xfId="0" applyNumberFormat="1" applyFont="1" applyBorder="1" applyAlignment="1">
      <alignment horizontal="center" vertical="center"/>
    </xf>
    <xf numFmtId="1" fontId="11" fillId="0" borderId="2" xfId="0" applyNumberFormat="1" applyFont="1" applyBorder="1" applyAlignment="1">
      <alignment vertical="center"/>
    </xf>
    <xf numFmtId="164" fontId="7" fillId="0" borderId="2" xfId="0" applyNumberFormat="1" applyFont="1" applyBorder="1" applyAlignment="1">
      <alignment vertical="center" wrapText="1"/>
    </xf>
    <xf numFmtId="3" fontId="9" fillId="0" borderId="2" xfId="0" applyNumberFormat="1" applyFont="1" applyBorder="1" applyAlignment="1">
      <alignment horizontal="center" vertical="center" wrapText="1"/>
    </xf>
    <xf numFmtId="0" fontId="9" fillId="2" borderId="2" xfId="107" applyNumberFormat="1" applyFont="1" applyFill="1" applyBorder="1" applyAlignment="1">
      <alignment horizontal="center" vertical="center"/>
    </xf>
    <xf numFmtId="9" fontId="8" fillId="0" borderId="2" xfId="107" applyFont="1" applyBorder="1" applyAlignment="1">
      <alignment horizontal="center" vertical="center"/>
    </xf>
    <xf numFmtId="0" fontId="8" fillId="0" borderId="2" xfId="0" applyFont="1" applyBorder="1" applyAlignment="1">
      <alignment horizontal="center" vertical="center"/>
    </xf>
    <xf numFmtId="0" fontId="8" fillId="3" borderId="2" xfId="0" applyFont="1" applyFill="1" applyBorder="1" applyAlignment="1">
      <alignment horizontal="justify" vertical="center" wrapText="1"/>
    </xf>
    <xf numFmtId="3" fontId="8" fillId="0" borderId="2" xfId="0" applyNumberFormat="1" applyFont="1" applyBorder="1" applyAlignment="1">
      <alignment horizontal="center" vertical="center" wrapText="1"/>
    </xf>
    <xf numFmtId="1" fontId="12" fillId="0" borderId="2" xfId="0" applyNumberFormat="1" applyFont="1" applyBorder="1" applyAlignment="1">
      <alignment vertical="center"/>
    </xf>
    <xf numFmtId="164" fontId="8" fillId="0" borderId="2" xfId="0" applyNumberFormat="1" applyFont="1" applyBorder="1" applyAlignment="1">
      <alignment vertical="center" wrapText="1"/>
    </xf>
    <xf numFmtId="9" fontId="8" fillId="0" borderId="2" xfId="0" applyNumberFormat="1" applyFont="1" applyBorder="1" applyAlignment="1">
      <alignment horizontal="center" vertical="center" wrapText="1"/>
    </xf>
    <xf numFmtId="166" fontId="8" fillId="2" borderId="2" xfId="107" applyNumberFormat="1" applyFont="1" applyFill="1" applyBorder="1" applyAlignment="1">
      <alignment horizontal="center" vertical="center"/>
    </xf>
    <xf numFmtId="0" fontId="11" fillId="2" borderId="2"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5" fontId="9" fillId="0" borderId="2" xfId="108" applyNumberFormat="1" applyFont="1" applyFill="1" applyBorder="1" applyAlignment="1">
      <alignment horizontal="right" vertical="center" wrapText="1"/>
    </xf>
    <xf numFmtId="0" fontId="10" fillId="0" borderId="2" xfId="0" applyFont="1" applyBorder="1" applyAlignment="1">
      <alignment horizontal="right" vertical="center" wrapText="1"/>
    </xf>
    <xf numFmtId="0" fontId="0" fillId="0" borderId="2" xfId="0" applyFont="1" applyBorder="1" applyAlignment="1">
      <alignment horizontal="right"/>
    </xf>
    <xf numFmtId="0" fontId="8" fillId="0" borderId="2" xfId="0" applyFont="1" applyBorder="1" applyAlignment="1">
      <alignment horizontal="right"/>
    </xf>
    <xf numFmtId="165" fontId="9" fillId="0" borderId="2" xfId="108" applyNumberFormat="1" applyFont="1" applyFill="1" applyBorder="1" applyAlignment="1">
      <alignment horizontal="right" vertical="center" wrapText="1"/>
    </xf>
    <xf numFmtId="165" fontId="8" fillId="0" borderId="2" xfId="108" applyNumberFormat="1" applyFont="1" applyFill="1" applyBorder="1" applyAlignment="1">
      <alignment horizontal="right" vertical="center"/>
    </xf>
    <xf numFmtId="5" fontId="11" fillId="2" borderId="2" xfId="108" applyNumberFormat="1" applyFont="1" applyFill="1" applyBorder="1" applyAlignment="1">
      <alignment horizontal="right" vertical="center" wrapText="1"/>
    </xf>
    <xf numFmtId="0" fontId="8" fillId="2" borderId="1" xfId="107" applyNumberFormat="1" applyFont="1" applyFill="1" applyBorder="1" applyAlignment="1">
      <alignment horizontal="center" vertical="center"/>
    </xf>
    <xf numFmtId="0" fontId="9" fillId="2" borderId="1" xfId="107" applyNumberFormat="1" applyFont="1" applyFill="1" applyBorder="1" applyAlignment="1">
      <alignment horizontal="center" vertical="center"/>
    </xf>
    <xf numFmtId="0" fontId="7" fillId="2" borderId="2" xfId="0" applyFont="1" applyFill="1" applyBorder="1" applyAlignment="1">
      <alignment vertical="center"/>
    </xf>
    <xf numFmtId="0" fontId="8" fillId="0" borderId="0" xfId="0" applyFont="1" applyAlignment="1">
      <alignment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2"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331305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zoomScale="50" zoomScaleNormal="50" workbookViewId="0">
      <selection activeCell="AC2" sqref="AC2:AE2"/>
    </sheetView>
  </sheetViews>
  <sheetFormatPr baseColWidth="10" defaultColWidth="11.19921875" defaultRowHeight="13.8" x14ac:dyDescent="0.25"/>
  <cols>
    <col min="1" max="1" width="9.69921875" style="1" customWidth="1"/>
    <col min="2" max="4" width="21.09765625" style="1" customWidth="1"/>
    <col min="5" max="6" width="43.09765625" style="1" customWidth="1"/>
    <col min="7" max="7" width="24.59765625" style="1" customWidth="1"/>
    <col min="8" max="8" width="47.59765625" style="1" customWidth="1"/>
    <col min="9" max="9" width="53.19921875" style="1" customWidth="1"/>
    <col min="10" max="10" width="14.296875" style="1" customWidth="1"/>
    <col min="11" max="11" width="16" style="1" customWidth="1"/>
    <col min="12" max="13" width="14.8984375" style="1" customWidth="1"/>
    <col min="14" max="14" width="11.296875" style="1" bestFit="1" customWidth="1"/>
    <col min="15" max="15" width="21.8984375" style="1" customWidth="1"/>
    <col min="16" max="20" width="16.296875" style="1" customWidth="1"/>
    <col min="21" max="21" width="20.8984375" style="1" customWidth="1"/>
    <col min="22" max="22" width="18.8984375" style="1" customWidth="1"/>
    <col min="23" max="26" width="16.8984375" style="1" customWidth="1"/>
    <col min="27" max="27" width="20.8984375" style="1" customWidth="1"/>
    <col min="28" max="28" width="16.296875" style="1" customWidth="1"/>
    <col min="29" max="29" width="21.296875" style="1" customWidth="1"/>
    <col min="30" max="31" width="22" style="1" customWidth="1"/>
    <col min="32" max="16384" width="11.19921875" style="1"/>
  </cols>
  <sheetData>
    <row r="1" spans="1:31" x14ac:dyDescent="0.25">
      <c r="A1" s="50"/>
      <c r="B1" s="55" t="s">
        <v>75</v>
      </c>
      <c r="C1" s="55"/>
      <c r="D1" s="55"/>
      <c r="E1" s="55"/>
      <c r="F1" s="55"/>
      <c r="G1" s="55"/>
      <c r="H1" s="55"/>
      <c r="I1" s="55"/>
      <c r="J1" s="55"/>
      <c r="K1" s="55"/>
      <c r="L1" s="55"/>
      <c r="M1" s="55"/>
      <c r="N1" s="55"/>
      <c r="O1" s="55"/>
      <c r="P1" s="55"/>
      <c r="Q1" s="55"/>
      <c r="R1" s="55"/>
      <c r="S1" s="55"/>
      <c r="T1" s="55"/>
      <c r="U1" s="55"/>
      <c r="V1" s="55"/>
      <c r="W1" s="55"/>
      <c r="X1" s="55"/>
      <c r="Y1" s="55"/>
      <c r="Z1" s="55"/>
      <c r="AA1" s="55"/>
      <c r="AB1" s="55"/>
      <c r="AC1" s="57" t="s">
        <v>76</v>
      </c>
      <c r="AD1" s="57"/>
      <c r="AE1" s="57"/>
    </row>
    <row r="2" spans="1:31" x14ac:dyDescent="0.25">
      <c r="A2" s="50"/>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8" t="s">
        <v>37</v>
      </c>
      <c r="AD2" s="58"/>
      <c r="AE2" s="58"/>
    </row>
    <row r="3" spans="1:31" x14ac:dyDescent="0.25">
      <c r="A3" s="50"/>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8" t="s">
        <v>34</v>
      </c>
      <c r="AD3" s="58"/>
      <c r="AE3" s="58"/>
    </row>
    <row r="4" spans="1:31" x14ac:dyDescent="0.25">
      <c r="A4" s="50"/>
      <c r="B4" s="55"/>
      <c r="C4" s="55"/>
      <c r="D4" s="55"/>
      <c r="E4" s="55"/>
      <c r="F4" s="55"/>
      <c r="G4" s="55"/>
      <c r="H4" s="55"/>
      <c r="I4" s="55"/>
      <c r="J4" s="55"/>
      <c r="K4" s="55"/>
      <c r="L4" s="55"/>
      <c r="M4" s="56"/>
      <c r="N4" s="56"/>
      <c r="O4" s="56"/>
      <c r="P4" s="56"/>
      <c r="Q4" s="56"/>
      <c r="R4" s="56"/>
      <c r="S4" s="56"/>
      <c r="T4" s="56"/>
      <c r="U4" s="56"/>
      <c r="V4" s="56"/>
      <c r="W4" s="56"/>
      <c r="X4" s="56"/>
      <c r="Y4" s="56"/>
      <c r="Z4" s="56"/>
      <c r="AA4" s="56"/>
      <c r="AB4" s="56"/>
      <c r="AC4" s="58" t="s">
        <v>33</v>
      </c>
      <c r="AD4" s="58"/>
      <c r="AE4" s="58"/>
    </row>
    <row r="5" spans="1:31" x14ac:dyDescent="0.25">
      <c r="A5" s="51" t="s">
        <v>31</v>
      </c>
      <c r="B5" s="51"/>
      <c r="C5" s="51"/>
      <c r="D5" s="53">
        <v>44412</v>
      </c>
      <c r="E5" s="53"/>
      <c r="F5" s="53"/>
      <c r="G5" s="53"/>
      <c r="H5" s="53"/>
      <c r="I5" s="53"/>
      <c r="J5" s="53"/>
      <c r="K5" s="53"/>
      <c r="L5" s="53"/>
      <c r="M5" s="2"/>
      <c r="N5" s="2"/>
      <c r="O5" s="2"/>
      <c r="P5" s="2"/>
      <c r="Q5" s="2"/>
      <c r="R5" s="2"/>
      <c r="S5" s="2"/>
      <c r="T5" s="2"/>
      <c r="U5" s="2"/>
      <c r="V5" s="2"/>
      <c r="W5" s="2"/>
      <c r="X5" s="2"/>
      <c r="Y5" s="2"/>
      <c r="Z5" s="2"/>
      <c r="AA5" s="2"/>
      <c r="AB5" s="2"/>
      <c r="AC5" s="2"/>
      <c r="AD5" s="2"/>
      <c r="AE5" s="3"/>
    </row>
    <row r="6" spans="1:31" x14ac:dyDescent="0.25">
      <c r="A6" s="52" t="s">
        <v>32</v>
      </c>
      <c r="B6" s="52"/>
      <c r="C6" s="52"/>
      <c r="D6" s="54">
        <v>44408</v>
      </c>
      <c r="E6" s="54"/>
      <c r="F6" s="54"/>
      <c r="G6" s="54"/>
      <c r="H6" s="54"/>
      <c r="I6" s="54"/>
      <c r="J6" s="54"/>
      <c r="K6" s="54"/>
      <c r="L6" s="54"/>
      <c r="M6" s="2"/>
      <c r="N6" s="2"/>
      <c r="O6" s="2"/>
      <c r="P6" s="2"/>
      <c r="Q6" s="2"/>
      <c r="R6" s="2"/>
      <c r="S6" s="2"/>
      <c r="T6" s="2"/>
      <c r="U6" s="2"/>
      <c r="V6" s="2"/>
      <c r="W6" s="2"/>
      <c r="X6" s="2"/>
      <c r="Y6" s="2"/>
      <c r="Z6" s="2"/>
      <c r="AA6" s="2"/>
      <c r="AB6" s="2"/>
      <c r="AC6" s="2"/>
      <c r="AD6" s="4"/>
      <c r="AE6" s="5"/>
    </row>
    <row r="7" spans="1:31" x14ac:dyDescent="0.25">
      <c r="A7" s="6"/>
      <c r="B7" s="61" t="s">
        <v>10</v>
      </c>
      <c r="C7" s="61"/>
      <c r="D7" s="61"/>
      <c r="E7" s="61"/>
      <c r="F7" s="61"/>
      <c r="G7" s="61" t="s">
        <v>11</v>
      </c>
      <c r="H7" s="61"/>
      <c r="I7" s="61"/>
      <c r="J7" s="61"/>
      <c r="K7" s="61"/>
      <c r="L7" s="61" t="s">
        <v>26</v>
      </c>
      <c r="M7" s="61"/>
      <c r="N7" s="61"/>
      <c r="O7" s="61" t="s">
        <v>24</v>
      </c>
      <c r="P7" s="61"/>
      <c r="Q7" s="61"/>
      <c r="R7" s="61"/>
      <c r="S7" s="61"/>
      <c r="T7" s="61"/>
      <c r="U7" s="61"/>
      <c r="V7" s="61" t="s">
        <v>18</v>
      </c>
      <c r="W7" s="61"/>
      <c r="X7" s="61"/>
      <c r="Y7" s="61"/>
      <c r="Z7" s="61"/>
      <c r="AA7" s="61"/>
      <c r="AB7" s="59" t="s">
        <v>19</v>
      </c>
      <c r="AC7" s="59" t="s">
        <v>27</v>
      </c>
      <c r="AD7" s="59" t="s">
        <v>25</v>
      </c>
      <c r="AE7" s="59"/>
    </row>
    <row r="8" spans="1:31" ht="41.4" x14ac:dyDescent="0.25">
      <c r="A8" s="7" t="s">
        <v>30</v>
      </c>
      <c r="B8" s="30" t="s">
        <v>1</v>
      </c>
      <c r="C8" s="7" t="s">
        <v>6</v>
      </c>
      <c r="D8" s="7" t="s">
        <v>2</v>
      </c>
      <c r="E8" s="7" t="s">
        <v>7</v>
      </c>
      <c r="F8" s="30" t="s">
        <v>20</v>
      </c>
      <c r="G8" s="30" t="s">
        <v>15</v>
      </c>
      <c r="H8" s="30" t="s">
        <v>3</v>
      </c>
      <c r="I8" s="30" t="s">
        <v>16</v>
      </c>
      <c r="J8" s="30" t="s">
        <v>22</v>
      </c>
      <c r="K8" s="30" t="s">
        <v>23</v>
      </c>
      <c r="L8" s="30" t="s">
        <v>4</v>
      </c>
      <c r="M8" s="30" t="s">
        <v>5</v>
      </c>
      <c r="N8" s="30" t="s">
        <v>0</v>
      </c>
      <c r="O8" s="7" t="s">
        <v>9</v>
      </c>
      <c r="P8" s="30" t="s">
        <v>36</v>
      </c>
      <c r="Q8" s="30" t="s">
        <v>8</v>
      </c>
      <c r="R8" s="30" t="s">
        <v>28</v>
      </c>
      <c r="S8" s="30" t="s">
        <v>35</v>
      </c>
      <c r="T8" s="30" t="s">
        <v>12</v>
      </c>
      <c r="U8" s="30" t="s">
        <v>21</v>
      </c>
      <c r="V8" s="30" t="s">
        <v>36</v>
      </c>
      <c r="W8" s="30" t="s">
        <v>8</v>
      </c>
      <c r="X8" s="30" t="s">
        <v>28</v>
      </c>
      <c r="Y8" s="30" t="s">
        <v>35</v>
      </c>
      <c r="Z8" s="30" t="s">
        <v>12</v>
      </c>
      <c r="AA8" s="30" t="s">
        <v>29</v>
      </c>
      <c r="AB8" s="60"/>
      <c r="AC8" s="60"/>
      <c r="AD8" s="30" t="s">
        <v>13</v>
      </c>
      <c r="AE8" s="30" t="s">
        <v>14</v>
      </c>
    </row>
    <row r="9" spans="1:31" ht="246" customHeight="1" x14ac:dyDescent="0.25">
      <c r="A9" s="15">
        <v>294</v>
      </c>
      <c r="B9" s="13" t="s">
        <v>38</v>
      </c>
      <c r="C9" s="13" t="s">
        <v>39</v>
      </c>
      <c r="D9" s="13" t="s">
        <v>40</v>
      </c>
      <c r="E9" s="29" t="s">
        <v>41</v>
      </c>
      <c r="F9" s="14" t="s">
        <v>42</v>
      </c>
      <c r="G9" s="17">
        <v>20210680010058</v>
      </c>
      <c r="H9" s="18" t="s">
        <v>43</v>
      </c>
      <c r="I9" s="9" t="s">
        <v>73</v>
      </c>
      <c r="J9" s="12">
        <v>44375</v>
      </c>
      <c r="K9" s="12">
        <v>44560</v>
      </c>
      <c r="L9" s="19">
        <v>2</v>
      </c>
      <c r="M9" s="20">
        <v>1.3</v>
      </c>
      <c r="N9" s="21">
        <f t="shared" ref="N9:N15" si="0">IFERROR(IF(M9/L9&gt;100%,100%,M9/L9),"-")</f>
        <v>0.65</v>
      </c>
      <c r="O9" s="49" t="s">
        <v>44</v>
      </c>
      <c r="P9" s="39">
        <v>400000000</v>
      </c>
      <c r="Q9" s="40"/>
      <c r="R9" s="40"/>
      <c r="S9" s="40"/>
      <c r="T9" s="41"/>
      <c r="U9" s="45">
        <f>SUM(P9:S9)</f>
        <v>400000000</v>
      </c>
      <c r="V9" s="10">
        <v>339281000</v>
      </c>
      <c r="W9" s="40"/>
      <c r="X9" s="40"/>
      <c r="Y9" s="40"/>
      <c r="Z9" s="41"/>
      <c r="AA9" s="45">
        <f>SUM(V9:Z9)</f>
        <v>339281000</v>
      </c>
      <c r="AB9" s="8">
        <f t="shared" ref="AB9:AB16" si="1">IFERROR(AA9/U9,"-")</f>
        <v>0.84820249999999997</v>
      </c>
      <c r="AC9" s="10"/>
      <c r="AD9" s="22" t="s">
        <v>45</v>
      </c>
      <c r="AE9" s="11" t="s">
        <v>46</v>
      </c>
    </row>
    <row r="10" spans="1:31" ht="208.8" customHeight="1" x14ac:dyDescent="0.25">
      <c r="A10" s="15">
        <v>295</v>
      </c>
      <c r="B10" s="13" t="s">
        <v>38</v>
      </c>
      <c r="C10" s="13" t="s">
        <v>39</v>
      </c>
      <c r="D10" s="13" t="s">
        <v>40</v>
      </c>
      <c r="E10" s="29" t="s">
        <v>47</v>
      </c>
      <c r="F10" s="14" t="s">
        <v>48</v>
      </c>
      <c r="G10" s="17">
        <v>20200680010086</v>
      </c>
      <c r="H10" s="18" t="s">
        <v>49</v>
      </c>
      <c r="I10" s="9" t="s">
        <v>74</v>
      </c>
      <c r="J10" s="12">
        <v>44208</v>
      </c>
      <c r="K10" s="12">
        <v>44560</v>
      </c>
      <c r="L10" s="24">
        <v>1</v>
      </c>
      <c r="M10" s="46">
        <v>0.6</v>
      </c>
      <c r="N10" s="21">
        <f t="shared" si="0"/>
        <v>0.6</v>
      </c>
      <c r="O10" s="9" t="s">
        <v>50</v>
      </c>
      <c r="P10" s="39">
        <v>450000000</v>
      </c>
      <c r="Q10" s="40"/>
      <c r="R10" s="40"/>
      <c r="S10" s="40"/>
      <c r="T10" s="41"/>
      <c r="U10" s="45">
        <f>SUM(P10:S10)</f>
        <v>450000000</v>
      </c>
      <c r="V10" s="10">
        <v>239116667</v>
      </c>
      <c r="W10" s="40"/>
      <c r="X10" s="40"/>
      <c r="Y10" s="40"/>
      <c r="Z10" s="41"/>
      <c r="AA10" s="45">
        <f t="shared" ref="AA10:AA15" si="2">SUM(V10:Z10)</f>
        <v>239116667</v>
      </c>
      <c r="AB10" s="8">
        <f t="shared" si="1"/>
        <v>0.53137037111111107</v>
      </c>
      <c r="AC10" s="10"/>
      <c r="AD10" s="22" t="s">
        <v>45</v>
      </c>
      <c r="AE10" s="11" t="s">
        <v>46</v>
      </c>
    </row>
    <row r="11" spans="1:31" ht="108" customHeight="1" x14ac:dyDescent="0.25">
      <c r="A11" s="15">
        <v>296</v>
      </c>
      <c r="B11" s="13" t="s">
        <v>38</v>
      </c>
      <c r="C11" s="13" t="s">
        <v>39</v>
      </c>
      <c r="D11" s="13" t="s">
        <v>40</v>
      </c>
      <c r="E11" s="29" t="s">
        <v>51</v>
      </c>
      <c r="F11" s="14" t="s">
        <v>52</v>
      </c>
      <c r="G11" s="16"/>
      <c r="H11" s="23" t="s">
        <v>53</v>
      </c>
      <c r="I11" s="9"/>
      <c r="J11" s="12"/>
      <c r="K11" s="12"/>
      <c r="L11" s="24">
        <v>2</v>
      </c>
      <c r="M11" s="47">
        <v>1.6</v>
      </c>
      <c r="N11" s="21">
        <f t="shared" si="0"/>
        <v>0.8</v>
      </c>
      <c r="O11" s="9" t="s">
        <v>54</v>
      </c>
      <c r="P11" s="39">
        <v>50000000</v>
      </c>
      <c r="Q11" s="42"/>
      <c r="R11" s="42"/>
      <c r="S11" s="42"/>
      <c r="T11" s="41"/>
      <c r="U11" s="45">
        <f>SUM(P11:S11)</f>
        <v>50000000</v>
      </c>
      <c r="V11" s="39"/>
      <c r="W11" s="42"/>
      <c r="X11" s="42"/>
      <c r="Y11" s="42"/>
      <c r="Z11" s="41"/>
      <c r="AA11" s="45">
        <f t="shared" si="2"/>
        <v>0</v>
      </c>
      <c r="AB11" s="8">
        <f t="shared" si="1"/>
        <v>0</v>
      </c>
      <c r="AC11" s="10"/>
      <c r="AD11" s="22" t="s">
        <v>45</v>
      </c>
      <c r="AE11" s="11" t="s">
        <v>46</v>
      </c>
    </row>
    <row r="12" spans="1:31" ht="115.2" customHeight="1" x14ac:dyDescent="0.25">
      <c r="A12" s="15">
        <v>307</v>
      </c>
      <c r="B12" s="13" t="s">
        <v>38</v>
      </c>
      <c r="C12" s="13" t="s">
        <v>55</v>
      </c>
      <c r="D12" s="13" t="s">
        <v>56</v>
      </c>
      <c r="E12" s="29" t="s">
        <v>57</v>
      </c>
      <c r="F12" s="14" t="s">
        <v>58</v>
      </c>
      <c r="G12" s="25"/>
      <c r="H12" s="23" t="s">
        <v>59</v>
      </c>
      <c r="I12" s="9"/>
      <c r="J12" s="12"/>
      <c r="K12" s="12"/>
      <c r="L12" s="24">
        <v>1</v>
      </c>
      <c r="M12" s="46">
        <v>0.25</v>
      </c>
      <c r="N12" s="21">
        <f t="shared" si="0"/>
        <v>0.25</v>
      </c>
      <c r="O12" s="9" t="s">
        <v>60</v>
      </c>
      <c r="P12" s="39">
        <v>260000000</v>
      </c>
      <c r="Q12" s="42"/>
      <c r="R12" s="42"/>
      <c r="S12" s="42"/>
      <c r="T12" s="41"/>
      <c r="U12" s="45">
        <f>SUM(P12:S12)</f>
        <v>260000000</v>
      </c>
      <c r="V12" s="39"/>
      <c r="W12" s="42"/>
      <c r="X12" s="42"/>
      <c r="Y12" s="42"/>
      <c r="Z12" s="41"/>
      <c r="AA12" s="45">
        <f t="shared" si="2"/>
        <v>0</v>
      </c>
      <c r="AB12" s="8">
        <f t="shared" si="1"/>
        <v>0</v>
      </c>
      <c r="AC12" s="10"/>
      <c r="AD12" s="22" t="s">
        <v>45</v>
      </c>
      <c r="AE12" s="11" t="s">
        <v>46</v>
      </c>
    </row>
    <row r="13" spans="1:31" ht="108" customHeight="1" x14ac:dyDescent="0.25">
      <c r="A13" s="15">
        <v>308</v>
      </c>
      <c r="B13" s="13" t="s">
        <v>38</v>
      </c>
      <c r="C13" s="13" t="s">
        <v>55</v>
      </c>
      <c r="D13" s="13" t="s">
        <v>56</v>
      </c>
      <c r="E13" s="29" t="s">
        <v>61</v>
      </c>
      <c r="F13" s="14" t="s">
        <v>62</v>
      </c>
      <c r="G13" s="25"/>
      <c r="H13" s="23" t="s">
        <v>63</v>
      </c>
      <c r="I13" s="9"/>
      <c r="J13" s="12"/>
      <c r="K13" s="12"/>
      <c r="L13" s="24">
        <v>1</v>
      </c>
      <c r="M13" s="46">
        <v>0.35</v>
      </c>
      <c r="N13" s="21">
        <f t="shared" si="0"/>
        <v>0.35</v>
      </c>
      <c r="O13" s="9" t="s">
        <v>64</v>
      </c>
      <c r="P13" s="39">
        <v>60000000</v>
      </c>
      <c r="Q13" s="43"/>
      <c r="R13" s="42"/>
      <c r="S13" s="42"/>
      <c r="T13" s="41"/>
      <c r="U13" s="45">
        <f t="shared" ref="U13:U15" si="3">SUM(P13:S13)</f>
        <v>60000000</v>
      </c>
      <c r="V13" s="39"/>
      <c r="W13" s="43"/>
      <c r="X13" s="42"/>
      <c r="Y13" s="42"/>
      <c r="Z13" s="41"/>
      <c r="AA13" s="45">
        <f t="shared" si="2"/>
        <v>0</v>
      </c>
      <c r="AB13" s="8">
        <f t="shared" si="1"/>
        <v>0</v>
      </c>
      <c r="AC13" s="10"/>
      <c r="AD13" s="22" t="s">
        <v>45</v>
      </c>
      <c r="AE13" s="11" t="s">
        <v>46</v>
      </c>
    </row>
    <row r="14" spans="1:31" ht="105" customHeight="1" x14ac:dyDescent="0.25">
      <c r="A14" s="15">
        <v>309</v>
      </c>
      <c r="B14" s="13" t="s">
        <v>38</v>
      </c>
      <c r="C14" s="13" t="s">
        <v>55</v>
      </c>
      <c r="D14" s="13" t="s">
        <v>56</v>
      </c>
      <c r="E14" s="29" t="s">
        <v>65</v>
      </c>
      <c r="F14" s="14" t="s">
        <v>66</v>
      </c>
      <c r="G14" s="25"/>
      <c r="H14" s="26" t="s">
        <v>67</v>
      </c>
      <c r="I14" s="9"/>
      <c r="J14" s="12"/>
      <c r="K14" s="12"/>
      <c r="L14" s="27">
        <v>0</v>
      </c>
      <c r="M14" s="28"/>
      <c r="N14" s="21" t="str">
        <f t="shared" si="0"/>
        <v>-</v>
      </c>
      <c r="O14" s="9"/>
      <c r="P14" s="39"/>
      <c r="Q14" s="42"/>
      <c r="R14" s="42"/>
      <c r="S14" s="44"/>
      <c r="T14" s="41"/>
      <c r="U14" s="45">
        <f t="shared" si="3"/>
        <v>0</v>
      </c>
      <c r="V14" s="39"/>
      <c r="W14" s="42"/>
      <c r="X14" s="42"/>
      <c r="Y14" s="44"/>
      <c r="Z14" s="41"/>
      <c r="AA14" s="45">
        <f t="shared" si="2"/>
        <v>0</v>
      </c>
      <c r="AB14" s="8" t="str">
        <f t="shared" si="1"/>
        <v>-</v>
      </c>
      <c r="AC14" s="10"/>
      <c r="AD14" s="22" t="s">
        <v>45</v>
      </c>
      <c r="AE14" s="11" t="s">
        <v>46</v>
      </c>
    </row>
    <row r="15" spans="1:31" ht="112.2" customHeight="1" x14ac:dyDescent="0.25">
      <c r="A15" s="15">
        <v>311</v>
      </c>
      <c r="B15" s="13" t="s">
        <v>38</v>
      </c>
      <c r="C15" s="13" t="s">
        <v>55</v>
      </c>
      <c r="D15" s="13" t="s">
        <v>68</v>
      </c>
      <c r="E15" s="29" t="s">
        <v>69</v>
      </c>
      <c r="F15" s="14" t="s">
        <v>70</v>
      </c>
      <c r="G15" s="25"/>
      <c r="H15" s="23" t="s">
        <v>71</v>
      </c>
      <c r="I15" s="9"/>
      <c r="J15" s="12"/>
      <c r="K15" s="12"/>
      <c r="L15" s="24">
        <v>1</v>
      </c>
      <c r="M15" s="46">
        <v>0.35</v>
      </c>
      <c r="N15" s="21">
        <f t="shared" si="0"/>
        <v>0.35</v>
      </c>
      <c r="O15" s="9" t="s">
        <v>72</v>
      </c>
      <c r="P15" s="39">
        <v>30000000</v>
      </c>
      <c r="Q15" s="42"/>
      <c r="R15" s="42"/>
      <c r="S15" s="42"/>
      <c r="T15" s="41"/>
      <c r="U15" s="45">
        <f t="shared" si="3"/>
        <v>30000000</v>
      </c>
      <c r="V15" s="39"/>
      <c r="W15" s="42"/>
      <c r="X15" s="42"/>
      <c r="Y15" s="42"/>
      <c r="Z15" s="41"/>
      <c r="AA15" s="45">
        <f t="shared" si="2"/>
        <v>0</v>
      </c>
      <c r="AB15" s="8">
        <f t="shared" si="1"/>
        <v>0</v>
      </c>
      <c r="AC15" s="10"/>
      <c r="AD15" s="22" t="s">
        <v>45</v>
      </c>
      <c r="AE15" s="11" t="s">
        <v>46</v>
      </c>
    </row>
    <row r="16" spans="1:31" ht="18.600000000000001" customHeight="1" x14ac:dyDescent="0.25">
      <c r="A16" s="31">
        <f>SUM(--(FREQUENCY(A9:A15,A9:A15)&gt;0))</f>
        <v>7</v>
      </c>
      <c r="B16" s="32"/>
      <c r="C16" s="33"/>
      <c r="D16" s="33"/>
      <c r="E16" s="33"/>
      <c r="F16" s="33"/>
      <c r="G16" s="33"/>
      <c r="H16" s="33"/>
      <c r="I16" s="33"/>
      <c r="J16" s="33"/>
      <c r="K16" s="34"/>
      <c r="L16" s="34"/>
      <c r="M16" s="48" t="s">
        <v>17</v>
      </c>
      <c r="N16" s="34">
        <f>IFERROR(AVERAGE(N9:N15),"-")</f>
        <v>0.5</v>
      </c>
      <c r="O16" s="35"/>
      <c r="P16" s="36">
        <f t="shared" ref="P16:AA16" si="4">SUM(P9:P15)</f>
        <v>1250000000</v>
      </c>
      <c r="Q16" s="36">
        <f t="shared" si="4"/>
        <v>0</v>
      </c>
      <c r="R16" s="36">
        <f t="shared" si="4"/>
        <v>0</v>
      </c>
      <c r="S16" s="36">
        <f t="shared" si="4"/>
        <v>0</v>
      </c>
      <c r="T16" s="36">
        <f t="shared" si="4"/>
        <v>0</v>
      </c>
      <c r="U16" s="38">
        <f>SUM(U9:U15)</f>
        <v>1250000000</v>
      </c>
      <c r="V16" s="36">
        <f t="shared" si="4"/>
        <v>578397667</v>
      </c>
      <c r="W16" s="36">
        <f t="shared" si="4"/>
        <v>0</v>
      </c>
      <c r="X16" s="36">
        <f t="shared" si="4"/>
        <v>0</v>
      </c>
      <c r="Y16" s="36">
        <f t="shared" si="4"/>
        <v>0</v>
      </c>
      <c r="Z16" s="36">
        <f t="shared" si="4"/>
        <v>0</v>
      </c>
      <c r="AA16" s="38">
        <f t="shared" si="4"/>
        <v>578397667</v>
      </c>
      <c r="AB16" s="37">
        <f t="shared" si="1"/>
        <v>0.46271813360000003</v>
      </c>
      <c r="AC16" s="38">
        <f>SUM(AE9:AE15)</f>
        <v>0</v>
      </c>
      <c r="AD16" s="35"/>
      <c r="AE16" s="35"/>
    </row>
    <row r="18" spans="21:27" x14ac:dyDescent="0.25">
      <c r="U18"/>
      <c r="V18"/>
      <c r="AA18"/>
    </row>
    <row r="19" spans="21:27" x14ac:dyDescent="0.25">
      <c r="U19"/>
      <c r="V19"/>
      <c r="AA19"/>
    </row>
    <row r="20" spans="21:27" x14ac:dyDescent="0.25">
      <c r="U20"/>
      <c r="V20"/>
      <c r="AA20"/>
    </row>
    <row r="21" spans="21:27" x14ac:dyDescent="0.25">
      <c r="U21"/>
      <c r="V21"/>
    </row>
    <row r="22" spans="21:27" x14ac:dyDescent="0.25">
      <c r="U22"/>
      <c r="V22"/>
    </row>
  </sheetData>
  <mergeCells count="18">
    <mergeCell ref="L7:N7"/>
    <mergeCell ref="O7:U7"/>
    <mergeCell ref="V7:AA7"/>
    <mergeCell ref="AB7:AB8"/>
    <mergeCell ref="B7:F7"/>
    <mergeCell ref="G7:K7"/>
    <mergeCell ref="AC1:AE1"/>
    <mergeCell ref="AC2:AE2"/>
    <mergeCell ref="AC3:AE3"/>
    <mergeCell ref="AC4:AE4"/>
    <mergeCell ref="AC7:AC8"/>
    <mergeCell ref="AD7:AE7"/>
    <mergeCell ref="A1:A4"/>
    <mergeCell ref="A5:C5"/>
    <mergeCell ref="A6:C6"/>
    <mergeCell ref="D5:L5"/>
    <mergeCell ref="D6:L6"/>
    <mergeCell ref="B1:AB4"/>
  </mergeCells>
  <conditionalFormatting sqref="N9:N15">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2021-11-03T20:45:09Z</dcterms:modified>
</cp:coreProperties>
</file>