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9 - Septiembre\Publicados\"/>
    </mc:Choice>
  </mc:AlternateContent>
  <xr:revisionPtr revIDLastSave="0" documentId="13_ncr:1_{C5551FD3-D39E-4ED5-9935-63DF9170F6B7}"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Acción'!$A$8:$AA$16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16" i="14" l="1"/>
  <c r="N15" i="14"/>
  <c r="N14" i="14"/>
  <c r="N13" i="14"/>
  <c r="N12" i="14"/>
  <c r="N11" i="14"/>
  <c r="N10" i="14"/>
  <c r="N9" i="14"/>
  <c r="V16" i="14"/>
  <c r="AA11" i="14"/>
  <c r="U11" i="14"/>
  <c r="AB11" i="14"/>
  <c r="AA12" i="14"/>
  <c r="U12" i="14"/>
  <c r="AB12" i="14"/>
  <c r="AA13" i="14"/>
  <c r="AB13" i="14" s="1"/>
  <c r="U13" i="14"/>
  <c r="AA14" i="14"/>
  <c r="AB14" i="14" s="1"/>
  <c r="U14" i="14"/>
  <c r="AA15" i="14"/>
  <c r="U15" i="14"/>
  <c r="AB15" i="14"/>
  <c r="AA9" i="14"/>
  <c r="AB9" i="14" s="1"/>
  <c r="U10" i="14"/>
  <c r="U9" i="14"/>
  <c r="U16" i="14" s="1"/>
  <c r="Q16" i="14"/>
  <c r="R16" i="14"/>
  <c r="S16" i="14"/>
  <c r="T16" i="14"/>
  <c r="W16" i="14"/>
  <c r="X16" i="14"/>
  <c r="Y16" i="14"/>
  <c r="Z16" i="14"/>
  <c r="P16" i="14"/>
  <c r="AC16" i="14"/>
  <c r="AA10" i="14"/>
  <c r="AB10" i="14" s="1"/>
  <c r="A16" i="14"/>
  <c r="AA16" i="14" l="1"/>
  <c r="AB16" i="14" s="1"/>
</calcChain>
</file>

<file path=xl/sharedStrings.xml><?xml version="1.0" encoding="utf-8"?>
<sst xmlns="http://schemas.openxmlformats.org/spreadsheetml/2006/main" count="111" uniqueCount="79">
  <si>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</si>
  <si>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</si>
  <si>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</si>
  <si>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</si>
  <si>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</si>
  <si>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</si>
  <si>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</si>
  <si>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</si>
  <si>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</si>
  <si>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</si>
  <si>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</si>
  <si>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</si>
  <si>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</si>
  <si>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</si>
  <si>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</si>
  <si>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</si>
  <si>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</si>
  <si>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</si>
  <si>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</si>
  <si>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</si>
  <si>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</si>
  <si>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</si>
  <si>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</si>
  <si>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</si>
  <si>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</si>
  <si>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</si>
  <si>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</si>
  <si>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</si>
  <si>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</si>
  <si>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</si>
  <si>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</si>
  <si>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</si>
  <si>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</si>
  <si>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</si>
  <si>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</si>
  <si>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</si>
  <si>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</si>
  <si>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</si>
  <si>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</si>
  <si>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</si>
  <si>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</si>
  <si>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</si>
  <si>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</si>
  <si>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2.3.2.02.02.009.4599030.201</t>
  </si>
  <si>
    <t>Sec. Administrativa</t>
  </si>
  <si>
    <t>Formular e implementar 1 Plan de Modernización de la entidad.</t>
  </si>
  <si>
    <t>Número de Planes de Modernización de la entidad formulados e implementados.</t>
  </si>
  <si>
    <t>MODERNIZACION INSTITUCIONAL DE LA ALCALDÍA DE BUCARAMANGA</t>
  </si>
  <si>
    <t>2.3.2.02.02.008.0599071.201</t>
  </si>
  <si>
    <t>Formular e implementar el Programa de Gestión Documental - PGD y el Plan Institucional de Archivos - PINAR.</t>
  </si>
  <si>
    <t>Número de Programas de Gestión Documental y Planes Institucionales de Archivos formulados e implementados.</t>
  </si>
  <si>
    <t>IMPLEMENTACIÓN DE ACCIONES EL CUMPLIMIENTO DEL PROGRAMA DE GESTION DOCUMENTAL Y EL PINAR</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</si>
  <si>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</si>
  <si>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</si>
  <si>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</si>
  <si>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</si>
  <si>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ADECUACIÓN DE ESPACIOS DE ESPARCIMIENTO Y ZONAS ALIMENTARIAS PARA EL BIENESTAR DE LOS SERVIDORES PUBLICOS DEL MUNICIPIO DE BUCARAMANGA.</t>
  </si>
  <si>
    <t>Formular e implementar 1 estrategia de energías renovables para la Administración Central Municipal.</t>
  </si>
  <si>
    <t>Número de estrategias de energías renovables formuladas e implementadas para la Administración Central Municipal.</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</si>
  <si>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</si>
  <si>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</si>
  <si>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N/A</t>
  </si>
  <si>
    <t>Administración En Todo Momento Y Lugar</t>
  </si>
  <si>
    <t>Formular e implementar 1 estrategia de mejora del servicio al ciudadano.</t>
  </si>
  <si>
    <t>Número de estrategias de mejora del servicio al ciudadano formuladas e implementadas.</t>
  </si>
  <si>
    <t xml:space="preserve">En el presente proyecto se realizarán actividades para dar cumplimiento institucional al plan institucional de capacitación, bienestar social e incentivos para los servidores públicos de la Alcaldía de Bucaramanga, las actividades que se van a realizar son:
1. Realizar jornadas de capacitación y formación para la apropiación del conocimientos y competencias en los servidores públicos 
2. Desarrollar acciones para la promoción y prevención en salud de los servidores públicos 
3. Desarrollar acciones de recreación, incentivos y prevención del riesgo psicosocial para los servidores públicos. </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</si>
  <si>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t>
  </si>
  <si>
    <t xml:space="preserve"> PLAN DE ACCIÓN - PLAN DE DESARROLLO MUNICIPAL
SECRETARÍA ADMINISTRATIVA</t>
  </si>
  <si>
    <t xml:space="preserve">Actividades que permiten dotar de tecnología de vanguardia las instalaciones eléctricas del CAM,  así como, evitar las penalizaciones económicas por el uso inadecuado de la red eléctrica, por ello se pretende actualizar la tecnología presente en los sistemas de medida de las subestaciones eléctricas del CAM y realizar los cambios necesarios para dar cumplimiento a la norma CREG 038 del 2014 en las subestaciones eléctricas, de esta manera se podrá tener acceso la información del consumo de energía eléctrica, debido a que con estos cambios, el CAM y contara con un software especializado el cual contendrá la información con respecto al consumo de energía eléctrica. </t>
  </si>
  <si>
    <t>2.3.2.02.02.008.4599029.201</t>
  </si>
  <si>
    <t>Este proyecto busca implementar acciones contenidas en la estrategia de mejora en la atención servicio a la ciudadanía, elaborada por el procesos de Gestión de servicio al ciudadano  con el objetivo de prestar un servicio de calidad, en el momento preciso y teniendo en cuenta las características y necesidades particulares de los ciudadanos.
Las actividades son:
•	Disponer de equipos tecnológicos, mobiliario y señalización para la atención de ciudadanos.
•	Fortalecer el equipo de trabajo para brindar una atención eficiente accesible e incluyente en  mejora  lde la atención prestada a los ciudadanos</t>
  </si>
  <si>
    <t>Claudia Orellana Hernandez</t>
  </si>
  <si>
    <t>2.3.2.02.02.008.4599017.201</t>
  </si>
  <si>
    <t>2.3.2.02.02.005.4599011.201</t>
  </si>
  <si>
    <t>2.3.2.02.01.001.3201003.201</t>
  </si>
  <si>
    <t>MEJORAMIENTO DE LA PRESTACIÓN DEL SERVICIO AL CIUDADANO EN LAS DEPENDECIAS DE LA ALCALDÍA DE BUCARAMANGA</t>
  </si>
  <si>
    <t>FORTALECIMIENTO DEL PLAN INSTITUCIONAL DE BIENESTAR LABORAL INCENTIVOS Y CAPACITACIÓN PARA LOS SERVIDORES PÚBLICOS DEL MUNICIPIO DE BUCARAMANGA</t>
  </si>
  <si>
    <t>ACTUALIZACIÓN DE LOS SISTEMAS DE MEDIDA PARA LA REGULACIÓN Y CONTROL DEL CONSUMO DE ENERGÍA EN LOS CENTROS ADMINISTRATIVOS FASE 1 Y 2 DEL MUNICIPIO DE BUCARAMANGA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</si>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</sst>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61">
    <xf numFmtId="0" fontId="0" fillId="0" borderId="0" xfId="0"/>
    <xf numFmtId="0" fontId="7" fillId="2" borderId="1" xfId="0" applyFont="1" applyFill="1" applyBorder="1" applyAlignment="1">
      <alignment horizontal="center" vertical="center"/>
    </xf>
    <xf numFmtId="164" fontId="7" fillId="0" borderId="2" xfId="0" applyNumberFormat="1" applyFont="1" applyBorder="1" applyAlignment="1">
      <alignment vertical="center" wrapText="1"/>
    </xf>
    <xf numFmtId="0" fontId="7" fillId="2" borderId="5" xfId="0" applyFont="1" applyFill="1" applyBorder="1" applyAlignment="1">
      <alignment horizontal="center" vertical="center"/>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0" borderId="0" xfId="0" applyFont="1"/>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0" borderId="2" xfId="0" applyFont="1" applyBorder="1" applyAlignment="1">
      <alignment vertical="center"/>
    </xf>
    <xf numFmtId="0" fontId="3" fillId="0" borderId="2" xfId="0" applyFont="1" applyBorder="1" applyAlignment="1">
      <alignment horizontal="right"/>
    </xf>
    <xf numFmtId="0" fontId="3" fillId="0" borderId="2" xfId="0" applyFont="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7" fillId="0" borderId="2" xfId="0" applyNumberFormat="1" applyFont="1" applyBorder="1" applyAlignment="1">
      <alignment vertical="center"/>
    </xf>
    <xf numFmtId="164" fontId="3" fillId="0" borderId="2" xfId="0" applyNumberFormat="1" applyFont="1" applyBorder="1" applyAlignment="1">
      <alignment horizontal="justify" vertical="center" wrapText="1"/>
    </xf>
    <xf numFmtId="164" fontId="3"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9" fontId="3" fillId="0" borderId="2" xfId="107" applyFont="1" applyBorder="1" applyAlignment="1">
      <alignment horizontal="center" vertical="center"/>
    </xf>
    <xf numFmtId="0" fontId="3" fillId="0" borderId="2"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9" fontId="6" fillId="0" borderId="2" xfId="107" applyFont="1" applyFill="1" applyBorder="1" applyAlignment="1">
      <alignment horizontal="center" vertical="center" wrapText="1"/>
    </xf>
    <xf numFmtId="5" fontId="6" fillId="0" borderId="2" xfId="108"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xf>
    <xf numFmtId="0" fontId="3" fillId="3" borderId="2" xfId="0" applyFont="1" applyFill="1" applyBorder="1" applyAlignment="1">
      <alignment horizontal="justify" vertical="center" wrapText="1"/>
    </xf>
    <xf numFmtId="1" fontId="6" fillId="0" borderId="2" xfId="0" applyNumberFormat="1" applyFont="1" applyBorder="1" applyAlignment="1">
      <alignment vertical="center"/>
    </xf>
    <xf numFmtId="0" fontId="3" fillId="2" borderId="2" xfId="107" applyNumberFormat="1" applyFont="1" applyFill="1" applyBorder="1" applyAlignment="1">
      <alignment horizontal="center" vertical="center"/>
    </xf>
    <xf numFmtId="0" fontId="4" fillId="3" borderId="2" xfId="0" applyFont="1" applyFill="1" applyBorder="1" applyAlignment="1">
      <alignment horizontal="justify" vertical="center" wrapText="1"/>
    </xf>
    <xf numFmtId="165" fontId="6" fillId="0" borderId="2" xfId="108" applyNumberFormat="1" applyFont="1" applyFill="1" applyBorder="1" applyAlignment="1">
      <alignment horizontal="right" vertical="center" wrapText="1"/>
    </xf>
    <xf numFmtId="164" fontId="3" fillId="0" borderId="2" xfId="0" applyNumberFormat="1" applyFont="1" applyBorder="1" applyAlignment="1">
      <alignment vertical="center" wrapText="1"/>
    </xf>
    <xf numFmtId="9" fontId="3" fillId="0" borderId="2" xfId="0" applyNumberFormat="1" applyFont="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3" fillId="0" borderId="2"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133350</xdr:rowOff>
    </xdr:from>
    <xdr:to>
      <xdr:col>1</xdr:col>
      <xdr:colOff>331305</xdr:colOff>
      <xdr:row>4</xdr:row>
      <xdr:rowOff>35913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323850"/>
          <a:ext cx="623593" cy="664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6"/>
  <sheetViews>
    <sheetView tabSelected="1" topLeftCell="N1" zoomScale="60" zoomScaleNormal="60" workbookViewId="0">
      <selection activeCell="AC2" sqref="AC2:AE2"/>
    </sheetView>
  </sheetViews>
  <sheetFormatPr baseColWidth="10" defaultColWidth="11.09765625" defaultRowHeight="13.8" x14ac:dyDescent="0.25"/>
  <cols>
    <col min="1" max="1" width="9.59765625" style="14" customWidth="1"/>
    <col min="2" max="2" width="21.09765625" style="14" customWidth="1"/>
    <col min="3" max="4" width="12" style="14" customWidth="1"/>
    <col min="5" max="6" width="37.69921875" style="14" customWidth="1"/>
    <col min="7" max="7" width="24.59765625" style="14" customWidth="1"/>
    <col min="8" max="8" width="34.09765625" style="14" customWidth="1"/>
    <col min="9" max="9" width="57.8984375" style="14" customWidth="1"/>
    <col min="10" max="10" width="17.59765625" style="14" customWidth="1"/>
    <col min="11" max="11" width="16" style="14" customWidth="1"/>
    <col min="12" max="13" width="14.796875" style="14" customWidth="1"/>
    <col min="14" max="14" width="11.296875" style="14" bestFit="1" customWidth="1"/>
    <col min="15" max="15" width="27.59765625" style="14" customWidth="1"/>
    <col min="16" max="16" width="16.296875" style="14" customWidth="1"/>
    <col min="17" max="20" width="14.59765625" style="14" customWidth="1"/>
    <col min="21" max="21" width="20.796875" style="14" customWidth="1"/>
    <col min="22" max="22" width="18.796875" style="14" customWidth="1"/>
    <col min="23" max="26" width="14.69921875" style="14" customWidth="1"/>
    <col min="27" max="27" width="20.796875" style="14" customWidth="1"/>
    <col min="28" max="28" width="16.296875" style="14" customWidth="1"/>
    <col min="29" max="29" width="14.5" style="14" customWidth="1"/>
    <col min="30" max="31" width="22" style="14" customWidth="1"/>
    <col min="32" max="16384" width="11.09765625" style="14"/>
  </cols>
  <sheetData>
    <row r="1" spans="1:31" x14ac:dyDescent="0.25">
      <c r="A1" s="49"/>
      <c r="B1" s="54" t="s">
        <v>67</v>
      </c>
      <c r="C1" s="54"/>
      <c r="D1" s="54"/>
      <c r="E1" s="54"/>
      <c r="F1" s="54"/>
      <c r="G1" s="54"/>
      <c r="H1" s="54"/>
      <c r="I1" s="54"/>
      <c r="J1" s="54"/>
      <c r="K1" s="54"/>
      <c r="L1" s="54"/>
      <c r="M1" s="54"/>
      <c r="N1" s="54"/>
      <c r="O1" s="54"/>
      <c r="P1" s="54"/>
      <c r="Q1" s="54"/>
      <c r="R1" s="54"/>
      <c r="S1" s="54"/>
      <c r="T1" s="54"/>
      <c r="U1" s="54"/>
      <c r="V1" s="54"/>
      <c r="W1" s="54"/>
      <c r="X1" s="54"/>
      <c r="Y1" s="54"/>
      <c r="Z1" s="54"/>
      <c r="AA1" s="54"/>
      <c r="AB1" s="54"/>
      <c r="AC1" s="56" t="s">
        <v>78</v>
      </c>
      <c r="AD1" s="56"/>
      <c r="AE1" s="56"/>
    </row>
    <row r="2" spans="1:31" x14ac:dyDescent="0.25">
      <c r="A2" s="49"/>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7" t="s">
        <v>37</v>
      </c>
      <c r="AD2" s="57"/>
      <c r="AE2" s="57"/>
    </row>
    <row r="3" spans="1:31" x14ac:dyDescent="0.25">
      <c r="A3" s="49"/>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7" t="s">
        <v>34</v>
      </c>
      <c r="AD3" s="57"/>
      <c r="AE3" s="57"/>
    </row>
    <row r="4" spans="1:31" x14ac:dyDescent="0.25">
      <c r="A4" s="49"/>
      <c r="B4" s="54"/>
      <c r="C4" s="54"/>
      <c r="D4" s="54"/>
      <c r="E4" s="54"/>
      <c r="F4" s="54"/>
      <c r="G4" s="54"/>
      <c r="H4" s="54"/>
      <c r="I4" s="54"/>
      <c r="J4" s="54"/>
      <c r="K4" s="54"/>
      <c r="L4" s="54"/>
      <c r="M4" s="55"/>
      <c r="N4" s="55"/>
      <c r="O4" s="55"/>
      <c r="P4" s="55"/>
      <c r="Q4" s="55"/>
      <c r="R4" s="55"/>
      <c r="S4" s="55"/>
      <c r="T4" s="55"/>
      <c r="U4" s="55"/>
      <c r="V4" s="55"/>
      <c r="W4" s="55"/>
      <c r="X4" s="55"/>
      <c r="Y4" s="55"/>
      <c r="Z4" s="55"/>
      <c r="AA4" s="55"/>
      <c r="AB4" s="55"/>
      <c r="AC4" s="57" t="s">
        <v>33</v>
      </c>
      <c r="AD4" s="57"/>
      <c r="AE4" s="57"/>
    </row>
    <row r="5" spans="1:31" x14ac:dyDescent="0.25">
      <c r="A5" s="50" t="s">
        <v>31</v>
      </c>
      <c r="B5" s="50"/>
      <c r="C5" s="50"/>
      <c r="D5" s="52">
        <v>44476</v>
      </c>
      <c r="E5" s="52"/>
      <c r="F5" s="52"/>
      <c r="G5" s="52"/>
      <c r="H5" s="52"/>
      <c r="I5" s="52"/>
      <c r="J5" s="52"/>
      <c r="K5" s="52"/>
      <c r="L5" s="52"/>
      <c r="M5" s="15"/>
      <c r="N5" s="15"/>
      <c r="O5" s="15"/>
      <c r="P5" s="15"/>
      <c r="Q5" s="15"/>
      <c r="R5" s="15"/>
      <c r="S5" s="15"/>
      <c r="T5" s="15"/>
      <c r="U5" s="15"/>
      <c r="V5" s="15"/>
      <c r="W5" s="15"/>
      <c r="X5" s="15"/>
      <c r="Y5" s="15"/>
      <c r="Z5" s="15"/>
      <c r="AA5" s="15"/>
      <c r="AB5" s="15"/>
      <c r="AC5" s="15"/>
      <c r="AD5" s="15"/>
      <c r="AE5" s="16"/>
    </row>
    <row r="6" spans="1:31" x14ac:dyDescent="0.25">
      <c r="A6" s="51" t="s">
        <v>32</v>
      </c>
      <c r="B6" s="51"/>
      <c r="C6" s="51"/>
      <c r="D6" s="53">
        <v>44469</v>
      </c>
      <c r="E6" s="53"/>
      <c r="F6" s="53"/>
      <c r="G6" s="53"/>
      <c r="H6" s="53"/>
      <c r="I6" s="53"/>
      <c r="J6" s="53"/>
      <c r="K6" s="53"/>
      <c r="L6" s="53"/>
      <c r="M6" s="15"/>
      <c r="N6" s="15"/>
      <c r="O6" s="15"/>
      <c r="P6" s="15"/>
      <c r="Q6" s="15"/>
      <c r="R6" s="15"/>
      <c r="S6" s="15"/>
      <c r="T6" s="15"/>
      <c r="U6" s="15"/>
      <c r="V6" s="15"/>
      <c r="W6" s="15"/>
      <c r="X6" s="15"/>
      <c r="Y6" s="15"/>
      <c r="Z6" s="15"/>
      <c r="AA6" s="15"/>
      <c r="AB6" s="15"/>
      <c r="AC6" s="15"/>
      <c r="AD6" s="17"/>
      <c r="AE6" s="18"/>
    </row>
    <row r="7" spans="1:31" x14ac:dyDescent="0.25">
      <c r="A7" s="19"/>
      <c r="B7" s="60" t="s">
        <v>10</v>
      </c>
      <c r="C7" s="60"/>
      <c r="D7" s="60"/>
      <c r="E7" s="60"/>
      <c r="F7" s="60"/>
      <c r="G7" s="60" t="s">
        <v>11</v>
      </c>
      <c r="H7" s="60"/>
      <c r="I7" s="60"/>
      <c r="J7" s="60"/>
      <c r="K7" s="60"/>
      <c r="L7" s="60" t="s">
        <v>26</v>
      </c>
      <c r="M7" s="60"/>
      <c r="N7" s="60"/>
      <c r="O7" s="60" t="s">
        <v>24</v>
      </c>
      <c r="P7" s="60"/>
      <c r="Q7" s="60"/>
      <c r="R7" s="60"/>
      <c r="S7" s="60"/>
      <c r="T7" s="60"/>
      <c r="U7" s="60"/>
      <c r="V7" s="60" t="s">
        <v>18</v>
      </c>
      <c r="W7" s="60"/>
      <c r="X7" s="60"/>
      <c r="Y7" s="60"/>
      <c r="Z7" s="60"/>
      <c r="AA7" s="60"/>
      <c r="AB7" s="58" t="s">
        <v>19</v>
      </c>
      <c r="AC7" s="58" t="s">
        <v>27</v>
      </c>
      <c r="AD7" s="58" t="s">
        <v>25</v>
      </c>
      <c r="AE7" s="58"/>
    </row>
    <row r="8" spans="1:31" ht="41.4" x14ac:dyDescent="0.25">
      <c r="A8" s="1" t="s">
        <v>30</v>
      </c>
      <c r="B8" s="12" t="s">
        <v>1</v>
      </c>
      <c r="C8" s="1" t="s">
        <v>6</v>
      </c>
      <c r="D8" s="1" t="s">
        <v>2</v>
      </c>
      <c r="E8" s="1" t="s">
        <v>7</v>
      </c>
      <c r="F8" s="12" t="s">
        <v>20</v>
      </c>
      <c r="G8" s="12" t="s">
        <v>15</v>
      </c>
      <c r="H8" s="12" t="s">
        <v>3</v>
      </c>
      <c r="I8" s="12" t="s">
        <v>16</v>
      </c>
      <c r="J8" s="12" t="s">
        <v>22</v>
      </c>
      <c r="K8" s="12" t="s">
        <v>23</v>
      </c>
      <c r="L8" s="12" t="s">
        <v>4</v>
      </c>
      <c r="M8" s="12" t="s">
        <v>5</v>
      </c>
      <c r="N8" s="12" t="s">
        <v>0</v>
      </c>
      <c r="O8" s="1" t="s">
        <v>9</v>
      </c>
      <c r="P8" s="12" t="s">
        <v>36</v>
      </c>
      <c r="Q8" s="12" t="s">
        <v>8</v>
      </c>
      <c r="R8" s="12" t="s">
        <v>28</v>
      </c>
      <c r="S8" s="12" t="s">
        <v>35</v>
      </c>
      <c r="T8" s="12" t="s">
        <v>12</v>
      </c>
      <c r="U8" s="12" t="s">
        <v>21</v>
      </c>
      <c r="V8" s="12" t="s">
        <v>36</v>
      </c>
      <c r="W8" s="12" t="s">
        <v>8</v>
      </c>
      <c r="X8" s="12" t="s">
        <v>28</v>
      </c>
      <c r="Y8" s="12" t="s">
        <v>35</v>
      </c>
      <c r="Z8" s="12" t="s">
        <v>12</v>
      </c>
      <c r="AA8" s="12" t="s">
        <v>29</v>
      </c>
      <c r="AB8" s="59"/>
      <c r="AC8" s="59"/>
      <c r="AD8" s="12" t="s">
        <v>13</v>
      </c>
      <c r="AE8" s="12" t="s">
        <v>14</v>
      </c>
    </row>
    <row r="9" spans="1:31" ht="138" x14ac:dyDescent="0.25">
      <c r="A9" s="13">
        <v>294</v>
      </c>
      <c r="B9" s="21" t="s">
        <v>38</v>
      </c>
      <c r="C9" s="21" t="s">
        <v>39</v>
      </c>
      <c r="D9" s="21" t="s">
        <v>40</v>
      </c>
      <c r="E9" s="22" t="s">
        <v>41</v>
      </c>
      <c r="F9" s="23" t="s">
        <v>42</v>
      </c>
      <c r="G9" s="24">
        <v>20210680010058</v>
      </c>
      <c r="H9" s="2" t="s">
        <v>76</v>
      </c>
      <c r="I9" s="25" t="s">
        <v>65</v>
      </c>
      <c r="J9" s="26">
        <v>44375</v>
      </c>
      <c r="K9" s="26">
        <v>44560</v>
      </c>
      <c r="L9" s="27">
        <v>2</v>
      </c>
      <c r="M9" s="28">
        <v>1.75</v>
      </c>
      <c r="N9" s="29">
        <f t="shared" ref="N9:N15" si="0">IFERROR(IF(M9/L9&gt;100%,100%,M9/L9),"-")</f>
        <v>0.875</v>
      </c>
      <c r="O9" s="30" t="s">
        <v>43</v>
      </c>
      <c r="P9" s="31">
        <v>400000000</v>
      </c>
      <c r="Q9" s="32"/>
      <c r="R9" s="32"/>
      <c r="S9" s="32"/>
      <c r="T9" s="20"/>
      <c r="U9" s="33">
        <f>SUM(P9:S9)</f>
        <v>400000000</v>
      </c>
      <c r="V9" s="31">
        <v>339281000</v>
      </c>
      <c r="W9" s="32"/>
      <c r="X9" s="32"/>
      <c r="Y9" s="32"/>
      <c r="Z9" s="20"/>
      <c r="AA9" s="33">
        <f>SUM(V9:Z9)</f>
        <v>339281000</v>
      </c>
      <c r="AB9" s="34">
        <f t="shared" ref="AB9:AB16" si="1">IFERROR(AA9/U9,"-")</f>
        <v>0.84820249999999997</v>
      </c>
      <c r="AC9" s="35"/>
      <c r="AD9" s="36" t="s">
        <v>44</v>
      </c>
      <c r="AE9" s="37" t="s">
        <v>71</v>
      </c>
    </row>
    <row r="10" spans="1:31" ht="151.80000000000001" x14ac:dyDescent="0.25">
      <c r="A10" s="13">
        <v>295</v>
      </c>
      <c r="B10" s="21" t="s">
        <v>38</v>
      </c>
      <c r="C10" s="21" t="s">
        <v>39</v>
      </c>
      <c r="D10" s="21" t="s">
        <v>40</v>
      </c>
      <c r="E10" s="22" t="s">
        <v>45</v>
      </c>
      <c r="F10" s="23" t="s">
        <v>46</v>
      </c>
      <c r="G10" s="24">
        <v>20200680010086</v>
      </c>
      <c r="H10" s="2" t="s">
        <v>47</v>
      </c>
      <c r="I10" s="25" t="s">
        <v>66</v>
      </c>
      <c r="J10" s="26">
        <v>44208</v>
      </c>
      <c r="K10" s="26">
        <v>44560</v>
      </c>
      <c r="L10" s="38">
        <v>1</v>
      </c>
      <c r="M10" s="28">
        <v>0.72</v>
      </c>
      <c r="N10" s="29">
        <f t="shared" si="0"/>
        <v>0.72</v>
      </c>
      <c r="O10" s="25" t="s">
        <v>48</v>
      </c>
      <c r="P10" s="31">
        <v>450000000</v>
      </c>
      <c r="Q10" s="32"/>
      <c r="R10" s="32">
        <v>0.67</v>
      </c>
      <c r="S10" s="32"/>
      <c r="T10" s="20"/>
      <c r="U10" s="33">
        <f>SUM(P10:S10)</f>
        <v>450000000.67000002</v>
      </c>
      <c r="V10" s="31">
        <v>319816667.33999997</v>
      </c>
      <c r="W10" s="32"/>
      <c r="X10" s="32"/>
      <c r="Y10" s="32"/>
      <c r="Z10" s="20"/>
      <c r="AA10" s="33">
        <f t="shared" ref="AA10:AA15" si="2">SUM(V10:Z10)</f>
        <v>319816667.33999997</v>
      </c>
      <c r="AB10" s="34">
        <f t="shared" si="1"/>
        <v>0.71070370414184103</v>
      </c>
      <c r="AC10" s="35"/>
      <c r="AD10" s="36" t="s">
        <v>44</v>
      </c>
      <c r="AE10" s="37" t="s">
        <v>71</v>
      </c>
    </row>
    <row r="11" spans="1:31" ht="82.8" x14ac:dyDescent="0.25">
      <c r="A11" s="13">
        <v>296</v>
      </c>
      <c r="B11" s="21" t="s">
        <v>38</v>
      </c>
      <c r="C11" s="21" t="s">
        <v>39</v>
      </c>
      <c r="D11" s="21" t="s">
        <v>40</v>
      </c>
      <c r="E11" s="22" t="s">
        <v>49</v>
      </c>
      <c r="F11" s="23" t="s">
        <v>50</v>
      </c>
      <c r="G11" s="39"/>
      <c r="H11" s="40" t="s">
        <v>51</v>
      </c>
      <c r="I11" s="25"/>
      <c r="J11" s="26"/>
      <c r="K11" s="26"/>
      <c r="L11" s="38">
        <v>2</v>
      </c>
      <c r="M11" s="28">
        <v>1.8</v>
      </c>
      <c r="N11" s="29">
        <f t="shared" si="0"/>
        <v>0.9</v>
      </c>
      <c r="O11" s="25" t="s">
        <v>72</v>
      </c>
      <c r="P11" s="31">
        <v>50000000</v>
      </c>
      <c r="Q11" s="20"/>
      <c r="R11" s="20"/>
      <c r="S11" s="20"/>
      <c r="T11" s="20"/>
      <c r="U11" s="33">
        <f>SUM(P11:S11)</f>
        <v>50000000</v>
      </c>
      <c r="V11" s="31"/>
      <c r="W11" s="20"/>
      <c r="X11" s="20"/>
      <c r="Y11" s="20"/>
      <c r="Z11" s="20"/>
      <c r="AA11" s="33">
        <f t="shared" si="2"/>
        <v>0</v>
      </c>
      <c r="AB11" s="34">
        <f t="shared" si="1"/>
        <v>0</v>
      </c>
      <c r="AC11" s="35"/>
      <c r="AD11" s="36" t="s">
        <v>44</v>
      </c>
      <c r="AE11" s="37" t="s">
        <v>71</v>
      </c>
    </row>
    <row r="12" spans="1:31" ht="82.8" x14ac:dyDescent="0.25">
      <c r="A12" s="13">
        <v>307</v>
      </c>
      <c r="B12" s="21" t="s">
        <v>38</v>
      </c>
      <c r="C12" s="21" t="s">
        <v>52</v>
      </c>
      <c r="D12" s="21" t="s">
        <v>53</v>
      </c>
      <c r="E12" s="22" t="s">
        <v>54</v>
      </c>
      <c r="F12" s="23" t="s">
        <v>55</v>
      </c>
      <c r="G12" s="41"/>
      <c r="H12" s="40" t="s">
        <v>56</v>
      </c>
      <c r="I12" s="25"/>
      <c r="J12" s="26"/>
      <c r="K12" s="26"/>
      <c r="L12" s="38">
        <v>1</v>
      </c>
      <c r="M12" s="42">
        <v>0.25</v>
      </c>
      <c r="N12" s="29">
        <f t="shared" si="0"/>
        <v>0.25</v>
      </c>
      <c r="O12" s="25" t="s">
        <v>73</v>
      </c>
      <c r="P12" s="31">
        <v>260000000</v>
      </c>
      <c r="Q12" s="20"/>
      <c r="R12" s="20"/>
      <c r="S12" s="20"/>
      <c r="T12" s="20"/>
      <c r="U12" s="33">
        <f>SUM(P12:S12)</f>
        <v>260000000</v>
      </c>
      <c r="V12" s="31"/>
      <c r="W12" s="20"/>
      <c r="X12" s="20"/>
      <c r="Y12" s="20"/>
      <c r="Z12" s="20"/>
      <c r="AA12" s="33">
        <f t="shared" si="2"/>
        <v>0</v>
      </c>
      <c r="AB12" s="34">
        <f t="shared" si="1"/>
        <v>0</v>
      </c>
      <c r="AC12" s="35"/>
      <c r="AD12" s="36" t="s">
        <v>44</v>
      </c>
      <c r="AE12" s="37" t="s">
        <v>71</v>
      </c>
    </row>
    <row r="13" spans="1:31" ht="151.80000000000001" x14ac:dyDescent="0.25">
      <c r="A13" s="13">
        <v>308</v>
      </c>
      <c r="B13" s="21" t="s">
        <v>38</v>
      </c>
      <c r="C13" s="21" t="s">
        <v>52</v>
      </c>
      <c r="D13" s="21" t="s">
        <v>53</v>
      </c>
      <c r="E13" s="22" t="s">
        <v>57</v>
      </c>
      <c r="F13" s="23" t="s">
        <v>58</v>
      </c>
      <c r="G13" s="24">
        <v>2021680010079</v>
      </c>
      <c r="H13" s="43" t="s">
        <v>77</v>
      </c>
      <c r="I13" s="25" t="s">
        <v>68</v>
      </c>
      <c r="J13" s="26">
        <v>44431</v>
      </c>
      <c r="K13" s="26">
        <v>44560</v>
      </c>
      <c r="L13" s="38">
        <v>1</v>
      </c>
      <c r="M13" s="28">
        <v>0.5</v>
      </c>
      <c r="N13" s="29">
        <f t="shared" si="0"/>
        <v>0.5</v>
      </c>
      <c r="O13" s="25" t="s">
        <v>74</v>
      </c>
      <c r="P13" s="31">
        <v>60000000</v>
      </c>
      <c r="Q13" s="44"/>
      <c r="R13" s="20"/>
      <c r="S13" s="20"/>
      <c r="T13" s="20"/>
      <c r="U13" s="33">
        <f t="shared" ref="U13:U15" si="3">SUM(P13:S13)</f>
        <v>60000000</v>
      </c>
      <c r="V13" s="31"/>
      <c r="W13" s="44"/>
      <c r="X13" s="20"/>
      <c r="Y13" s="20"/>
      <c r="Z13" s="20"/>
      <c r="AA13" s="33">
        <f t="shared" si="2"/>
        <v>0</v>
      </c>
      <c r="AB13" s="34">
        <f t="shared" si="1"/>
        <v>0</v>
      </c>
      <c r="AC13" s="35"/>
      <c r="AD13" s="36" t="s">
        <v>44</v>
      </c>
      <c r="AE13" s="37" t="s">
        <v>71</v>
      </c>
    </row>
    <row r="14" spans="1:31" ht="82.8" x14ac:dyDescent="0.25">
      <c r="A14" s="13">
        <v>309</v>
      </c>
      <c r="B14" s="21" t="s">
        <v>38</v>
      </c>
      <c r="C14" s="21" t="s">
        <v>52</v>
      </c>
      <c r="D14" s="21" t="s">
        <v>53</v>
      </c>
      <c r="E14" s="22" t="s">
        <v>59</v>
      </c>
      <c r="F14" s="23" t="s">
        <v>60</v>
      </c>
      <c r="G14" s="41"/>
      <c r="H14" s="45" t="s">
        <v>61</v>
      </c>
      <c r="I14" s="25"/>
      <c r="J14" s="26"/>
      <c r="K14" s="26"/>
      <c r="L14" s="46">
        <v>0</v>
      </c>
      <c r="M14" s="47"/>
      <c r="N14" s="29" t="str">
        <f t="shared" si="0"/>
        <v>-</v>
      </c>
      <c r="O14" s="25"/>
      <c r="P14" s="31"/>
      <c r="Q14" s="20"/>
      <c r="R14" s="20"/>
      <c r="S14" s="48"/>
      <c r="T14" s="20"/>
      <c r="U14" s="33">
        <f t="shared" si="3"/>
        <v>0</v>
      </c>
      <c r="V14" s="31"/>
      <c r="W14" s="20"/>
      <c r="X14" s="20"/>
      <c r="Y14" s="48"/>
      <c r="Z14" s="20"/>
      <c r="AA14" s="33">
        <f t="shared" si="2"/>
        <v>0</v>
      </c>
      <c r="AB14" s="34" t="str">
        <f t="shared" si="1"/>
        <v>-</v>
      </c>
      <c r="AC14" s="35"/>
      <c r="AD14" s="36" t="s">
        <v>44</v>
      </c>
      <c r="AE14" s="37" t="s">
        <v>71</v>
      </c>
    </row>
    <row r="15" spans="1:31" ht="165.6" x14ac:dyDescent="0.25">
      <c r="A15" s="13">
        <v>311</v>
      </c>
      <c r="B15" s="21" t="s">
        <v>38</v>
      </c>
      <c r="C15" s="21" t="s">
        <v>52</v>
      </c>
      <c r="D15" s="21" t="s">
        <v>62</v>
      </c>
      <c r="E15" s="22" t="s">
        <v>63</v>
      </c>
      <c r="F15" s="23" t="s">
        <v>64</v>
      </c>
      <c r="G15" s="24">
        <v>2021680010139</v>
      </c>
      <c r="H15" s="2" t="s">
        <v>75</v>
      </c>
      <c r="I15" s="25" t="s">
        <v>70</v>
      </c>
      <c r="J15" s="26">
        <v>44463</v>
      </c>
      <c r="K15" s="26">
        <v>44560</v>
      </c>
      <c r="L15" s="38">
        <v>1</v>
      </c>
      <c r="M15" s="28">
        <v>0.55000000000000004</v>
      </c>
      <c r="N15" s="29">
        <f t="shared" si="0"/>
        <v>0.55000000000000004</v>
      </c>
      <c r="O15" s="25" t="s">
        <v>69</v>
      </c>
      <c r="P15" s="31">
        <v>30000000</v>
      </c>
      <c r="Q15" s="20"/>
      <c r="R15" s="20"/>
      <c r="S15" s="20"/>
      <c r="T15" s="20"/>
      <c r="U15" s="33">
        <f t="shared" si="3"/>
        <v>30000000</v>
      </c>
      <c r="V15" s="31"/>
      <c r="W15" s="20"/>
      <c r="X15" s="20"/>
      <c r="Y15" s="20"/>
      <c r="Z15" s="20"/>
      <c r="AA15" s="33">
        <f t="shared" si="2"/>
        <v>0</v>
      </c>
      <c r="AB15" s="34">
        <f t="shared" si="1"/>
        <v>0</v>
      </c>
      <c r="AC15" s="35"/>
      <c r="AD15" s="36" t="s">
        <v>44</v>
      </c>
      <c r="AE15" s="37" t="s">
        <v>71</v>
      </c>
    </row>
    <row r="16" spans="1:31" x14ac:dyDescent="0.25">
      <c r="A16" s="3">
        <f>SUM(--(FREQUENCY(A9:A15,A9:A15)&gt;0))</f>
        <v>7</v>
      </c>
      <c r="B16" s="4"/>
      <c r="C16" s="5"/>
      <c r="D16" s="5"/>
      <c r="E16" s="5"/>
      <c r="F16" s="5"/>
      <c r="G16" s="5"/>
      <c r="H16" s="5"/>
      <c r="I16" s="5"/>
      <c r="J16" s="5"/>
      <c r="K16" s="6"/>
      <c r="L16" s="6"/>
      <c r="M16" s="7" t="s">
        <v>17</v>
      </c>
      <c r="N16" s="6">
        <f>IFERROR(AVERAGE(N9:N15),"-")</f>
        <v>0.63249999999999995</v>
      </c>
      <c r="O16" s="8"/>
      <c r="P16" s="9">
        <f t="shared" ref="P16:AA16" si="4">SUM(P9:P15)</f>
        <v>1250000000</v>
      </c>
      <c r="Q16" s="9">
        <f t="shared" si="4"/>
        <v>0</v>
      </c>
      <c r="R16" s="9">
        <f t="shared" si="4"/>
        <v>0.67</v>
      </c>
      <c r="S16" s="9">
        <f t="shared" si="4"/>
        <v>0</v>
      </c>
      <c r="T16" s="9">
        <f t="shared" si="4"/>
        <v>0</v>
      </c>
      <c r="U16" s="11">
        <f>SUM(U9:U15)</f>
        <v>1250000000.6700001</v>
      </c>
      <c r="V16" s="9">
        <f t="shared" si="4"/>
        <v>659097667.33999991</v>
      </c>
      <c r="W16" s="9">
        <f t="shared" si="4"/>
        <v>0</v>
      </c>
      <c r="X16" s="9">
        <f t="shared" si="4"/>
        <v>0</v>
      </c>
      <c r="Y16" s="9">
        <f t="shared" si="4"/>
        <v>0</v>
      </c>
      <c r="Z16" s="9">
        <f t="shared" si="4"/>
        <v>0</v>
      </c>
      <c r="AA16" s="11">
        <f t="shared" si="4"/>
        <v>659097667.33999991</v>
      </c>
      <c r="AB16" s="10">
        <f t="shared" si="1"/>
        <v>0.52727813358937881</v>
      </c>
      <c r="AC16" s="11">
        <f>SUM(AE9:AE15)</f>
        <v>0</v>
      </c>
      <c r="AD16" s="8"/>
      <c r="AE16" s="8"/>
    </row>
  </sheetData>
  <mergeCells count="18">
    <mergeCell ref="L7:N7"/>
    <mergeCell ref="O7:U7"/>
    <mergeCell ref="V7:AA7"/>
    <mergeCell ref="AB7:AB8"/>
    <mergeCell ref="B7:F7"/>
    <mergeCell ref="G7:K7"/>
    <mergeCell ref="AC1:AE1"/>
    <mergeCell ref="AC2:AE2"/>
    <mergeCell ref="AC3:AE3"/>
    <mergeCell ref="AC4:AE4"/>
    <mergeCell ref="AC7:AC8"/>
    <mergeCell ref="AD7:AE7"/>
    <mergeCell ref="A1:A4"/>
    <mergeCell ref="A5:C5"/>
    <mergeCell ref="A6:C6"/>
    <mergeCell ref="D5:L5"/>
    <mergeCell ref="D6:L6"/>
    <mergeCell ref="B1:AB4"/>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16" right="0.16" top="0.75" bottom="0.75" header="0.3" footer="0.3"/>
  <pageSetup paperSize="258"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2021-10-06T22:40:41Z</cp:lastPrinted>
  <dcterms:created xsi:type="dcterms:W3CDTF">2008-07-08T21:30:46Z</dcterms:created>
  <dcterms:modified xsi:type="dcterms:W3CDTF">2021-11-04T00:28:27Z</dcterms:modified>
</cp:coreProperties>
</file>