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5BA3E37D-2705-4244-9B46-EE1C0C140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14" l="1"/>
  <c r="N11" i="14"/>
  <c r="N10" i="14"/>
  <c r="N9" i="14"/>
  <c r="N14" i="14" s="1"/>
  <c r="AB10" i="14"/>
  <c r="AA12" i="14"/>
  <c r="AB12" i="14" s="1"/>
  <c r="AA11" i="14"/>
  <c r="AB11" i="14" s="1"/>
  <c r="AA10" i="14"/>
  <c r="AA9" i="14"/>
  <c r="U12" i="14"/>
  <c r="U11" i="14"/>
  <c r="U10" i="14"/>
  <c r="U9" i="14"/>
  <c r="AC14" i="14" l="1"/>
  <c r="Q14" i="14"/>
  <c r="R14" i="14"/>
  <c r="S14" i="14"/>
  <c r="T14" i="14"/>
  <c r="V14" i="14"/>
  <c r="W14" i="14"/>
  <c r="X14" i="14"/>
  <c r="Y14" i="14"/>
  <c r="Z14" i="14"/>
  <c r="P14" i="14"/>
  <c r="AB9" i="14"/>
  <c r="A14" i="14"/>
  <c r="U14" i="14" l="1"/>
  <c r="AA14" i="14" l="1"/>
  <c r="AB14" i="14" s="1"/>
</calcChain>
</file>

<file path=xl/sharedStrings.xml><?xml version="1.0" encoding="utf-8"?>
<sst xmlns="http://schemas.openxmlformats.org/spreadsheetml/2006/main" count="90" uniqueCount="62">
  <si>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</si>
  <si>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</si>
  <si>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</si>
  <si>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</si>
  <si>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</si>
  <si>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</si>
  <si>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</si>
  <si>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</si>
  <si>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</si>
  <si>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</si>
  <si>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</si>
  <si>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</si>
  <si>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</si>
  <si>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</si>
  <si>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</si>
  <si>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</si>
  <si>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</si>
  <si>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</si>
  <si>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</si>
  <si>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</si>
  <si>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</si>
  <si>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</si>
  <si>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</si>
  <si>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</si>
  <si>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</si>
  <si>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</si>
  <si>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</si>
  <si>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</si>
  <si>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</si>
  <si>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</si>
  <si>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</si>
  <si>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</si>
  <si>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</si>
  <si>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</si>
  <si>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</si>
  <si>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</si>
  <si>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</si>
  <si>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</si>
  <si>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</si>
  <si>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</si>
  <si>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</si>
  <si>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2.3.2.02.02.008.4599025.201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</si>
  <si>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</si>
  <si>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</si>
  <si>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</si>
  <si>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</si>
  <si>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POR DEFINIR</t>
  </si>
  <si>
    <t>2.3.2.02.02.008.4599025.501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</si>
  <si>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</si>
  <si>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</si>
  <si>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</si>
  <si>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</si>
  <si>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</si>
  <si>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</si>
  <si>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</si>
  <si>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-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</si>
  <si>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</si>
  <si>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</si>
  <si>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</si>
  <si>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</si>
  <si>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SUSCRIPCIÓN: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</si>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</sst>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sz val="12"/>
      <color rgb="FF3F3F3F"/>
      <name val="Arial"/>
      <family val="2"/>
    </font>
    <font>
      <b/>
      <sz val="12"/>
      <color rgb="FF3F3F3F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2" fillId="4" borderId="6" applyNumberFormat="0" applyAlignment="0" applyProtection="0"/>
  </cellStyleXfs>
  <cellXfs count="72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9" fontId="11" fillId="2" borderId="2" xfId="107" applyFont="1" applyFill="1" applyBorder="1" applyAlignment="1">
      <alignment horizontal="center" vertical="center" wrapText="1"/>
    </xf>
    <xf numFmtId="5" fontId="13" fillId="2" borderId="6" xfId="110" applyNumberFormat="1" applyFont="1" applyFill="1" applyAlignment="1">
      <alignment horizontal="center" vertical="center" wrapText="1"/>
    </xf>
    <xf numFmtId="9" fontId="10" fillId="3" borderId="6" xfId="110" applyNumberFormat="1" applyFont="1" applyFill="1" applyAlignment="1">
      <alignment horizontal="center" vertical="center" wrapText="1"/>
    </xf>
    <xf numFmtId="5" fontId="14" fillId="3" borderId="6" xfId="110" applyNumberFormat="1" applyFont="1" applyFill="1" applyAlignment="1">
      <alignment vertical="center" wrapText="1"/>
    </xf>
    <xf numFmtId="5" fontId="15" fillId="0" borderId="2" xfId="108" applyNumberFormat="1" applyFont="1" applyFill="1" applyBorder="1" applyAlignment="1">
      <alignment horizontal="center" vertical="center" wrapText="1"/>
    </xf>
    <xf numFmtId="9" fontId="10" fillId="0" borderId="7" xfId="107" applyFont="1" applyFill="1" applyBorder="1" applyAlignment="1">
      <alignment horizontal="center" vertical="center" wrapText="1"/>
    </xf>
    <xf numFmtId="9" fontId="10" fillId="0" borderId="5" xfId="107" applyFont="1" applyFill="1" applyBorder="1" applyAlignment="1">
      <alignment horizontal="center" vertical="center" wrapText="1"/>
    </xf>
    <xf numFmtId="5" fontId="7" fillId="2" borderId="7" xfId="108" applyNumberFormat="1" applyFont="1" applyFill="1" applyBorder="1" applyAlignment="1">
      <alignment horizontal="center" vertical="center" wrapText="1"/>
    </xf>
    <xf numFmtId="5" fontId="7" fillId="2" borderId="5" xfId="108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2" fontId="11" fillId="0" borderId="2" xfId="109" applyNumberFormat="1" applyFont="1" applyBorder="1" applyAlignment="1">
      <alignment horizontal="left" vertical="center" wrapText="1"/>
    </xf>
    <xf numFmtId="2" fontId="11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2" fontId="11" fillId="0" borderId="2" xfId="109" applyNumberFormat="1" applyFont="1" applyBorder="1" applyAlignment="1">
      <alignment horizontal="center" vertical="center" wrapText="1"/>
    </xf>
    <xf numFmtId="2" fontId="11" fillId="0" borderId="1" xfId="109" applyNumberFormat="1" applyFont="1" applyBorder="1" applyAlignment="1">
      <alignment horizontal="center" vertical="center" wrapText="1"/>
    </xf>
    <xf numFmtId="9" fontId="6" fillId="2" borderId="6" xfId="110" applyNumberFormat="1" applyFont="1" applyFill="1" applyAlignment="1">
      <alignment horizontal="center" vertical="center"/>
    </xf>
    <xf numFmtId="9" fontId="10" fillId="4" borderId="6" xfId="110" applyNumberFormat="1" applyFont="1" applyAlignment="1">
      <alignment horizontal="center" vertical="center"/>
    </xf>
    <xf numFmtId="5" fontId="7" fillId="2" borderId="1" xfId="108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5" fontId="7" fillId="0" borderId="7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64488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zoomScale="50" zoomScaleNormal="50" workbookViewId="0">
      <selection activeCell="AD9" sqref="AD9"/>
    </sheetView>
  </sheetViews>
  <sheetFormatPr baseColWidth="10" defaultColWidth="11.19921875" defaultRowHeight="13.8" x14ac:dyDescent="0.25"/>
  <cols>
    <col min="1" max="1" width="9.69921875" style="1" customWidth="1"/>
    <col min="2" max="4" width="21.09765625" style="1" customWidth="1"/>
    <col min="5" max="6" width="46.19921875" style="1" customWidth="1"/>
    <col min="7" max="7" width="21.59765625" style="1" customWidth="1"/>
    <col min="8" max="9" width="44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17.8984375" style="1" customWidth="1"/>
    <col min="16" max="16" width="18.796875" style="1" customWidth="1"/>
    <col min="17" max="18" width="11.19921875" style="1" customWidth="1"/>
    <col min="19" max="19" width="15.59765625" style="1" customWidth="1"/>
    <col min="20" max="20" width="11.19921875" style="1" customWidth="1"/>
    <col min="21" max="21" width="22.8984375" style="1" customWidth="1"/>
    <col min="22" max="22" width="18.8984375" style="1" customWidth="1"/>
    <col min="23" max="24" width="10.69921875" style="1" customWidth="1"/>
    <col min="25" max="25" width="15.09765625" style="1" customWidth="1"/>
    <col min="26" max="26" width="10.69921875" style="1" customWidth="1"/>
    <col min="27" max="27" width="24.5" style="1" customWidth="1"/>
    <col min="28" max="28" width="16.5" style="1" customWidth="1"/>
    <col min="29" max="29" width="20.69921875" style="1" customWidth="1"/>
    <col min="30" max="31" width="17.59765625" style="1" customWidth="1"/>
    <col min="32" max="16384" width="11.19921875" style="1"/>
  </cols>
  <sheetData>
    <row r="1" spans="1:31" ht="15.6" x14ac:dyDescent="0.25">
      <c r="A1" s="56"/>
      <c r="B1" s="61" t="s">
        <v>56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54" t="s">
        <v>61</v>
      </c>
      <c r="AD1" s="54"/>
      <c r="AE1" s="54"/>
    </row>
    <row r="2" spans="1:31" ht="15.6" x14ac:dyDescent="0.25">
      <c r="A2" s="5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55" t="s">
        <v>57</v>
      </c>
      <c r="AD2" s="55"/>
      <c r="AE2" s="55"/>
    </row>
    <row r="3" spans="1:31" ht="15.6" x14ac:dyDescent="0.25">
      <c r="A3" s="56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55" t="s">
        <v>58</v>
      </c>
      <c r="AD3" s="55"/>
      <c r="AE3" s="55"/>
    </row>
    <row r="4" spans="1:31" ht="15.6" x14ac:dyDescent="0.25">
      <c r="A4" s="5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55" t="s">
        <v>59</v>
      </c>
      <c r="AD4" s="55"/>
      <c r="AE4" s="55"/>
    </row>
    <row r="5" spans="1:31" ht="15.6" x14ac:dyDescent="0.25">
      <c r="A5" s="57" t="s">
        <v>60</v>
      </c>
      <c r="B5" s="57"/>
      <c r="C5" s="57"/>
      <c r="D5" s="59">
        <v>44445</v>
      </c>
      <c r="E5" s="59"/>
      <c r="F5" s="59"/>
      <c r="G5" s="59"/>
      <c r="H5" s="59"/>
      <c r="I5" s="59"/>
      <c r="J5" s="59"/>
      <c r="K5" s="59"/>
      <c r="L5" s="59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1:31" ht="15.6" x14ac:dyDescent="0.25">
      <c r="A6" s="58" t="s">
        <v>31</v>
      </c>
      <c r="B6" s="58"/>
      <c r="C6" s="58"/>
      <c r="D6" s="60">
        <v>44439</v>
      </c>
      <c r="E6" s="60"/>
      <c r="F6" s="60"/>
      <c r="G6" s="60"/>
      <c r="H6" s="60"/>
      <c r="I6" s="60"/>
      <c r="J6" s="60"/>
      <c r="K6" s="60"/>
      <c r="L6" s="60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7"/>
      <c r="AE6" s="28"/>
    </row>
    <row r="7" spans="1:31" ht="15.6" x14ac:dyDescent="0.25">
      <c r="A7" s="29"/>
      <c r="B7" s="52" t="s">
        <v>10</v>
      </c>
      <c r="C7" s="52"/>
      <c r="D7" s="52"/>
      <c r="E7" s="52"/>
      <c r="F7" s="52"/>
      <c r="G7" s="52" t="s">
        <v>11</v>
      </c>
      <c r="H7" s="52"/>
      <c r="I7" s="52"/>
      <c r="J7" s="52"/>
      <c r="K7" s="52"/>
      <c r="L7" s="52" t="s">
        <v>26</v>
      </c>
      <c r="M7" s="52"/>
      <c r="N7" s="52"/>
      <c r="O7" s="52" t="s">
        <v>24</v>
      </c>
      <c r="P7" s="52"/>
      <c r="Q7" s="52"/>
      <c r="R7" s="52"/>
      <c r="S7" s="52"/>
      <c r="T7" s="52"/>
      <c r="U7" s="52"/>
      <c r="V7" s="52" t="s">
        <v>18</v>
      </c>
      <c r="W7" s="52"/>
      <c r="X7" s="52"/>
      <c r="Y7" s="52"/>
      <c r="Z7" s="52"/>
      <c r="AA7" s="52"/>
      <c r="AB7" s="53" t="s">
        <v>19</v>
      </c>
      <c r="AC7" s="53" t="s">
        <v>27</v>
      </c>
      <c r="AD7" s="53" t="s">
        <v>25</v>
      </c>
      <c r="AE7" s="53"/>
    </row>
    <row r="8" spans="1:31" ht="78" x14ac:dyDescent="0.25">
      <c r="A8" s="30" t="s">
        <v>30</v>
      </c>
      <c r="B8" s="31" t="s">
        <v>1</v>
      </c>
      <c r="C8" s="30" t="s">
        <v>6</v>
      </c>
      <c r="D8" s="30" t="s">
        <v>2</v>
      </c>
      <c r="E8" s="30" t="s">
        <v>7</v>
      </c>
      <c r="F8" s="31" t="s">
        <v>20</v>
      </c>
      <c r="G8" s="31" t="s">
        <v>15</v>
      </c>
      <c r="H8" s="31" t="s">
        <v>3</v>
      </c>
      <c r="I8" s="31" t="s">
        <v>16</v>
      </c>
      <c r="J8" s="31" t="s">
        <v>22</v>
      </c>
      <c r="K8" s="31" t="s">
        <v>23</v>
      </c>
      <c r="L8" s="31" t="s">
        <v>4</v>
      </c>
      <c r="M8" s="31" t="s">
        <v>5</v>
      </c>
      <c r="N8" s="31" t="s">
        <v>0</v>
      </c>
      <c r="O8" s="30" t="s">
        <v>9</v>
      </c>
      <c r="P8" s="31" t="s">
        <v>33</v>
      </c>
      <c r="Q8" s="31" t="s">
        <v>8</v>
      </c>
      <c r="R8" s="31" t="s">
        <v>28</v>
      </c>
      <c r="S8" s="31" t="s">
        <v>32</v>
      </c>
      <c r="T8" s="31" t="s">
        <v>12</v>
      </c>
      <c r="U8" s="31" t="s">
        <v>21</v>
      </c>
      <c r="V8" s="31" t="s">
        <v>33</v>
      </c>
      <c r="W8" s="31" t="s">
        <v>8</v>
      </c>
      <c r="X8" s="31" t="s">
        <v>28</v>
      </c>
      <c r="Y8" s="31" t="s">
        <v>32</v>
      </c>
      <c r="Z8" s="31" t="s">
        <v>12</v>
      </c>
      <c r="AA8" s="31" t="s">
        <v>29</v>
      </c>
      <c r="AB8" s="53"/>
      <c r="AC8" s="53"/>
      <c r="AD8" s="31" t="s">
        <v>13</v>
      </c>
      <c r="AE8" s="31" t="s">
        <v>14</v>
      </c>
    </row>
    <row r="9" spans="1:31" ht="115.2" customHeight="1" x14ac:dyDescent="0.25">
      <c r="A9" s="32">
        <v>201</v>
      </c>
      <c r="B9" s="10" t="s">
        <v>50</v>
      </c>
      <c r="C9" s="10" t="s">
        <v>51</v>
      </c>
      <c r="D9" s="10" t="s">
        <v>52</v>
      </c>
      <c r="E9" s="11" t="s">
        <v>53</v>
      </c>
      <c r="F9" s="12" t="s">
        <v>54</v>
      </c>
      <c r="G9" s="13"/>
      <c r="H9" s="33"/>
      <c r="I9" s="14"/>
      <c r="J9" s="14"/>
      <c r="K9" s="14"/>
      <c r="L9" s="6">
        <v>0</v>
      </c>
      <c r="M9" s="15" t="s">
        <v>55</v>
      </c>
      <c r="N9" s="4" t="str">
        <f>IFERROR(IF(M9/L9&gt;100%,100%,M9/L9),"-")</f>
        <v>-</v>
      </c>
      <c r="O9" s="7"/>
      <c r="P9" s="3"/>
      <c r="Q9" s="8"/>
      <c r="R9" s="8"/>
      <c r="S9" s="8"/>
      <c r="T9" s="17"/>
      <c r="U9" s="23">
        <f>SUM(P9:T9)</f>
        <v>0</v>
      </c>
      <c r="V9" s="16"/>
      <c r="W9" s="8"/>
      <c r="X9" s="8"/>
      <c r="Y9" s="8"/>
      <c r="Z9" s="17"/>
      <c r="AA9" s="23">
        <f>SUM(V9:Z9)</f>
        <v>0</v>
      </c>
      <c r="AB9" s="2" t="str">
        <f>IFERROR(AA9/U9,"-")</f>
        <v>-</v>
      </c>
      <c r="AC9" s="3"/>
      <c r="AD9" s="5" t="s">
        <v>42</v>
      </c>
      <c r="AE9" s="5" t="s">
        <v>43</v>
      </c>
    </row>
    <row r="10" spans="1:31" ht="122.4" customHeight="1" x14ac:dyDescent="0.25">
      <c r="A10" s="32">
        <v>287</v>
      </c>
      <c r="B10" s="10" t="s">
        <v>35</v>
      </c>
      <c r="C10" s="10" t="s">
        <v>34</v>
      </c>
      <c r="D10" s="10" t="s">
        <v>36</v>
      </c>
      <c r="E10" s="11" t="s">
        <v>37</v>
      </c>
      <c r="F10" s="12" t="s">
        <v>38</v>
      </c>
      <c r="G10" s="20">
        <v>2020680010018</v>
      </c>
      <c r="H10" s="34" t="s">
        <v>39</v>
      </c>
      <c r="I10" s="14" t="s">
        <v>40</v>
      </c>
      <c r="J10" s="14">
        <v>44207</v>
      </c>
      <c r="K10" s="14">
        <v>44547</v>
      </c>
      <c r="L10" s="6">
        <v>1</v>
      </c>
      <c r="M10" s="15">
        <v>0.76</v>
      </c>
      <c r="N10" s="4">
        <f>IFERROR(IF(M10/L10&gt;100%,100%,M10/L10),"-")</f>
        <v>0.76</v>
      </c>
      <c r="O10" s="7" t="s">
        <v>41</v>
      </c>
      <c r="P10" s="16">
        <v>172717717</v>
      </c>
      <c r="Q10" s="8"/>
      <c r="R10" s="8"/>
      <c r="S10" s="8"/>
      <c r="T10" s="17"/>
      <c r="U10" s="23">
        <f>SUM(P10:T10)</f>
        <v>172717717</v>
      </c>
      <c r="V10" s="16">
        <v>155444444.33333001</v>
      </c>
      <c r="W10" s="8"/>
      <c r="X10" s="8"/>
      <c r="Y10" s="8"/>
      <c r="Z10" s="17"/>
      <c r="AA10" s="23">
        <f>SUM(V10:Z10)</f>
        <v>155444444.33333001</v>
      </c>
      <c r="AB10" s="24">
        <f>IFERROR(AA10/U10,"-")</f>
        <v>0.89999130971219354</v>
      </c>
      <c r="AC10" s="3"/>
      <c r="AD10" s="5" t="s">
        <v>42</v>
      </c>
      <c r="AE10" s="5" t="s">
        <v>43</v>
      </c>
    </row>
    <row r="11" spans="1:31" ht="108" customHeight="1" x14ac:dyDescent="0.25">
      <c r="A11" s="32">
        <v>288</v>
      </c>
      <c r="B11" s="9" t="s">
        <v>35</v>
      </c>
      <c r="C11" s="9" t="s">
        <v>34</v>
      </c>
      <c r="D11" s="9" t="s">
        <v>36</v>
      </c>
      <c r="E11" s="19" t="s">
        <v>44</v>
      </c>
      <c r="F11" s="12" t="s">
        <v>45</v>
      </c>
      <c r="G11" s="20">
        <v>2020680010018</v>
      </c>
      <c r="H11" s="34" t="s">
        <v>39</v>
      </c>
      <c r="I11" s="14" t="s">
        <v>40</v>
      </c>
      <c r="J11" s="14">
        <v>44207</v>
      </c>
      <c r="K11" s="14">
        <v>44547</v>
      </c>
      <c r="L11" s="21">
        <v>1</v>
      </c>
      <c r="M11" s="22">
        <v>0.66639999999999999</v>
      </c>
      <c r="N11" s="4">
        <f>IFERROR(IF(M11/L11&gt;100%,100%,M11/L11),"-")</f>
        <v>0.66639999999999999</v>
      </c>
      <c r="O11" s="7" t="s">
        <v>41</v>
      </c>
      <c r="P11" s="16">
        <v>338919485</v>
      </c>
      <c r="Q11" s="17"/>
      <c r="R11" s="17"/>
      <c r="S11" s="17"/>
      <c r="T11" s="17"/>
      <c r="U11" s="23">
        <f>SUM(P11:T11)</f>
        <v>338919485</v>
      </c>
      <c r="V11" s="16">
        <v>249646376.33333001</v>
      </c>
      <c r="W11" s="17"/>
      <c r="X11" s="17"/>
      <c r="Y11" s="17"/>
      <c r="Z11" s="17"/>
      <c r="AA11" s="44">
        <f>SUM(V11:Z11)</f>
        <v>249646376.33333001</v>
      </c>
      <c r="AB11" s="45">
        <f>IFERROR(AA11/U11,"-")</f>
        <v>0.73659493591325975</v>
      </c>
      <c r="AC11" s="46"/>
      <c r="AD11" s="71" t="s">
        <v>42</v>
      </c>
      <c r="AE11" s="71" t="s">
        <v>43</v>
      </c>
    </row>
    <row r="12" spans="1:31" ht="90" x14ac:dyDescent="0.25">
      <c r="A12" s="32">
        <v>289</v>
      </c>
      <c r="B12" s="9" t="s">
        <v>35</v>
      </c>
      <c r="C12" s="9" t="s">
        <v>34</v>
      </c>
      <c r="D12" s="9" t="s">
        <v>36</v>
      </c>
      <c r="E12" s="18" t="s">
        <v>48</v>
      </c>
      <c r="F12" s="12" t="s">
        <v>49</v>
      </c>
      <c r="G12" s="20"/>
      <c r="H12" s="33" t="s">
        <v>46</v>
      </c>
      <c r="I12" s="14"/>
      <c r="J12" s="14"/>
      <c r="K12" s="14"/>
      <c r="L12" s="66">
        <v>1</v>
      </c>
      <c r="M12" s="63">
        <v>0.6</v>
      </c>
      <c r="N12" s="64">
        <f>IFERROR(IF(M12/L12&gt;100%,100%,M12/L12),"-")</f>
        <v>0.6</v>
      </c>
      <c r="O12" s="7" t="s">
        <v>47</v>
      </c>
      <c r="P12" s="16">
        <v>200000000</v>
      </c>
      <c r="Q12" s="17"/>
      <c r="R12" s="17"/>
      <c r="S12" s="17"/>
      <c r="T12" s="17"/>
      <c r="U12" s="65">
        <f>SUM(P12:T13)</f>
        <v>1088362798</v>
      </c>
      <c r="V12" s="47"/>
      <c r="W12" s="17"/>
      <c r="X12" s="17"/>
      <c r="Y12" s="17"/>
      <c r="Z12" s="17"/>
      <c r="AA12" s="50">
        <f>SUM(V12:Z13)</f>
        <v>871089525.33333004</v>
      </c>
      <c r="AB12" s="48">
        <f>IFERROR(AA12/U12,"-")</f>
        <v>0.80036686933260104</v>
      </c>
      <c r="AC12" s="69"/>
      <c r="AD12" s="70" t="s">
        <v>42</v>
      </c>
      <c r="AE12" s="70" t="s">
        <v>43</v>
      </c>
    </row>
    <row r="13" spans="1:31" ht="90" x14ac:dyDescent="0.25">
      <c r="A13" s="32">
        <v>289</v>
      </c>
      <c r="B13" s="10" t="s">
        <v>35</v>
      </c>
      <c r="C13" s="10" t="s">
        <v>34</v>
      </c>
      <c r="D13" s="10" t="s">
        <v>36</v>
      </c>
      <c r="E13" s="18" t="s">
        <v>48</v>
      </c>
      <c r="F13" s="12" t="s">
        <v>49</v>
      </c>
      <c r="G13" s="20">
        <v>2020680010018</v>
      </c>
      <c r="H13" s="34" t="s">
        <v>39</v>
      </c>
      <c r="I13" s="14" t="s">
        <v>40</v>
      </c>
      <c r="J13" s="14">
        <v>44207</v>
      </c>
      <c r="K13" s="14">
        <v>44547</v>
      </c>
      <c r="L13" s="67"/>
      <c r="M13" s="63"/>
      <c r="N13" s="64"/>
      <c r="O13" s="7" t="s">
        <v>41</v>
      </c>
      <c r="P13" s="16">
        <v>888362798</v>
      </c>
      <c r="Q13" s="17"/>
      <c r="R13" s="17"/>
      <c r="S13" s="17"/>
      <c r="T13" s="17"/>
      <c r="U13" s="51"/>
      <c r="V13" s="16">
        <v>871089525.33333004</v>
      </c>
      <c r="W13" s="17"/>
      <c r="X13" s="17"/>
      <c r="Y13" s="17"/>
      <c r="Z13" s="17"/>
      <c r="AA13" s="51"/>
      <c r="AB13" s="49"/>
      <c r="AC13" s="68"/>
      <c r="AD13" s="70"/>
      <c r="AE13" s="70"/>
    </row>
    <row r="14" spans="1:31" ht="15.6" x14ac:dyDescent="0.25">
      <c r="A14" s="35">
        <f>SUM(--(FREQUENCY(A9:A13,A9:A13)&gt;0))</f>
        <v>4</v>
      </c>
      <c r="B14" s="36"/>
      <c r="C14" s="37"/>
      <c r="D14" s="37"/>
      <c r="E14" s="37"/>
      <c r="F14" s="37"/>
      <c r="G14" s="37"/>
      <c r="H14" s="37"/>
      <c r="I14" s="37"/>
      <c r="J14" s="37"/>
      <c r="K14" s="38"/>
      <c r="L14" s="38"/>
      <c r="M14" s="39" t="s">
        <v>17</v>
      </c>
      <c r="N14" s="38">
        <f>IFERROR(AVERAGE(N9:N13),"-")</f>
        <v>0.67546666666666677</v>
      </c>
      <c r="O14" s="40"/>
      <c r="P14" s="41">
        <f>SUM(P9:P13)</f>
        <v>1600000000</v>
      </c>
      <c r="Q14" s="41">
        <f t="shared" ref="Q14:Z14" si="0">SUM(Q9:Q13)</f>
        <v>0</v>
      </c>
      <c r="R14" s="41">
        <f t="shared" si="0"/>
        <v>0</v>
      </c>
      <c r="S14" s="41">
        <f t="shared" si="0"/>
        <v>0</v>
      </c>
      <c r="T14" s="41">
        <f t="shared" si="0"/>
        <v>0</v>
      </c>
      <c r="U14" s="42">
        <f>SUM(U9:U12)</f>
        <v>1600000000</v>
      </c>
      <c r="V14" s="41">
        <f t="shared" si="0"/>
        <v>1276180345.99999</v>
      </c>
      <c r="W14" s="41">
        <f t="shared" si="0"/>
        <v>0</v>
      </c>
      <c r="X14" s="41">
        <f t="shared" si="0"/>
        <v>0</v>
      </c>
      <c r="Y14" s="41">
        <f t="shared" si="0"/>
        <v>0</v>
      </c>
      <c r="Z14" s="41">
        <f t="shared" si="0"/>
        <v>0</v>
      </c>
      <c r="AA14" s="42">
        <f>SUM(AA9:AA12)</f>
        <v>1276180345.99999</v>
      </c>
      <c r="AB14" s="43">
        <f>IFERROR(AA14/U14,"-")</f>
        <v>0.79761271624999375</v>
      </c>
      <c r="AC14" s="42">
        <f>SUM(AC9:AC13)</f>
        <v>0</v>
      </c>
      <c r="AD14" s="40"/>
      <c r="AE14" s="40"/>
    </row>
    <row r="16" spans="1:31" x14ac:dyDescent="0.25">
      <c r="AA16"/>
    </row>
    <row r="17" spans="27:27" x14ac:dyDescent="0.25">
      <c r="AA17"/>
    </row>
    <row r="18" spans="27:27" x14ac:dyDescent="0.25">
      <c r="AA18"/>
    </row>
  </sheetData>
  <mergeCells count="27">
    <mergeCell ref="AD12:AD13"/>
    <mergeCell ref="AE12:AE13"/>
    <mergeCell ref="B7:F7"/>
    <mergeCell ref="G7:K7"/>
    <mergeCell ref="L7:N7"/>
    <mergeCell ref="O7:U7"/>
    <mergeCell ref="M12:M13"/>
    <mergeCell ref="N12:N13"/>
    <mergeCell ref="U12:U13"/>
    <mergeCell ref="L12:L13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AC7:AC8"/>
    <mergeCell ref="AD7:AE7"/>
    <mergeCell ref="AB12:AB13"/>
    <mergeCell ref="AA12:AA13"/>
    <mergeCell ref="V7:AA7"/>
    <mergeCell ref="AB7:AB8"/>
    <mergeCell ref="AC12:AC13"/>
  </mergeCells>
  <conditionalFormatting sqref="N9:N12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2021-11-04T00:10:15Z</dcterms:modified>
</cp:coreProperties>
</file>