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1 - Plan de Acción\09 - Septiembre\Publicados\"/>
    </mc:Choice>
  </mc:AlternateContent>
  <xr:revisionPtr revIDLastSave="0" documentId="13_ncr:1_{F70E3F29-CB69-472A-A217-237788C36E6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 de Acción" sheetId="14" r:id="rId1"/>
  </sheets>
  <definedNames>
    <definedName name="_xlnm._FilterDatabase" localSheetId="0" hidden="1">'Plan de Acción'!$A$8:$AA$14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0" i="14" l="1"/>
  <c r="AA10" i="14"/>
  <c r="AA12" i="14"/>
  <c r="AB12" i="14" s="1"/>
  <c r="U12" i="14"/>
  <c r="AA11" i="14" l="1"/>
  <c r="U11" i="14"/>
  <c r="AC14" i="14" l="1"/>
  <c r="AB11" i="14"/>
  <c r="Q14" i="14"/>
  <c r="R14" i="14"/>
  <c r="S14" i="14"/>
  <c r="T14" i="14"/>
  <c r="V14" i="14"/>
  <c r="W14" i="14"/>
  <c r="X14" i="14"/>
  <c r="Y14" i="14"/>
  <c r="Z14" i="14"/>
  <c r="P14" i="14"/>
  <c r="AA9" i="14"/>
  <c r="AA14" i="14" s="1"/>
  <c r="U9" i="14"/>
  <c r="N9" i="14"/>
  <c r="A14" i="14"/>
  <c r="AB9" i="14" l="1"/>
  <c r="U10" i="14"/>
  <c r="U14" i="14" s="1"/>
  <c r="AB14" i="14" s="1"/>
  <c r="N12" i="14"/>
  <c r="AB10" i="14" l="1"/>
  <c r="N14" i="14"/>
</calcChain>
</file>

<file path=xl/sharedStrings.xml><?xml version="1.0" encoding="utf-8"?>
<sst xmlns="http://schemas.openxmlformats.org/spreadsheetml/2006/main" count="90" uniqueCount="62">
  <si>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</si>
  <si>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</si>
  <si>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</si>
  <si>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</si>
  <si>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</si>
  <si>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</si>
  <si>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</si>
  <si>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</si>
  <si>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</si>
  <si>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</si>
  <si>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</si>
  <si>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</si>
  <si>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</si>
  <si>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</si>
  <si>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</si>
  <si>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</si>
  <si>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</si>
  <si>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</si>
  <si>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</si>
  <si>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</si>
  <si>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</si>
  <si>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</si>
  <si>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</si>
  <si>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</si>
  <si>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</si>
  <si>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</si>
  <si>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</si>
  <si>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</si>
  <si>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</si>
  <si>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</si>
  <si>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</si>
  <si>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>FECHA DE CORTE:</t>
  </si>
  <si>
    <t>RECURSOS PROPIOS INSTITUTOS</t>
  </si>
  <si>
    <t>RECURSOS PROPIOS MUNICIPIO</t>
  </si>
  <si>
    <t>Acceso A La Información Y Participación</t>
  </si>
  <si>
    <t>BUCARAMANGA TERRITORIO LIBRE DE CORRUPCIÓN: INSTITUCIONES SÓLIDAS Y CONFIABLES</t>
  </si>
  <si>
    <t>Fortalecimiento De Las Instituciones Democráticas Y Ciudadanía Participativa</t>
  </si>
  <si>
    <t>Realizar 4 campañas pedagógicas enfocadas en la protección de la vida, preservación de recursos naturales, la primera infancia y la educación, como base fundamental para la transformación cultural y social de las dinámicas de ciudad.</t>
  </si>
  <si>
    <t>Número de campañas pedagógicas realizadas enfocadas en la protección de la vida, preservación de recursos naturales, la primera infancia y la educación, como base fundamental para la transformación cultural y social de las dinámicas de ciudad.</t>
  </si>
  <si>
    <t>IMPLEMENTACIÓN DE ESTRATEGIAS DE COMUNICACIONES Y DIFUSIÓN DE LA OFERTA INSTITUCIONAL PARA EL MUNICIPIO BUCARAMANGA</t>
  </si>
  <si>
    <t>Fortalecer 1 estrategia de comunicaciones y de difusión de la oferta institucional eficaces para clientes internos y externos del Municipio de Bucaramanga</t>
  </si>
  <si>
    <t>2.3.2.02.02.008.4599025.201</t>
  </si>
  <si>
    <t>Ofc. Prensa y Comunicaciones</t>
  </si>
  <si>
    <t>Claudia Ramírez</t>
  </si>
  <si>
    <t xml:space="preserve">Mantener la difusión del 100% de los espacios de participación ciudadana, según requerimiento, que fortalezcan las veedurías y el debate público sobre temas de gobierno y de impacto para la planeación de ciudad. </t>
  </si>
  <si>
    <t xml:space="preserve">Porcentaje de difusión de los espacios de participación ciudadana, según requerimiento, que fortalezcan las veedurías y el debate público sobre temas de gobierno y de impacto para la planeación de ciudad. </t>
  </si>
  <si>
    <t>POR DEFINIR</t>
  </si>
  <si>
    <t>2.3.2.02.02.008.4599025.501</t>
  </si>
  <si>
    <t>Actualizar e implementar 1 Plan de Medios para informar a la ciudadanía sobre las políticas, iniciativas y proyectos estratégicos del gobierno.</t>
  </si>
  <si>
    <t>Número de Planes de Medios formulados e implementados para informar a la ciudadanía sobre las políticas, iniciativas y proyectos estratégicos del gobierno.</t>
  </si>
  <si>
    <t>BUCARAMANGA PRODUCTIVA Y COMPETITIVA: EMPRESAS INNOVADORAS, RESPONSABLES Y CONSCIENTES</t>
  </si>
  <si>
    <t>Bga Nodo De Activación Turística</t>
  </si>
  <si>
    <t>Productividad Y Competitividad De Las Empresas Generadoras De Marca Ciudad</t>
  </si>
  <si>
    <t>Realizar 2 campañas de comunicación para la difusión que permitan el posicionamiento de la Marca Ciudad en el territorio local, regional y nacional que motiven la inversión de diferentes sectores económicos para fortalecer el desarrollo, competitividad y turismo.</t>
  </si>
  <si>
    <t>Número de campañas de comunicación realizadas para la difusión realizadas que permitan el posicionamiento de la Marca Ciudad en el territorio local, regional y nacional que motiven la inversión de diferentes sectores económicos para fortalecer el desarrollo, competitividad y turismo.</t>
  </si>
  <si>
    <t>-</t>
  </si>
  <si>
    <t xml:space="preserve"> PLAN DE ACCIÓN - PLAN DE DESARROLLO MUNICIPAL
OFICINA DE PRENSA Y COMUNICACIONES</t>
  </si>
  <si>
    <r>
      <t xml:space="preserve">Versión: </t>
    </r>
    <r>
      <rPr>
        <sz val="12"/>
        <rFont val="Arial"/>
        <family val="2"/>
      </rPr>
      <t>1.0</t>
    </r>
  </si>
  <si>
    <r>
      <t>Fecha aprobación:</t>
    </r>
    <r>
      <rPr>
        <sz val="12"/>
        <rFont val="Arial"/>
        <family val="2"/>
      </rPr>
      <t xml:space="preserve"> Marzo-24-2021</t>
    </r>
  </si>
  <si>
    <r>
      <t xml:space="preserve">Página: </t>
    </r>
    <r>
      <rPr>
        <sz val="12"/>
        <rFont val="Arial"/>
        <family val="2"/>
      </rPr>
      <t>1 de 1</t>
    </r>
  </si>
  <si>
    <t>FECHA DE SUSCRIPCIÓN:</t>
  </si>
  <si>
    <r>
      <t xml:space="preserve">Código:  </t>
    </r>
    <r>
      <rPr>
        <sz val="12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</si>
</sst>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</numFmts>
  <fonts count="16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rgb="FF3F3F3F"/>
      <name val="Calibri"/>
      <family val="2"/>
      <scheme val="minor"/>
    </font>
    <font>
      <sz val="12"/>
      <color rgb="FF3F3F3F"/>
      <name val="Arial"/>
      <family val="2"/>
    </font>
    <font>
      <b/>
      <sz val="12"/>
      <color rgb="FF3F3F3F"/>
      <name val="Arial"/>
      <family val="2"/>
    </font>
    <font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rgb="FF3F3F3F"/>
      </top>
      <bottom/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12" fillId="4" borderId="6" applyNumberFormat="0" applyAlignment="0" applyProtection="0"/>
  </cellStyleXfs>
  <cellXfs count="82">
    <xf numFmtId="0" fontId="0" fillId="0" borderId="0" xfId="0"/>
    <xf numFmtId="0" fontId="0" fillId="0" borderId="0" xfId="0" applyFont="1"/>
    <xf numFmtId="9" fontId="7" fillId="0" borderId="2" xfId="107" applyFont="1" applyFill="1" applyBorder="1" applyAlignment="1">
      <alignment horizontal="center" vertical="center" wrapText="1"/>
    </xf>
    <xf numFmtId="5" fontId="7" fillId="0" borderId="2" xfId="108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justify" vertical="center" wrapText="1"/>
    </xf>
    <xf numFmtId="0" fontId="11" fillId="2" borderId="3" xfId="0" applyFont="1" applyFill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1" fontId="7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5" fontId="6" fillId="0" borderId="2" xfId="108" applyNumberFormat="1" applyFont="1" applyFill="1" applyBorder="1" applyAlignment="1">
      <alignment horizontal="center" vertical="center" wrapText="1"/>
    </xf>
    <xf numFmtId="0" fontId="6" fillId="0" borderId="2" xfId="0" applyFont="1" applyBorder="1"/>
    <xf numFmtId="0" fontId="9" fillId="2" borderId="3" xfId="0" applyFont="1" applyFill="1" applyBorder="1" applyAlignment="1">
      <alignment horizontal="justify" vertical="center" wrapText="1"/>
    </xf>
    <xf numFmtId="164" fontId="10" fillId="2" borderId="1" xfId="0" applyNumberFormat="1" applyFont="1" applyFill="1" applyBorder="1" applyAlignment="1">
      <alignment vertical="center" wrapText="1"/>
    </xf>
    <xf numFmtId="1" fontId="11" fillId="0" borderId="1" xfId="0" applyNumberFormat="1" applyFont="1" applyBorder="1" applyAlignment="1">
      <alignment vertical="center"/>
    </xf>
    <xf numFmtId="9" fontId="5" fillId="0" borderId="1" xfId="0" applyNumberFormat="1" applyFont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5" fontId="7" fillId="2" borderId="2" xfId="108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top"/>
    </xf>
    <xf numFmtId="0" fontId="6" fillId="3" borderId="4" xfId="0" applyFont="1" applyFill="1" applyBorder="1" applyAlignment="1">
      <alignment vertical="top"/>
    </xf>
    <xf numFmtId="0" fontId="6" fillId="3" borderId="0" xfId="0" applyFont="1" applyFill="1" applyBorder="1"/>
    <xf numFmtId="0" fontId="6" fillId="3" borderId="4" xfId="0" applyFont="1" applyFill="1" applyBorder="1"/>
    <xf numFmtId="0" fontId="6" fillId="0" borderId="2" xfId="0" applyFont="1" applyBorder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 wrapText="1"/>
    </xf>
    <xf numFmtId="164" fontId="11" fillId="0" borderId="1" xfId="0" applyNumberFormat="1" applyFont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justify"/>
    </xf>
    <xf numFmtId="0" fontId="7" fillId="2" borderId="2" xfId="0" applyFont="1" applyFill="1" applyBorder="1"/>
    <xf numFmtId="9" fontId="11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165" fontId="11" fillId="2" borderId="2" xfId="108" applyNumberFormat="1" applyFont="1" applyFill="1" applyBorder="1" applyAlignment="1">
      <alignment vertical="center"/>
    </xf>
    <xf numFmtId="9" fontId="11" fillId="2" borderId="2" xfId="107" applyFont="1" applyFill="1" applyBorder="1" applyAlignment="1">
      <alignment horizontal="center" vertical="center" wrapText="1"/>
    </xf>
    <xf numFmtId="5" fontId="14" fillId="3" borderId="6" xfId="110" applyNumberFormat="1" applyFont="1" applyFill="1" applyAlignment="1">
      <alignment vertical="center" wrapText="1"/>
    </xf>
    <xf numFmtId="9" fontId="14" fillId="3" borderId="6" xfId="110" applyNumberFormat="1" applyFont="1" applyFill="1" applyAlignment="1">
      <alignment horizontal="center" vertical="center" wrapText="1"/>
    </xf>
    <xf numFmtId="9" fontId="6" fillId="0" borderId="2" xfId="107" applyFont="1" applyFill="1" applyBorder="1" applyAlignment="1">
      <alignment horizontal="center" vertical="center" wrapText="1"/>
    </xf>
    <xf numFmtId="9" fontId="6" fillId="3" borderId="6" xfId="110" applyNumberFormat="1" applyFont="1" applyFill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9" fontId="6" fillId="0" borderId="7" xfId="107" applyFont="1" applyFill="1" applyBorder="1" applyAlignment="1">
      <alignment horizontal="center" vertical="center" wrapText="1"/>
    </xf>
    <xf numFmtId="9" fontId="6" fillId="0" borderId="5" xfId="107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5" fontId="7" fillId="0" borderId="7" xfId="108" applyNumberFormat="1" applyFont="1" applyFill="1" applyBorder="1" applyAlignment="1">
      <alignment horizontal="center" vertical="center" wrapText="1"/>
    </xf>
    <xf numFmtId="5" fontId="7" fillId="0" borderId="5" xfId="108" applyNumberFormat="1" applyFont="1" applyFill="1" applyBorder="1" applyAlignment="1">
      <alignment horizontal="center" vertical="center" wrapText="1"/>
    </xf>
    <xf numFmtId="2" fontId="11" fillId="0" borderId="2" xfId="109" applyNumberFormat="1" applyFont="1" applyBorder="1" applyAlignment="1">
      <alignment horizontal="left" vertical="center" wrapText="1"/>
    </xf>
    <xf numFmtId="2" fontId="11" fillId="0" borderId="2" xfId="109" applyNumberFormat="1" applyFont="1" applyFill="1" applyBorder="1" applyAlignment="1">
      <alignment horizontal="left" vertical="center" wrapText="1"/>
    </xf>
    <xf numFmtId="2" fontId="7" fillId="0" borderId="0" xfId="109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14" fontId="6" fillId="0" borderId="2" xfId="0" applyNumberFormat="1" applyFont="1" applyFill="1" applyBorder="1" applyAlignment="1">
      <alignment horizontal="center" vertical="top"/>
    </xf>
    <xf numFmtId="14" fontId="6" fillId="0" borderId="1" xfId="0" applyNumberFormat="1" applyFont="1" applyFill="1" applyBorder="1" applyAlignment="1">
      <alignment horizontal="center" vertical="top"/>
    </xf>
    <xf numFmtId="2" fontId="11" fillId="0" borderId="0" xfId="109" applyNumberFormat="1" applyFont="1" applyBorder="1" applyAlignment="1">
      <alignment horizontal="center" vertical="center" wrapText="1"/>
    </xf>
    <xf numFmtId="9" fontId="6" fillId="2" borderId="6" xfId="110" applyNumberFormat="1" applyFont="1" applyFill="1" applyAlignment="1">
      <alignment horizontal="center" vertical="center"/>
    </xf>
    <xf numFmtId="9" fontId="10" fillId="4" borderId="6" xfId="110" applyNumberFormat="1" applyFont="1" applyAlignment="1">
      <alignment horizontal="center" vertical="center"/>
    </xf>
    <xf numFmtId="5" fontId="6" fillId="0" borderId="2" xfId="108" applyNumberFormat="1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/>
    </xf>
    <xf numFmtId="5" fontId="7" fillId="2" borderId="2" xfId="108" applyNumberFormat="1" applyFont="1" applyFill="1" applyBorder="1" applyAlignment="1">
      <alignment horizontal="right" vertical="center" wrapText="1"/>
    </xf>
    <xf numFmtId="5" fontId="7" fillId="2" borderId="1" xfId="108" applyNumberFormat="1" applyFont="1" applyFill="1" applyBorder="1" applyAlignment="1">
      <alignment horizontal="right" vertical="center" wrapText="1"/>
    </xf>
    <xf numFmtId="5" fontId="7" fillId="2" borderId="5" xfId="108" applyNumberFormat="1" applyFont="1" applyFill="1" applyBorder="1" applyAlignment="1">
      <alignment horizontal="right" vertical="center" wrapText="1"/>
    </xf>
    <xf numFmtId="5" fontId="6" fillId="0" borderId="2" xfId="108" applyNumberFormat="1" applyFont="1" applyFill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6" fillId="0" borderId="2" xfId="0" applyFont="1" applyBorder="1" applyAlignment="1"/>
    <xf numFmtId="5" fontId="7" fillId="2" borderId="2" xfId="108" applyNumberFormat="1" applyFont="1" applyFill="1" applyBorder="1" applyAlignment="1">
      <alignment vertical="center" wrapText="1"/>
    </xf>
    <xf numFmtId="5" fontId="13" fillId="2" borderId="6" xfId="110" applyNumberFormat="1" applyFont="1" applyFill="1" applyAlignment="1">
      <alignment vertical="center" wrapText="1"/>
    </xf>
    <xf numFmtId="5" fontId="15" fillId="0" borderId="2" xfId="108" applyNumberFormat="1" applyFont="1" applyFill="1" applyBorder="1" applyAlignment="1">
      <alignment vertical="center" wrapText="1"/>
    </xf>
    <xf numFmtId="5" fontId="7" fillId="2" borderId="7" xfId="108" applyNumberFormat="1" applyFont="1" applyFill="1" applyBorder="1" applyAlignment="1">
      <alignment vertical="center" wrapText="1"/>
    </xf>
    <xf numFmtId="5" fontId="7" fillId="2" borderId="5" xfId="108" applyNumberFormat="1" applyFont="1" applyFill="1" applyBorder="1" applyAlignment="1">
      <alignment vertical="center" wrapText="1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Normal 2" xfId="109" xr:uid="{00000000-0005-0000-0000-00006C000000}"/>
    <cellStyle name="Porcentaje" xfId="107" builtinId="5"/>
    <cellStyle name="Salida" xfId="110" builtinId="21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435014</xdr:colOff>
      <xdr:row>0</xdr:row>
      <xdr:rowOff>92528</xdr:rowOff>
    </xdr:from>
    <xdr:to>
      <xdr:col>1</xdr:col>
      <xdr:colOff>320419</xdr:colOff>
      <xdr:row>3</xdr:row>
      <xdr:rowOff>118915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014" y="288471"/>
          <a:ext cx="625634" cy="6142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tabSelected="1" zoomScale="50" zoomScaleNormal="50" workbookViewId="0">
      <selection activeCell="Z11" sqref="Z11"/>
    </sheetView>
  </sheetViews>
  <sheetFormatPr baseColWidth="10" defaultColWidth="11.19921875" defaultRowHeight="13.8" x14ac:dyDescent="0.25"/>
  <cols>
    <col min="1" max="1" width="9.69921875" style="1" customWidth="1"/>
    <col min="2" max="4" width="21.09765625" style="1" customWidth="1"/>
    <col min="5" max="5" width="50" style="1" customWidth="1"/>
    <col min="6" max="6" width="46.19921875" style="1" customWidth="1"/>
    <col min="7" max="7" width="21.59765625" style="1" customWidth="1"/>
    <col min="8" max="9" width="44.59765625" style="1" customWidth="1"/>
    <col min="10" max="10" width="11.3984375" style="1" bestFit="1" customWidth="1"/>
    <col min="11" max="11" width="16" style="1" customWidth="1"/>
    <col min="12" max="13" width="14.8984375" style="1" customWidth="1"/>
    <col min="14" max="14" width="11.19921875" style="1" bestFit="1" customWidth="1"/>
    <col min="15" max="15" width="29" style="1" customWidth="1"/>
    <col min="16" max="16" width="19.3984375" style="1" customWidth="1"/>
    <col min="17" max="20" width="16.19921875" style="1" customWidth="1"/>
    <col min="21" max="21" width="23.5" style="1" customWidth="1"/>
    <col min="22" max="22" width="18.8984375" style="1" customWidth="1"/>
    <col min="23" max="26" width="16.8984375" style="1" customWidth="1"/>
    <col min="27" max="27" width="23.09765625" style="1" customWidth="1"/>
    <col min="28" max="28" width="13.69921875" style="1" customWidth="1"/>
    <col min="29" max="29" width="20.69921875" style="1" customWidth="1"/>
    <col min="30" max="31" width="17.59765625" style="1" customWidth="1"/>
    <col min="32" max="16384" width="11.19921875" style="1"/>
  </cols>
  <sheetData>
    <row r="1" spans="1:31" ht="15.6" x14ac:dyDescent="0.25">
      <c r="A1" s="60"/>
      <c r="B1" s="65" t="s">
        <v>56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58" t="s">
        <v>61</v>
      </c>
      <c r="AD1" s="58"/>
      <c r="AE1" s="58"/>
    </row>
    <row r="2" spans="1:31" ht="15.6" x14ac:dyDescent="0.25">
      <c r="A2" s="60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59" t="s">
        <v>57</v>
      </c>
      <c r="AD2" s="59"/>
      <c r="AE2" s="59"/>
    </row>
    <row r="3" spans="1:31" ht="15.6" x14ac:dyDescent="0.25">
      <c r="A3" s="60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59" t="s">
        <v>58</v>
      </c>
      <c r="AD3" s="59"/>
      <c r="AE3" s="59"/>
    </row>
    <row r="4" spans="1:31" ht="15.6" x14ac:dyDescent="0.25">
      <c r="A4" s="60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59" t="s">
        <v>59</v>
      </c>
      <c r="AD4" s="59"/>
      <c r="AE4" s="59"/>
    </row>
    <row r="5" spans="1:31" ht="15.6" x14ac:dyDescent="0.25">
      <c r="A5" s="61" t="s">
        <v>60</v>
      </c>
      <c r="B5" s="61"/>
      <c r="C5" s="61"/>
      <c r="D5" s="63">
        <v>44475</v>
      </c>
      <c r="E5" s="63"/>
      <c r="F5" s="63"/>
      <c r="G5" s="63"/>
      <c r="H5" s="63"/>
      <c r="I5" s="63"/>
      <c r="J5" s="63"/>
      <c r="K5" s="63"/>
      <c r="L5" s="63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8"/>
    </row>
    <row r="6" spans="1:31" ht="15.6" x14ac:dyDescent="0.25">
      <c r="A6" s="62" t="s">
        <v>31</v>
      </c>
      <c r="B6" s="62"/>
      <c r="C6" s="62"/>
      <c r="D6" s="64">
        <v>44469</v>
      </c>
      <c r="E6" s="64"/>
      <c r="F6" s="64"/>
      <c r="G6" s="64"/>
      <c r="H6" s="64"/>
      <c r="I6" s="64"/>
      <c r="J6" s="64"/>
      <c r="K6" s="64"/>
      <c r="L6" s="64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9"/>
      <c r="AE6" s="30"/>
    </row>
    <row r="7" spans="1:31" ht="15.6" x14ac:dyDescent="0.25">
      <c r="A7" s="31"/>
      <c r="B7" s="54" t="s">
        <v>10</v>
      </c>
      <c r="C7" s="54"/>
      <c r="D7" s="54"/>
      <c r="E7" s="54"/>
      <c r="F7" s="54"/>
      <c r="G7" s="54" t="s">
        <v>11</v>
      </c>
      <c r="H7" s="54"/>
      <c r="I7" s="54"/>
      <c r="J7" s="54"/>
      <c r="K7" s="54"/>
      <c r="L7" s="54" t="s">
        <v>26</v>
      </c>
      <c r="M7" s="54"/>
      <c r="N7" s="54"/>
      <c r="O7" s="54" t="s">
        <v>24</v>
      </c>
      <c r="P7" s="54"/>
      <c r="Q7" s="54"/>
      <c r="R7" s="54"/>
      <c r="S7" s="54"/>
      <c r="T7" s="54"/>
      <c r="U7" s="54"/>
      <c r="V7" s="54" t="s">
        <v>18</v>
      </c>
      <c r="W7" s="54"/>
      <c r="X7" s="54"/>
      <c r="Y7" s="54"/>
      <c r="Z7" s="54"/>
      <c r="AA7" s="54"/>
      <c r="AB7" s="55" t="s">
        <v>19</v>
      </c>
      <c r="AC7" s="55" t="s">
        <v>27</v>
      </c>
      <c r="AD7" s="55" t="s">
        <v>25</v>
      </c>
      <c r="AE7" s="55"/>
    </row>
    <row r="8" spans="1:31" ht="46.8" x14ac:dyDescent="0.25">
      <c r="A8" s="32" t="s">
        <v>30</v>
      </c>
      <c r="B8" s="33" t="s">
        <v>1</v>
      </c>
      <c r="C8" s="32" t="s">
        <v>6</v>
      </c>
      <c r="D8" s="32" t="s">
        <v>2</v>
      </c>
      <c r="E8" s="32" t="s">
        <v>7</v>
      </c>
      <c r="F8" s="33" t="s">
        <v>20</v>
      </c>
      <c r="G8" s="33" t="s">
        <v>15</v>
      </c>
      <c r="H8" s="33" t="s">
        <v>3</v>
      </c>
      <c r="I8" s="33" t="s">
        <v>16</v>
      </c>
      <c r="J8" s="33" t="s">
        <v>22</v>
      </c>
      <c r="K8" s="33" t="s">
        <v>23</v>
      </c>
      <c r="L8" s="33" t="s">
        <v>4</v>
      </c>
      <c r="M8" s="33" t="s">
        <v>5</v>
      </c>
      <c r="N8" s="33" t="s">
        <v>0</v>
      </c>
      <c r="O8" s="32" t="s">
        <v>9</v>
      </c>
      <c r="P8" s="33" t="s">
        <v>33</v>
      </c>
      <c r="Q8" s="33" t="s">
        <v>8</v>
      </c>
      <c r="R8" s="33" t="s">
        <v>28</v>
      </c>
      <c r="S8" s="33" t="s">
        <v>32</v>
      </c>
      <c r="T8" s="33" t="s">
        <v>12</v>
      </c>
      <c r="U8" s="33" t="s">
        <v>21</v>
      </c>
      <c r="V8" s="33" t="s">
        <v>33</v>
      </c>
      <c r="W8" s="33" t="s">
        <v>8</v>
      </c>
      <c r="X8" s="33" t="s">
        <v>28</v>
      </c>
      <c r="Y8" s="33" t="s">
        <v>32</v>
      </c>
      <c r="Z8" s="33" t="s">
        <v>12</v>
      </c>
      <c r="AA8" s="33" t="s">
        <v>29</v>
      </c>
      <c r="AB8" s="55"/>
      <c r="AC8" s="55"/>
      <c r="AD8" s="33" t="s">
        <v>13</v>
      </c>
      <c r="AE8" s="33" t="s">
        <v>14</v>
      </c>
    </row>
    <row r="9" spans="1:31" ht="105" x14ac:dyDescent="0.25">
      <c r="A9" s="34">
        <v>201</v>
      </c>
      <c r="B9" s="12" t="s">
        <v>50</v>
      </c>
      <c r="C9" s="12" t="s">
        <v>51</v>
      </c>
      <c r="D9" s="12" t="s">
        <v>52</v>
      </c>
      <c r="E9" s="13" t="s">
        <v>53</v>
      </c>
      <c r="F9" s="14" t="s">
        <v>54</v>
      </c>
      <c r="G9" s="15"/>
      <c r="H9" s="35"/>
      <c r="I9" s="16"/>
      <c r="J9" s="16"/>
      <c r="K9" s="16"/>
      <c r="L9" s="7">
        <v>0</v>
      </c>
      <c r="M9" s="17" t="s">
        <v>55</v>
      </c>
      <c r="N9" s="5" t="str">
        <f>IFERROR(IF(M9/L9&gt;100%,100%,M9/L9),"-")</f>
        <v>-</v>
      </c>
      <c r="O9" s="8"/>
      <c r="P9" s="3"/>
      <c r="Q9" s="9"/>
      <c r="R9" s="9"/>
      <c r="S9" s="9"/>
      <c r="T9" s="19"/>
      <c r="U9" s="26">
        <f>SUM(P9:T9)</f>
        <v>0</v>
      </c>
      <c r="V9" s="18"/>
      <c r="W9" s="9"/>
      <c r="X9" s="9"/>
      <c r="Y9" s="9"/>
      <c r="Z9" s="19"/>
      <c r="AA9" s="26">
        <f>SUM(V9:Z9)</f>
        <v>0</v>
      </c>
      <c r="AB9" s="2" t="str">
        <f>IFERROR(AA9/U9,"-")</f>
        <v>-</v>
      </c>
      <c r="AC9" s="3"/>
      <c r="AD9" s="6" t="s">
        <v>42</v>
      </c>
      <c r="AE9" s="6" t="s">
        <v>43</v>
      </c>
    </row>
    <row r="10" spans="1:31" ht="104.4" customHeight="1" x14ac:dyDescent="0.25">
      <c r="A10" s="34">
        <v>287</v>
      </c>
      <c r="B10" s="12" t="s">
        <v>35</v>
      </c>
      <c r="C10" s="12" t="s">
        <v>34</v>
      </c>
      <c r="D10" s="12" t="s">
        <v>36</v>
      </c>
      <c r="E10" s="13" t="s">
        <v>37</v>
      </c>
      <c r="F10" s="14" t="s">
        <v>38</v>
      </c>
      <c r="G10" s="22">
        <v>2020680010018</v>
      </c>
      <c r="H10" s="36" t="s">
        <v>39</v>
      </c>
      <c r="I10" s="16" t="s">
        <v>40</v>
      </c>
      <c r="J10" s="16">
        <v>44207</v>
      </c>
      <c r="K10" s="16">
        <v>44547</v>
      </c>
      <c r="L10" s="7">
        <v>1</v>
      </c>
      <c r="M10" s="17">
        <v>0.82</v>
      </c>
      <c r="N10" s="5">
        <f>IFERROR(IF(M10/L10&gt;100%,100%,M10/L10),"-")</f>
        <v>0.82</v>
      </c>
      <c r="O10" s="8" t="s">
        <v>41</v>
      </c>
      <c r="P10" s="68">
        <v>172717717</v>
      </c>
      <c r="Q10" s="69"/>
      <c r="R10" s="69"/>
      <c r="S10" s="69"/>
      <c r="T10" s="70"/>
      <c r="U10" s="71">
        <f>SUM(P10:T10)</f>
        <v>172717717</v>
      </c>
      <c r="V10" s="74">
        <v>155444444.33333001</v>
      </c>
      <c r="W10" s="75"/>
      <c r="X10" s="75"/>
      <c r="Y10" s="75"/>
      <c r="Z10" s="76"/>
      <c r="AA10" s="77">
        <f>SUM(V10:Z10)</f>
        <v>155444444.33333001</v>
      </c>
      <c r="AB10" s="48">
        <f>IFERROR(AA10/U10,"-")</f>
        <v>0.89999130971219354</v>
      </c>
      <c r="AC10" s="3"/>
      <c r="AD10" s="6" t="s">
        <v>42</v>
      </c>
      <c r="AE10" s="6" t="s">
        <v>43</v>
      </c>
    </row>
    <row r="11" spans="1:31" ht="97.2" customHeight="1" x14ac:dyDescent="0.25">
      <c r="A11" s="34">
        <v>288</v>
      </c>
      <c r="B11" s="10" t="s">
        <v>35</v>
      </c>
      <c r="C11" s="10" t="s">
        <v>34</v>
      </c>
      <c r="D11" s="10" t="s">
        <v>36</v>
      </c>
      <c r="E11" s="21" t="s">
        <v>44</v>
      </c>
      <c r="F11" s="11" t="s">
        <v>45</v>
      </c>
      <c r="G11" s="22">
        <v>2020680010018</v>
      </c>
      <c r="H11" s="36" t="s">
        <v>39</v>
      </c>
      <c r="I11" s="16" t="s">
        <v>40</v>
      </c>
      <c r="J11" s="16">
        <v>44207</v>
      </c>
      <c r="K11" s="16">
        <v>44547</v>
      </c>
      <c r="L11" s="23">
        <v>1</v>
      </c>
      <c r="M11" s="24">
        <v>0.74980000000000002</v>
      </c>
      <c r="N11" s="25">
        <v>0.74980000000000002</v>
      </c>
      <c r="O11" s="8" t="s">
        <v>41</v>
      </c>
      <c r="P11" s="68">
        <v>338919485</v>
      </c>
      <c r="Q11" s="70"/>
      <c r="R11" s="70"/>
      <c r="S11" s="70"/>
      <c r="T11" s="70"/>
      <c r="U11" s="71">
        <f>SUM(P11:T11)</f>
        <v>338919485</v>
      </c>
      <c r="V11" s="74">
        <v>249646376.33333001</v>
      </c>
      <c r="W11" s="76"/>
      <c r="X11" s="76"/>
      <c r="Y11" s="76"/>
      <c r="Z11" s="76"/>
      <c r="AA11" s="78">
        <f>SUM(V11:Z11)</f>
        <v>249646376.33333001</v>
      </c>
      <c r="AB11" s="49">
        <f>IFERROR(AA11/U11,"-")</f>
        <v>0.73659493591325975</v>
      </c>
      <c r="AC11" s="46"/>
      <c r="AD11" s="50" t="s">
        <v>42</v>
      </c>
      <c r="AE11" s="50" t="s">
        <v>43</v>
      </c>
    </row>
    <row r="12" spans="1:31" ht="90" x14ac:dyDescent="0.25">
      <c r="A12" s="34">
        <v>289</v>
      </c>
      <c r="B12" s="10" t="s">
        <v>35</v>
      </c>
      <c r="C12" s="10" t="s">
        <v>34</v>
      </c>
      <c r="D12" s="10" t="s">
        <v>36</v>
      </c>
      <c r="E12" s="21" t="s">
        <v>48</v>
      </c>
      <c r="F12" s="11" t="s">
        <v>49</v>
      </c>
      <c r="G12" s="22"/>
      <c r="H12" s="35" t="s">
        <v>46</v>
      </c>
      <c r="I12" s="16"/>
      <c r="J12" s="16"/>
      <c r="K12" s="16"/>
      <c r="L12" s="47"/>
      <c r="M12" s="66">
        <v>0.7</v>
      </c>
      <c r="N12" s="67">
        <f>IFERROR(IF(M12/L13&gt;100%,100%,M12/L13),"-")</f>
        <v>0.7</v>
      </c>
      <c r="O12" s="8" t="s">
        <v>47</v>
      </c>
      <c r="P12" s="68">
        <v>200000000</v>
      </c>
      <c r="Q12" s="70"/>
      <c r="R12" s="70"/>
      <c r="S12" s="70"/>
      <c r="T12" s="70"/>
      <c r="U12" s="72">
        <f>SUM(P12:T13)</f>
        <v>1088362798</v>
      </c>
      <c r="V12" s="79"/>
      <c r="W12" s="76"/>
      <c r="X12" s="76"/>
      <c r="Y12" s="76"/>
      <c r="Z12" s="76"/>
      <c r="AA12" s="80">
        <f>SUM(V12:Z13)</f>
        <v>871089525.33333004</v>
      </c>
      <c r="AB12" s="52">
        <f>IFERROR(AA12/U12,"-")</f>
        <v>0.80036686933260104</v>
      </c>
      <c r="AC12" s="56"/>
      <c r="AD12" s="51" t="s">
        <v>42</v>
      </c>
      <c r="AE12" s="51" t="s">
        <v>43</v>
      </c>
    </row>
    <row r="13" spans="1:31" ht="90" x14ac:dyDescent="0.25">
      <c r="A13" s="34">
        <v>289</v>
      </c>
      <c r="B13" s="12" t="s">
        <v>35</v>
      </c>
      <c r="C13" s="12" t="s">
        <v>34</v>
      </c>
      <c r="D13" s="12" t="s">
        <v>36</v>
      </c>
      <c r="E13" s="20" t="s">
        <v>48</v>
      </c>
      <c r="F13" s="4" t="s">
        <v>49</v>
      </c>
      <c r="G13" s="22">
        <v>2020680010018</v>
      </c>
      <c r="H13" s="36" t="s">
        <v>39</v>
      </c>
      <c r="I13" s="16" t="s">
        <v>40</v>
      </c>
      <c r="J13" s="16">
        <v>44207</v>
      </c>
      <c r="K13" s="16">
        <v>44547</v>
      </c>
      <c r="L13" s="7">
        <v>1</v>
      </c>
      <c r="M13" s="66"/>
      <c r="N13" s="67"/>
      <c r="O13" s="8" t="s">
        <v>41</v>
      </c>
      <c r="P13" s="68">
        <v>888362798</v>
      </c>
      <c r="Q13" s="70"/>
      <c r="R13" s="70"/>
      <c r="S13" s="70"/>
      <c r="T13" s="70"/>
      <c r="U13" s="73"/>
      <c r="V13" s="74">
        <v>871089525.33333004</v>
      </c>
      <c r="W13" s="76"/>
      <c r="X13" s="76"/>
      <c r="Y13" s="76"/>
      <c r="Z13" s="76"/>
      <c r="AA13" s="81"/>
      <c r="AB13" s="53"/>
      <c r="AC13" s="57"/>
      <c r="AD13" s="51"/>
      <c r="AE13" s="51"/>
    </row>
    <row r="14" spans="1:31" ht="15.6" x14ac:dyDescent="0.25">
      <c r="A14" s="37">
        <f>SUM(--(FREQUENCY(A9:A13,A9:A13)&gt;0))</f>
        <v>4</v>
      </c>
      <c r="B14" s="38"/>
      <c r="C14" s="39"/>
      <c r="D14" s="39"/>
      <c r="E14" s="39"/>
      <c r="F14" s="39"/>
      <c r="G14" s="39"/>
      <c r="H14" s="39"/>
      <c r="I14" s="39"/>
      <c r="J14" s="39"/>
      <c r="K14" s="40"/>
      <c r="L14" s="40"/>
      <c r="M14" s="41" t="s">
        <v>17</v>
      </c>
      <c r="N14" s="40">
        <f>IFERROR(AVERAGE(N10:N12),"-")</f>
        <v>0.75660000000000005</v>
      </c>
      <c r="O14" s="42"/>
      <c r="P14" s="43">
        <f>SUM(P9:P13)</f>
        <v>1600000000</v>
      </c>
      <c r="Q14" s="43">
        <f t="shared" ref="Q14:Z14" si="0">SUM(Q9:Q13)</f>
        <v>0</v>
      </c>
      <c r="R14" s="43">
        <f t="shared" si="0"/>
        <v>0</v>
      </c>
      <c r="S14" s="43">
        <f t="shared" si="0"/>
        <v>0</v>
      </c>
      <c r="T14" s="43">
        <f t="shared" si="0"/>
        <v>0</v>
      </c>
      <c r="U14" s="44">
        <f>SUM(U9:U12)</f>
        <v>1600000000</v>
      </c>
      <c r="V14" s="43">
        <f t="shared" si="0"/>
        <v>1276180345.99999</v>
      </c>
      <c r="W14" s="43">
        <f t="shared" si="0"/>
        <v>0</v>
      </c>
      <c r="X14" s="43">
        <f t="shared" si="0"/>
        <v>0</v>
      </c>
      <c r="Y14" s="43">
        <f t="shared" si="0"/>
        <v>0</v>
      </c>
      <c r="Z14" s="43">
        <f t="shared" si="0"/>
        <v>0</v>
      </c>
      <c r="AA14" s="44">
        <f>SUM(AA9:AA12)</f>
        <v>1276180345.99999</v>
      </c>
      <c r="AB14" s="45">
        <f>IFERROR(AA14/U14,"-")</f>
        <v>0.79761271624999375</v>
      </c>
      <c r="AC14" s="44">
        <f>SUM(AC9:AC13)</f>
        <v>0</v>
      </c>
      <c r="AD14" s="42"/>
      <c r="AE14" s="42"/>
    </row>
    <row r="16" spans="1:31" x14ac:dyDescent="0.25">
      <c r="AA16"/>
    </row>
    <row r="17" spans="27:27" x14ac:dyDescent="0.25">
      <c r="AA17"/>
    </row>
    <row r="18" spans="27:27" x14ac:dyDescent="0.25">
      <c r="AA18"/>
    </row>
  </sheetData>
  <mergeCells count="26">
    <mergeCell ref="B7:F7"/>
    <mergeCell ref="G7:K7"/>
    <mergeCell ref="L7:N7"/>
    <mergeCell ref="O7:U7"/>
    <mergeCell ref="M12:M13"/>
    <mergeCell ref="N12:N13"/>
    <mergeCell ref="U12:U13"/>
    <mergeCell ref="A1:A4"/>
    <mergeCell ref="A5:C5"/>
    <mergeCell ref="A6:C6"/>
    <mergeCell ref="D5:L5"/>
    <mergeCell ref="D6:L6"/>
    <mergeCell ref="B1:AB4"/>
    <mergeCell ref="AC1:AE1"/>
    <mergeCell ref="AC2:AE2"/>
    <mergeCell ref="AC3:AE3"/>
    <mergeCell ref="AC4:AE4"/>
    <mergeCell ref="AC7:AC8"/>
    <mergeCell ref="AD7:AE7"/>
    <mergeCell ref="AD12:AD13"/>
    <mergeCell ref="AE12:AE13"/>
    <mergeCell ref="AB12:AB13"/>
    <mergeCell ref="AA12:AA13"/>
    <mergeCell ref="V7:AA7"/>
    <mergeCell ref="AB7:AB8"/>
    <mergeCell ref="AC12:AC13"/>
  </mergeCells>
  <conditionalFormatting sqref="N9:N12">
    <cfRule type="cellIs" dxfId="2" priority="4" operator="between">
      <formula>0.67</formula>
      <formula>1</formula>
    </cfRule>
    <cfRule type="cellIs" dxfId="1" priority="5" operator="between">
      <formula>0.34</formula>
      <formula>0.66</formula>
    </cfRule>
    <cfRule type="cellIs" dxfId="0" priority="6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2021-11-04T00:28:11Z</dcterms:modified>
</cp:coreProperties>
</file>