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F3151888-2EF4-49EA-96A2-003E638C1D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Acción'!$A$8:$AE$8</definedName>
    <definedName name="_xlnm.Print_Area" localSheetId="0">'Plan de Acción'!$B$1:$AB$15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14" l="1"/>
  <c r="U13" i="14"/>
  <c r="V14" i="14"/>
  <c r="V9" i="14"/>
  <c r="AA9" i="14"/>
  <c r="AA10" i="14"/>
  <c r="AA11" i="14"/>
  <c r="AA12" i="14"/>
  <c r="N9" i="14"/>
  <c r="N10" i="14"/>
  <c r="N11" i="14"/>
  <c r="N12" i="14"/>
  <c r="N13" i="14"/>
  <c r="N14" i="14"/>
  <c r="A15" i="14"/>
  <c r="AC15" i="14"/>
  <c r="U14" i="14"/>
  <c r="U11" i="14"/>
  <c r="U10" i="14"/>
  <c r="U9" i="14"/>
  <c r="P12" i="14"/>
  <c r="U12" i="14"/>
  <c r="Z15" i="14"/>
  <c r="W15" i="14"/>
  <c r="X15" i="14"/>
  <c r="Y15" i="14"/>
  <c r="Q15" i="14"/>
  <c r="R15" i="14"/>
  <c r="S15" i="14"/>
  <c r="T15" i="14"/>
  <c r="P15" i="14"/>
  <c r="AA14" i="14"/>
  <c r="V15" i="14"/>
  <c r="AB11" i="14" l="1"/>
  <c r="AB10" i="14"/>
  <c r="AA15" i="14"/>
  <c r="AB14" i="14"/>
  <c r="U15" i="14"/>
  <c r="AB15" i="14" s="1"/>
  <c r="N15" i="14"/>
  <c r="AB9" i="14"/>
  <c r="AB12" i="14"/>
  <c r="AB13" i="14"/>
</calcChain>
</file>

<file path=xl/sharedStrings.xml><?xml version="1.0" encoding="utf-8"?>
<sst xmlns="http://schemas.openxmlformats.org/spreadsheetml/2006/main" count="102" uniqueCount="76">
  <si>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</si>
  <si>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</si>
  <si>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</si>
  <si>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</si>
  <si>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</si>
  <si>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</si>
  <si>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</si>
  <si>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</si>
  <si>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</si>
  <si>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</si>
  <si>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</si>
  <si>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</si>
  <si>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</si>
  <si>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</si>
  <si>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</si>
  <si>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</si>
  <si>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</si>
  <si>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</si>
  <si>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</si>
  <si>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</si>
  <si>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</si>
  <si>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</si>
  <si>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</si>
  <si>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</si>
  <si>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</si>
  <si>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</si>
  <si>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</si>
  <si>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</si>
  <si>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</si>
  <si>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</si>
  <si>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</si>
  <si>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</si>
  <si>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</si>
  <si>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</si>
  <si>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</si>
  <si>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</si>
  <si>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</si>
  <si>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</si>
  <si>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</si>
  <si>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</si>
  <si>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</si>
  <si>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</si>
  <si>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Edson Gómez</t>
  </si>
  <si>
    <t>2.3.2.02.02.008.2301079.201</t>
  </si>
  <si>
    <t>Adquirir equipos y herramientas tecnológicas que soporten la gestión de los puntos digitales</t>
  </si>
  <si>
    <t>IMPLEMENTACIÓN DE LA ESTRATEGIA DE TRANSFORMACIÓN DIGITAL ORIENTADA A LA MEJORA DEL PROCESO DE GESTIÓN DOCUMENTAL  EN EL MUNICIPIO DE BUCARAMANGA</t>
  </si>
  <si>
    <t>Adquirir e implementar el sistema de información documental para la administración municipal incluye el fortalecimiento la infraestructura del centro de datos que soporte el sistema de información documental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</si>
  <si>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</si>
  <si>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</si>
  <si>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</si>
  <si>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</si>
  <si>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</si>
  <si>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</si>
  <si>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</si>
  <si>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</si>
  <si>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</si>
  <si>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</si>
  <si>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</si>
  <si>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</si>
  <si>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</si>
  <si>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</si>
  <si>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</si>
  <si>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</si>
  <si>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</si>
  <si>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</si>
  <si>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</si>
  <si>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</si>
  <si>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</si>
  <si>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</si>
  <si>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</si>
  <si>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</si>
  <si>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</si>
  <si>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</si>
  <si>
    <t>2.3.2.02.01.004.2301075.201
2.3.2.02.02.008.2301075.201</t>
  </si>
  <si>
    <t xml:space="preserve">2.3.2.02.02.008.2301079.201
2.3.2.02.02.008.2301075.501
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</si>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</sst>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#,##0.0"/>
    <numFmt numFmtId="168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6" fontId="10" fillId="0" borderId="2" xfId="108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vertical="center" wrapText="1"/>
    </xf>
    <xf numFmtId="5" fontId="10" fillId="2" borderId="2" xfId="108" applyNumberFormat="1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/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6" fontId="10" fillId="0" borderId="2" xfId="108" applyNumberFormat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0" fillId="0" borderId="2" xfId="0" applyFont="1" applyBorder="1"/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right" vertical="top"/>
    </xf>
    <xf numFmtId="166" fontId="10" fillId="0" borderId="2" xfId="108" applyNumberFormat="1" applyFont="1" applyFill="1" applyBorder="1" applyAlignment="1">
      <alignment horizontal="right" vertical="center" wrapText="1"/>
    </xf>
    <xf numFmtId="166" fontId="9" fillId="3" borderId="2" xfId="108" applyNumberFormat="1" applyFont="1" applyFill="1" applyBorder="1" applyAlignment="1">
      <alignment horizontal="right" vertical="center"/>
    </xf>
    <xf numFmtId="165" fontId="6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168" fontId="0" fillId="0" borderId="0" xfId="110" applyNumberFormat="1" applyFont="1"/>
    <xf numFmtId="165" fontId="0" fillId="0" borderId="0" xfId="0" applyNumberFormat="1" applyFont="1"/>
    <xf numFmtId="166" fontId="0" fillId="0" borderId="0" xfId="0" applyNumberFormat="1" applyFont="1" applyAlignment="1">
      <alignment horizontal="right"/>
    </xf>
    <xf numFmtId="2" fontId="9" fillId="2" borderId="1" xfId="107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5" fontId="10" fillId="2" borderId="1" xfId="108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5" fontId="10" fillId="0" borderId="1" xfId="108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29680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zoomScale="60" zoomScaleNormal="60" workbookViewId="0">
      <selection activeCell="V13" sqref="V13"/>
    </sheetView>
  </sheetViews>
  <sheetFormatPr baseColWidth="10" defaultColWidth="11.19921875" defaultRowHeight="13.8" x14ac:dyDescent="0.25"/>
  <cols>
    <col min="1" max="1" width="13.59765625" style="1" bestFit="1" customWidth="1"/>
    <col min="2" max="2" width="32.69921875" style="1" customWidth="1"/>
    <col min="3" max="3" width="26.5" style="1" customWidth="1"/>
    <col min="4" max="4" width="21.09765625" style="1" customWidth="1"/>
    <col min="5" max="5" width="50.69921875" style="1" customWidth="1"/>
    <col min="6" max="6" width="45.19921875" style="1" customWidth="1"/>
    <col min="7" max="7" width="21.3984375" style="1" customWidth="1"/>
    <col min="8" max="8" width="43.59765625" style="1" customWidth="1"/>
    <col min="9" max="9" width="46.59765625" style="1" customWidth="1"/>
    <col min="10" max="10" width="22.8984375" style="59" bestFit="1" customWidth="1"/>
    <col min="11" max="11" width="26.69921875" style="59" customWidth="1"/>
    <col min="12" max="13" width="14.8984375" style="1" customWidth="1"/>
    <col min="14" max="14" width="11.19921875" style="1" bestFit="1" customWidth="1"/>
    <col min="15" max="15" width="29.8984375" style="1" bestFit="1" customWidth="1"/>
    <col min="16" max="16" width="24.8984375" style="64" customWidth="1"/>
    <col min="17" max="17" width="13.8984375" style="1" customWidth="1"/>
    <col min="18" max="18" width="11.59765625" style="1" customWidth="1"/>
    <col min="19" max="19" width="16.19921875" style="1" customWidth="1"/>
    <col min="20" max="20" width="14.09765625" style="1" customWidth="1"/>
    <col min="21" max="22" width="24.59765625" style="1" customWidth="1"/>
    <col min="23" max="26" width="14.79687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5.3984375" style="1" customWidth="1"/>
    <col min="32" max="16384" width="11.19921875" style="1"/>
  </cols>
  <sheetData>
    <row r="1" spans="1:31" x14ac:dyDescent="0.25">
      <c r="A1" s="77"/>
      <c r="B1" s="83" t="s">
        <v>38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6" t="s">
        <v>75</v>
      </c>
      <c r="AD1" s="86"/>
      <c r="AE1" s="86"/>
    </row>
    <row r="2" spans="1:31" x14ac:dyDescent="0.25">
      <c r="A2" s="77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7" t="s">
        <v>37</v>
      </c>
      <c r="AD2" s="87"/>
      <c r="AE2" s="87"/>
    </row>
    <row r="3" spans="1:31" x14ac:dyDescent="0.25">
      <c r="A3" s="77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7" t="s">
        <v>34</v>
      </c>
      <c r="AD3" s="87"/>
      <c r="AE3" s="87"/>
    </row>
    <row r="4" spans="1:31" x14ac:dyDescent="0.25">
      <c r="A4" s="77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7" t="s">
        <v>33</v>
      </c>
      <c r="AD4" s="87"/>
      <c r="AE4" s="87"/>
    </row>
    <row r="5" spans="1:31" x14ac:dyDescent="0.25">
      <c r="A5" s="78" t="s">
        <v>31</v>
      </c>
      <c r="B5" s="78"/>
      <c r="C5" s="78"/>
      <c r="D5" s="80">
        <v>44476</v>
      </c>
      <c r="E5" s="80"/>
      <c r="F5" s="80"/>
      <c r="G5" s="80"/>
      <c r="H5" s="80"/>
      <c r="I5" s="80"/>
      <c r="J5" s="80"/>
      <c r="K5" s="80"/>
      <c r="L5" s="80"/>
      <c r="M5" s="2"/>
      <c r="N5" s="2"/>
      <c r="O5" s="2"/>
      <c r="P5" s="6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79" t="s">
        <v>32</v>
      </c>
      <c r="B6" s="79"/>
      <c r="C6" s="79"/>
      <c r="D6" s="81">
        <v>44469</v>
      </c>
      <c r="E6" s="81"/>
      <c r="F6" s="81"/>
      <c r="G6" s="81"/>
      <c r="H6" s="81"/>
      <c r="I6" s="81"/>
      <c r="J6" s="81"/>
      <c r="K6" s="81"/>
      <c r="L6" s="81"/>
      <c r="M6" s="2"/>
      <c r="N6" s="2"/>
      <c r="O6" s="2"/>
      <c r="P6" s="6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82" t="s">
        <v>10</v>
      </c>
      <c r="C7" s="82"/>
      <c r="D7" s="82"/>
      <c r="E7" s="82"/>
      <c r="F7" s="82"/>
      <c r="G7" s="82" t="s">
        <v>11</v>
      </c>
      <c r="H7" s="82"/>
      <c r="I7" s="82"/>
      <c r="J7" s="82"/>
      <c r="K7" s="82"/>
      <c r="L7" s="82" t="s">
        <v>26</v>
      </c>
      <c r="M7" s="82"/>
      <c r="N7" s="82"/>
      <c r="O7" s="82" t="s">
        <v>24</v>
      </c>
      <c r="P7" s="82"/>
      <c r="Q7" s="82"/>
      <c r="R7" s="82"/>
      <c r="S7" s="82"/>
      <c r="T7" s="82"/>
      <c r="U7" s="82"/>
      <c r="V7" s="82" t="s">
        <v>18</v>
      </c>
      <c r="W7" s="82"/>
      <c r="X7" s="82"/>
      <c r="Y7" s="82"/>
      <c r="Z7" s="82"/>
      <c r="AA7" s="82"/>
      <c r="AB7" s="85" t="s">
        <v>19</v>
      </c>
      <c r="AC7" s="85" t="s">
        <v>27</v>
      </c>
      <c r="AD7" s="85" t="s">
        <v>25</v>
      </c>
      <c r="AE7" s="85"/>
    </row>
    <row r="8" spans="1:31" ht="48.6" customHeight="1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16" t="s">
        <v>16</v>
      </c>
      <c r="J8" s="55" t="s">
        <v>22</v>
      </c>
      <c r="K8" s="55" t="s">
        <v>23</v>
      </c>
      <c r="L8" s="16" t="s">
        <v>4</v>
      </c>
      <c r="M8" s="16" t="s">
        <v>5</v>
      </c>
      <c r="N8" s="16" t="s">
        <v>0</v>
      </c>
      <c r="O8" s="15" t="s">
        <v>9</v>
      </c>
      <c r="P8" s="55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85"/>
      <c r="AC8" s="85"/>
      <c r="AD8" s="16" t="s">
        <v>13</v>
      </c>
      <c r="AE8" s="16" t="s">
        <v>14</v>
      </c>
    </row>
    <row r="9" spans="1:31" ht="90" x14ac:dyDescent="0.25">
      <c r="A9" s="11">
        <v>192</v>
      </c>
      <c r="B9" s="50" t="s">
        <v>52</v>
      </c>
      <c r="C9" s="40" t="s">
        <v>53</v>
      </c>
      <c r="D9" s="40" t="s">
        <v>54</v>
      </c>
      <c r="E9" s="44" t="s">
        <v>55</v>
      </c>
      <c r="F9" s="41" t="s">
        <v>56</v>
      </c>
      <c r="G9" s="54">
        <v>2021680010048</v>
      </c>
      <c r="H9" s="49" t="s">
        <v>39</v>
      </c>
      <c r="I9" s="40" t="s">
        <v>40</v>
      </c>
      <c r="J9" s="39">
        <v>44350</v>
      </c>
      <c r="K9" s="39">
        <v>45291</v>
      </c>
      <c r="L9" s="34">
        <v>1</v>
      </c>
      <c r="M9" s="56">
        <v>0.1</v>
      </c>
      <c r="N9" s="32">
        <f t="shared" ref="N9:N14" si="0">IFERROR(IF(M9/L9&gt;100%,100%,M9/L9),"-")</f>
        <v>0.1</v>
      </c>
      <c r="O9" s="17" t="s">
        <v>74</v>
      </c>
      <c r="P9" s="61">
        <v>5150000000</v>
      </c>
      <c r="Q9" s="19"/>
      <c r="R9" s="19"/>
      <c r="S9" s="19"/>
      <c r="T9" s="43"/>
      <c r="U9" s="65">
        <f>SUM(P9:T9)</f>
        <v>5150000000</v>
      </c>
      <c r="V9" s="61">
        <f>26471860+4564749158</f>
        <v>4591221018</v>
      </c>
      <c r="W9" s="19"/>
      <c r="X9" s="19"/>
      <c r="Y9" s="19"/>
      <c r="Z9" s="43"/>
      <c r="AA9" s="20">
        <f t="shared" ref="AA9:AA14" si="1">SUM(V9:Z9)</f>
        <v>4591221018</v>
      </c>
      <c r="AB9" s="21">
        <f>IFERROR(AA9/U9,"-")</f>
        <v>0.89149922679611648</v>
      </c>
      <c r="AC9" s="22"/>
      <c r="AD9" s="23" t="s">
        <v>41</v>
      </c>
      <c r="AE9" s="24" t="s">
        <v>42</v>
      </c>
    </row>
    <row r="10" spans="1:31" ht="78" x14ac:dyDescent="0.25">
      <c r="A10" s="11">
        <v>193</v>
      </c>
      <c r="B10" s="42" t="s">
        <v>52</v>
      </c>
      <c r="C10" s="40" t="s">
        <v>53</v>
      </c>
      <c r="D10" s="40" t="s">
        <v>54</v>
      </c>
      <c r="E10" s="44" t="s">
        <v>57</v>
      </c>
      <c r="F10" s="41" t="s">
        <v>58</v>
      </c>
      <c r="G10" s="54"/>
      <c r="H10" s="49"/>
      <c r="I10" s="25"/>
      <c r="J10" s="39"/>
      <c r="K10" s="39"/>
      <c r="L10" s="30">
        <v>0</v>
      </c>
      <c r="M10" s="31"/>
      <c r="N10" s="32" t="str">
        <f t="shared" si="0"/>
        <v>-</v>
      </c>
      <c r="O10" s="25"/>
      <c r="P10" s="61"/>
      <c r="Q10" s="26"/>
      <c r="R10" s="26"/>
      <c r="S10" s="26"/>
      <c r="T10" s="43"/>
      <c r="U10" s="65">
        <f>SUM(P10:T10)</f>
        <v>0</v>
      </c>
      <c r="V10" s="61"/>
      <c r="W10" s="26"/>
      <c r="X10" s="26"/>
      <c r="Y10" s="26"/>
      <c r="Z10" s="43"/>
      <c r="AA10" s="20">
        <f t="shared" si="1"/>
        <v>0</v>
      </c>
      <c r="AB10" s="21" t="str">
        <f t="shared" ref="AB10:AB14" si="2">IFERROR(AA10/U10,"-")</f>
        <v>-</v>
      </c>
      <c r="AC10" s="27"/>
      <c r="AD10" s="23" t="s">
        <v>41</v>
      </c>
      <c r="AE10" s="33" t="s">
        <v>42</v>
      </c>
    </row>
    <row r="11" spans="1:31" ht="75" x14ac:dyDescent="0.25">
      <c r="A11" s="11">
        <v>194</v>
      </c>
      <c r="B11" s="42" t="s">
        <v>52</v>
      </c>
      <c r="C11" s="40" t="s">
        <v>53</v>
      </c>
      <c r="D11" s="40" t="s">
        <v>54</v>
      </c>
      <c r="E11" s="45" t="s">
        <v>59</v>
      </c>
      <c r="F11" s="41" t="s">
        <v>60</v>
      </c>
      <c r="G11" s="54">
        <v>2021680010048</v>
      </c>
      <c r="H11" s="49" t="s">
        <v>39</v>
      </c>
      <c r="I11" s="25" t="s">
        <v>44</v>
      </c>
      <c r="J11" s="39">
        <v>44350</v>
      </c>
      <c r="K11" s="39">
        <v>44561</v>
      </c>
      <c r="L11" s="34">
        <v>9</v>
      </c>
      <c r="M11" s="31">
        <v>9</v>
      </c>
      <c r="N11" s="32">
        <f t="shared" si="0"/>
        <v>1</v>
      </c>
      <c r="O11" s="25" t="s">
        <v>43</v>
      </c>
      <c r="P11" s="61">
        <v>410000000</v>
      </c>
      <c r="Q11" s="35"/>
      <c r="R11" s="35"/>
      <c r="S11" s="35"/>
      <c r="T11" s="43"/>
      <c r="U11" s="65">
        <f>SUM(P11:T11)</f>
        <v>410000000</v>
      </c>
      <c r="V11" s="61">
        <v>385958964</v>
      </c>
      <c r="W11" s="35"/>
      <c r="X11" s="35"/>
      <c r="Y11" s="35"/>
      <c r="Z11" s="43"/>
      <c r="AA11" s="20">
        <f t="shared" si="1"/>
        <v>385958964</v>
      </c>
      <c r="AB11" s="21">
        <f t="shared" si="2"/>
        <v>0.94136332682926827</v>
      </c>
      <c r="AC11" s="27"/>
      <c r="AD11" s="23" t="s">
        <v>41</v>
      </c>
      <c r="AE11" s="33" t="s">
        <v>42</v>
      </c>
    </row>
    <row r="12" spans="1:31" ht="90" x14ac:dyDescent="0.25">
      <c r="A12" s="11">
        <v>292</v>
      </c>
      <c r="B12" s="50" t="s">
        <v>61</v>
      </c>
      <c r="C12" s="40" t="s">
        <v>62</v>
      </c>
      <c r="D12" s="40" t="s">
        <v>63</v>
      </c>
      <c r="E12" s="51" t="s">
        <v>64</v>
      </c>
      <c r="F12" s="29" t="s">
        <v>65</v>
      </c>
      <c r="G12" s="54">
        <v>2021680010047</v>
      </c>
      <c r="H12" s="49" t="s">
        <v>45</v>
      </c>
      <c r="I12" s="25" t="s">
        <v>46</v>
      </c>
      <c r="J12" s="39">
        <v>44350</v>
      </c>
      <c r="K12" s="39">
        <v>44561</v>
      </c>
      <c r="L12" s="30">
        <v>0.17</v>
      </c>
      <c r="M12" s="37">
        <v>0.06</v>
      </c>
      <c r="N12" s="32">
        <f t="shared" si="0"/>
        <v>0.3529411764705882</v>
      </c>
      <c r="O12" s="25" t="s">
        <v>72</v>
      </c>
      <c r="P12" s="61">
        <f>1252674808+1747325192</f>
        <v>3000000000</v>
      </c>
      <c r="Q12" s="35"/>
      <c r="R12" s="35"/>
      <c r="S12" s="35"/>
      <c r="T12" s="43"/>
      <c r="U12" s="65">
        <f t="shared" ref="U12" si="3">SUM(P12:T12)</f>
        <v>3000000000</v>
      </c>
      <c r="V12" s="61"/>
      <c r="W12" s="35"/>
      <c r="X12" s="35"/>
      <c r="Y12" s="35"/>
      <c r="Z12" s="43"/>
      <c r="AA12" s="20">
        <f t="shared" si="1"/>
        <v>0</v>
      </c>
      <c r="AB12" s="21">
        <f t="shared" si="2"/>
        <v>0</v>
      </c>
      <c r="AC12" s="27"/>
      <c r="AD12" s="23" t="s">
        <v>41</v>
      </c>
      <c r="AE12" s="33" t="s">
        <v>42</v>
      </c>
    </row>
    <row r="13" spans="1:31" ht="90" x14ac:dyDescent="0.25">
      <c r="A13" s="11">
        <v>293</v>
      </c>
      <c r="B13" s="42" t="s">
        <v>61</v>
      </c>
      <c r="C13" s="40" t="s">
        <v>62</v>
      </c>
      <c r="D13" s="40" t="s">
        <v>63</v>
      </c>
      <c r="E13" s="46" t="s">
        <v>66</v>
      </c>
      <c r="F13" s="29" t="s">
        <v>67</v>
      </c>
      <c r="G13" s="54">
        <v>20200680010120</v>
      </c>
      <c r="H13" s="49" t="s">
        <v>47</v>
      </c>
      <c r="I13" s="36" t="s">
        <v>48</v>
      </c>
      <c r="J13" s="57">
        <v>44218</v>
      </c>
      <c r="K13" s="39">
        <v>44561</v>
      </c>
      <c r="L13" s="70">
        <v>1</v>
      </c>
      <c r="M13" s="69">
        <v>0.68</v>
      </c>
      <c r="N13" s="76">
        <f t="shared" si="0"/>
        <v>0.68</v>
      </c>
      <c r="O13" s="25" t="s">
        <v>49</v>
      </c>
      <c r="P13" s="61">
        <v>850000000</v>
      </c>
      <c r="Q13" s="18"/>
      <c r="R13" s="35"/>
      <c r="S13" s="35"/>
      <c r="T13" s="43"/>
      <c r="U13" s="88">
        <f>SUM(P13:T13)</f>
        <v>850000000</v>
      </c>
      <c r="V13" s="61">
        <v>664679430</v>
      </c>
      <c r="W13" s="18"/>
      <c r="X13" s="35"/>
      <c r="Y13" s="35"/>
      <c r="Z13" s="43"/>
      <c r="AA13" s="71">
        <f>SUM(V13:Z13)</f>
        <v>664679430</v>
      </c>
      <c r="AB13" s="72">
        <f t="shared" si="2"/>
        <v>0.7819758</v>
      </c>
      <c r="AC13" s="75"/>
      <c r="AD13" s="73" t="s">
        <v>41</v>
      </c>
      <c r="AE13" s="74" t="s">
        <v>42</v>
      </c>
    </row>
    <row r="14" spans="1:31" ht="93.6" x14ac:dyDescent="0.25">
      <c r="A14" s="11">
        <v>312</v>
      </c>
      <c r="B14" s="52" t="s">
        <v>61</v>
      </c>
      <c r="C14" s="29" t="s">
        <v>68</v>
      </c>
      <c r="D14" s="29" t="s">
        <v>69</v>
      </c>
      <c r="E14" s="51" t="s">
        <v>70</v>
      </c>
      <c r="F14" s="29" t="s">
        <v>71</v>
      </c>
      <c r="G14" s="54">
        <v>20210680010008</v>
      </c>
      <c r="H14" s="49" t="s">
        <v>50</v>
      </c>
      <c r="I14" s="36" t="s">
        <v>51</v>
      </c>
      <c r="J14" s="39">
        <v>44232</v>
      </c>
      <c r="K14" s="39">
        <v>45291</v>
      </c>
      <c r="L14" s="28">
        <v>2</v>
      </c>
      <c r="M14" s="53">
        <v>4</v>
      </c>
      <c r="N14" s="32">
        <f t="shared" si="0"/>
        <v>1</v>
      </c>
      <c r="O14" s="25" t="s">
        <v>73</v>
      </c>
      <c r="P14" s="62">
        <v>1100000000</v>
      </c>
      <c r="Q14" s="38"/>
      <c r="R14" s="38"/>
      <c r="S14" s="38"/>
      <c r="T14" s="43"/>
      <c r="U14" s="65">
        <f>SUM(P14:T14)</f>
        <v>1100000000</v>
      </c>
      <c r="V14" s="61">
        <f>776035903-5176633.31999969</f>
        <v>770859269.68000031</v>
      </c>
      <c r="W14" s="38"/>
      <c r="X14" s="38"/>
      <c r="Y14" s="38"/>
      <c r="Z14" s="43"/>
      <c r="AA14" s="20">
        <f t="shared" si="1"/>
        <v>770859269.68000031</v>
      </c>
      <c r="AB14" s="21">
        <f t="shared" si="2"/>
        <v>0.70078115425454568</v>
      </c>
      <c r="AC14" s="27"/>
      <c r="AD14" s="23" t="s">
        <v>41</v>
      </c>
      <c r="AE14" s="33" t="s">
        <v>42</v>
      </c>
    </row>
    <row r="15" spans="1:31" x14ac:dyDescent="0.25">
      <c r="A15" s="12">
        <f>SUM(--(FREQUENCY(A9:A14,A9:A14)&gt;0))</f>
        <v>6</v>
      </c>
      <c r="B15" s="13"/>
      <c r="C15" s="47"/>
      <c r="D15" s="47"/>
      <c r="E15" s="47"/>
      <c r="F15" s="47"/>
      <c r="G15" s="47"/>
      <c r="H15" s="47"/>
      <c r="I15" s="47"/>
      <c r="J15" s="58"/>
      <c r="K15" s="7"/>
      <c r="L15" s="7"/>
      <c r="M15" s="48" t="s">
        <v>17</v>
      </c>
      <c r="N15" s="7">
        <f>IFERROR(AVERAGE(N9:N14),"-")</f>
        <v>0.62658823529411767</v>
      </c>
      <c r="O15" s="8"/>
      <c r="P15" s="63">
        <f>SUM(P9:P14)</f>
        <v>10510000000</v>
      </c>
      <c r="Q15" s="14">
        <f>SUM(Q9:Q14)</f>
        <v>0</v>
      </c>
      <c r="R15" s="14">
        <f>SUM(R9:R14)</f>
        <v>0</v>
      </c>
      <c r="S15" s="14">
        <f>SUM(S9:S14)</f>
        <v>0</v>
      </c>
      <c r="T15" s="14">
        <f>SUM(T9:T14)</f>
        <v>0</v>
      </c>
      <c r="U15" s="9">
        <f>SUM(U9:U14)</f>
        <v>10510000000</v>
      </c>
      <c r="V15" s="14">
        <f>SUM(V9:V14)</f>
        <v>6412718681.6800003</v>
      </c>
      <c r="W15" s="14">
        <f>SUM(W9:W14)</f>
        <v>0</v>
      </c>
      <c r="X15" s="14">
        <f>SUM(X9:X14)</f>
        <v>0</v>
      </c>
      <c r="Y15" s="14">
        <f>SUM(Y9:Y14)</f>
        <v>0</v>
      </c>
      <c r="Z15" s="14">
        <f>SUM(Z9:Z14)</f>
        <v>0</v>
      </c>
      <c r="AA15" s="9">
        <f>SUM(AA9:AA14)</f>
        <v>6412718681.6800003</v>
      </c>
      <c r="AB15" s="10">
        <f>IFERROR(AA15/U15,"-")</f>
        <v>0.61015401348049481</v>
      </c>
      <c r="AC15" s="9">
        <f>SUM(AC9:AC14)</f>
        <v>0</v>
      </c>
      <c r="AD15" s="8"/>
      <c r="AE15" s="8"/>
    </row>
    <row r="17" spans="14:27" x14ac:dyDescent="0.25">
      <c r="P17" s="68"/>
      <c r="AA17"/>
    </row>
    <row r="18" spans="14:27" x14ac:dyDescent="0.25">
      <c r="N18"/>
      <c r="O18"/>
      <c r="P18"/>
      <c r="Q18"/>
      <c r="R18"/>
      <c r="S18"/>
      <c r="T18"/>
      <c r="U18"/>
      <c r="V18"/>
      <c r="W18"/>
      <c r="AA18" s="66"/>
    </row>
    <row r="19" spans="14:27" x14ac:dyDescent="0.25">
      <c r="N19"/>
      <c r="O19"/>
      <c r="P19"/>
      <c r="Q19"/>
      <c r="R19"/>
      <c r="S19"/>
      <c r="T19"/>
      <c r="U19"/>
      <c r="V19"/>
      <c r="W19"/>
      <c r="AA19"/>
    </row>
    <row r="20" spans="14:27" x14ac:dyDescent="0.25">
      <c r="N20"/>
      <c r="O20"/>
      <c r="P20"/>
      <c r="Q20"/>
      <c r="R20"/>
      <c r="S20"/>
      <c r="T20"/>
      <c r="U20"/>
      <c r="V20"/>
      <c r="W20"/>
      <c r="AA20" s="67"/>
    </row>
    <row r="21" spans="14:27" x14ac:dyDescent="0.25">
      <c r="N21"/>
      <c r="O21"/>
      <c r="P21"/>
      <c r="Q21"/>
      <c r="R21"/>
      <c r="S21"/>
      <c r="T21"/>
      <c r="U21"/>
      <c r="V21"/>
      <c r="W21"/>
    </row>
    <row r="22" spans="14:27" x14ac:dyDescent="0.25">
      <c r="N22"/>
      <c r="O22"/>
      <c r="P22"/>
      <c r="Q22"/>
      <c r="R22"/>
      <c r="S22"/>
      <c r="T22"/>
      <c r="U22"/>
      <c r="V22"/>
      <c r="W22"/>
    </row>
    <row r="23" spans="14:27" x14ac:dyDescent="0.25">
      <c r="N23"/>
      <c r="O23"/>
      <c r="P23"/>
      <c r="Q23"/>
      <c r="R23"/>
      <c r="S23"/>
      <c r="T23"/>
      <c r="U23"/>
      <c r="V23"/>
      <c r="W23"/>
    </row>
    <row r="24" spans="14:27" x14ac:dyDescent="0.25">
      <c r="N24"/>
      <c r="O24"/>
      <c r="P24"/>
      <c r="Q24"/>
      <c r="R24"/>
      <c r="S24"/>
      <c r="T24"/>
      <c r="U24"/>
      <c r="V24"/>
      <c r="W24"/>
    </row>
    <row r="25" spans="14:27" x14ac:dyDescent="0.25">
      <c r="N25"/>
      <c r="O25"/>
      <c r="P25"/>
      <c r="Q25"/>
      <c r="R25"/>
      <c r="S25"/>
      <c r="T25"/>
      <c r="U25"/>
      <c r="V25"/>
      <c r="W25"/>
    </row>
    <row r="26" spans="14:27" x14ac:dyDescent="0.25">
      <c r="N26"/>
      <c r="O26"/>
      <c r="P26"/>
      <c r="Q26"/>
      <c r="R26"/>
      <c r="S26"/>
      <c r="T26"/>
      <c r="U26"/>
      <c r="V26"/>
      <c r="W26"/>
    </row>
    <row r="27" spans="14:27" x14ac:dyDescent="0.25">
      <c r="N27"/>
      <c r="O27"/>
      <c r="P27"/>
      <c r="Q27"/>
      <c r="R27"/>
      <c r="S27"/>
      <c r="T27"/>
      <c r="U27"/>
      <c r="V27"/>
      <c r="W27"/>
    </row>
    <row r="28" spans="14:27" x14ac:dyDescent="0.25">
      <c r="N28"/>
      <c r="O28"/>
      <c r="P28"/>
      <c r="Q28"/>
      <c r="R28"/>
      <c r="S28"/>
      <c r="T28"/>
      <c r="U28"/>
      <c r="V28"/>
      <c r="W28"/>
    </row>
    <row r="29" spans="14:27" x14ac:dyDescent="0.25">
      <c r="N29"/>
      <c r="O29"/>
      <c r="P29"/>
      <c r="Q29"/>
      <c r="R29"/>
      <c r="S29"/>
      <c r="T29"/>
      <c r="U29"/>
      <c r="V29"/>
      <c r="W29"/>
    </row>
    <row r="30" spans="14:27" x14ac:dyDescent="0.25">
      <c r="N30"/>
      <c r="O30"/>
      <c r="P30"/>
      <c r="Q30"/>
      <c r="R30"/>
      <c r="S30"/>
      <c r="T30"/>
      <c r="U30"/>
      <c r="V30"/>
      <c r="W30"/>
    </row>
    <row r="31" spans="14:27" x14ac:dyDescent="0.25">
      <c r="N31"/>
      <c r="O31"/>
      <c r="P31"/>
      <c r="Q31"/>
      <c r="R31"/>
      <c r="S31"/>
      <c r="T31"/>
      <c r="U31"/>
      <c r="V31"/>
      <c r="W31"/>
    </row>
    <row r="32" spans="14:27" x14ac:dyDescent="0.25">
      <c r="N32"/>
      <c r="O32"/>
      <c r="P32"/>
      <c r="Q32"/>
      <c r="R32"/>
      <c r="S32"/>
      <c r="T32"/>
      <c r="U32"/>
      <c r="V32"/>
      <c r="W32"/>
    </row>
    <row r="33" spans="14:23" x14ac:dyDescent="0.25">
      <c r="N33"/>
      <c r="O33"/>
      <c r="P33"/>
      <c r="Q33"/>
      <c r="R33"/>
      <c r="S33"/>
      <c r="T33"/>
      <c r="U33"/>
      <c r="V33"/>
      <c r="W33"/>
    </row>
    <row r="34" spans="14:23" x14ac:dyDescent="0.25">
      <c r="N34"/>
      <c r="O34"/>
      <c r="P34"/>
      <c r="Q34"/>
      <c r="R34"/>
      <c r="S34"/>
      <c r="T34"/>
      <c r="U34"/>
      <c r="V34"/>
      <c r="W34"/>
    </row>
    <row r="35" spans="14:23" x14ac:dyDescent="0.25">
      <c r="N35"/>
      <c r="O35"/>
      <c r="P35"/>
      <c r="Q35"/>
      <c r="R35"/>
      <c r="S35"/>
      <c r="T35"/>
      <c r="U35"/>
      <c r="V35"/>
      <c r="W35"/>
    </row>
    <row r="36" spans="14:23" x14ac:dyDescent="0.25">
      <c r="N36"/>
      <c r="O36"/>
      <c r="P36"/>
      <c r="Q36"/>
      <c r="R36"/>
      <c r="S36"/>
      <c r="T36"/>
      <c r="U36"/>
      <c r="V36"/>
      <c r="W36"/>
    </row>
    <row r="37" spans="14:23" x14ac:dyDescent="0.25">
      <c r="N37"/>
      <c r="O37"/>
      <c r="P37"/>
      <c r="Q37"/>
      <c r="R37"/>
      <c r="S37"/>
      <c r="T37"/>
      <c r="U37"/>
      <c r="V37"/>
      <c r="W37"/>
    </row>
    <row r="38" spans="14:23" x14ac:dyDescent="0.25">
      <c r="N38"/>
      <c r="O38"/>
      <c r="P38"/>
      <c r="Q38"/>
      <c r="R38"/>
      <c r="S38"/>
      <c r="T38"/>
      <c r="U38"/>
      <c r="V38"/>
      <c r="W38"/>
    </row>
    <row r="39" spans="14:23" x14ac:dyDescent="0.25">
      <c r="N39"/>
      <c r="O39"/>
      <c r="P39"/>
      <c r="Q39"/>
      <c r="R39"/>
      <c r="S39"/>
      <c r="T39"/>
      <c r="U39"/>
      <c r="V39"/>
      <c r="W39"/>
    </row>
    <row r="40" spans="14:23" x14ac:dyDescent="0.25">
      <c r="N40"/>
      <c r="O40"/>
      <c r="P40"/>
      <c r="Q40"/>
      <c r="R40"/>
      <c r="S40"/>
      <c r="T40"/>
      <c r="U40"/>
      <c r="V40"/>
      <c r="W40"/>
    </row>
    <row r="41" spans="14:23" x14ac:dyDescent="0.25">
      <c r="N41"/>
      <c r="O41"/>
      <c r="P41"/>
      <c r="Q41"/>
      <c r="R41"/>
      <c r="S41"/>
      <c r="T41"/>
      <c r="U41"/>
      <c r="V41"/>
      <c r="W41"/>
    </row>
  </sheetData>
  <mergeCells count="18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7:F7"/>
    <mergeCell ref="G7:K7"/>
    <mergeCell ref="B1:AB4"/>
    <mergeCell ref="L7:N7"/>
    <mergeCell ref="O7:U7"/>
    <mergeCell ref="V7:AA7"/>
    <mergeCell ref="AB7:AB8"/>
  </mergeCells>
  <conditionalFormatting sqref="N9: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15748031496062992" right="0.15748031496062992" top="0.17" bottom="0.26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2021-08-12T14:09:48Z</cp:lastPrinted>
  <dcterms:created xsi:type="dcterms:W3CDTF">2008-07-08T21:30:46Z</dcterms:created>
  <dcterms:modified xsi:type="dcterms:W3CDTF">2021-11-04T00:27:35Z</dcterms:modified>
</cp:coreProperties>
</file>