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8 - Agosto\Publicados\"/>
    </mc:Choice>
  </mc:AlternateContent>
  <xr:revisionPtr revIDLastSave="0" documentId="13_ncr:1_{21D4962E-708E-4F74-B7A2-207BA16AE6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" r:id="rId1"/>
  </sheets>
  <definedNames>
    <definedName name="_xlnm._FilterDatabase" localSheetId="0" hidden="1">'Plan de Acción'!$A$8:$AA$18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N17" i="1"/>
  <c r="N15" i="1"/>
  <c r="N13" i="1"/>
  <c r="N10" i="1"/>
  <c r="N9" i="1"/>
  <c r="V18" i="1"/>
  <c r="AC18" i="1"/>
  <c r="AA13" i="1"/>
  <c r="AB13" i="1" s="1"/>
  <c r="U13" i="1"/>
  <c r="Z18" i="1"/>
  <c r="Y18" i="1"/>
  <c r="X18" i="1"/>
  <c r="W18" i="1"/>
  <c r="T18" i="1"/>
  <c r="S18" i="1"/>
  <c r="R18" i="1"/>
  <c r="Q18" i="1"/>
  <c r="A18" i="1"/>
  <c r="AA17" i="1"/>
  <c r="U17" i="1"/>
  <c r="AA15" i="1"/>
  <c r="U15" i="1"/>
  <c r="AA11" i="1"/>
  <c r="AA10" i="1"/>
  <c r="U10" i="1"/>
  <c r="AA9" i="1"/>
  <c r="U9" i="1"/>
  <c r="AB15" i="1" l="1"/>
  <c r="U18" i="1"/>
  <c r="AB17" i="1"/>
  <c r="AB9" i="1"/>
  <c r="AA18" i="1"/>
  <c r="AB18" i="1" s="1"/>
  <c r="AB10" i="1"/>
  <c r="P18" i="1"/>
</calcChain>
</file>

<file path=xl/sharedStrings.xml><?xml version="1.0" encoding="utf-8"?>
<sst xmlns="http://schemas.openxmlformats.org/spreadsheetml/2006/main" count="127" uniqueCount="73">
  <si>
    <t xml:space="preserve"> PLAN DE ACCIÓN - PLAN DE DESARROLLO MUNICIPAL
INSTITUTO DE VIVIENDA Y REFORMA URBANA DEL MUNICIPIO DE BUCARAMANGA - INVISBU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</si>
  <si>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</si>
  <si>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</si>
  <si>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</si>
  <si>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</si>
  <si>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</si>
  <si>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</si>
  <si>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</si>
  <si>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</si>
  <si>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</si>
  <si>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</si>
  <si>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</si>
  <si>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</si>
  <si>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</si>
  <si>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</si>
  <si>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</si>
  <si>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</si>
  <si>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</si>
  <si>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</si>
  <si>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</si>
  <si>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</si>
  <si>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</si>
  <si>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</si>
  <si>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</si>
  <si>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</si>
  <si>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</si>
  <si>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</si>
  <si>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</si>
  <si>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</si>
  <si>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</si>
  <si>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</si>
  <si>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</si>
  <si>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</si>
  <si>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</si>
  <si>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</si>
  <si>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</si>
  <si>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</si>
  <si>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</si>
  <si>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EQUITATIVA E INCLUYENTE: UNA CIUDAD DE BIENESTAR</t>
  </si>
  <si>
    <t>Habitabilidad</t>
  </si>
  <si>
    <t>Proyección Habitacional Y Vivienda</t>
  </si>
  <si>
    <t>Asignar 521 subsidios complementarios a hogares en condición de vulnerabilidad con enfoque diferencial.</t>
  </si>
  <si>
    <t>Número de subsidios complementarios asignados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</si>
  <si>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</si>
  <si>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Asignar 521 subsidios complementarios a hogares vulnerables.</t>
  </si>
  <si>
    <t>2.3.2.02.02.005</t>
  </si>
  <si>
    <t>INVISBU</t>
  </si>
  <si>
    <t>César Camilo Hernández Hernández</t>
  </si>
  <si>
    <t>Entregar 500 soluciones de vivienda con obras complementarias.</t>
  </si>
  <si>
    <t>Número de soluciones de vivienda entregadas con obras complementarias.</t>
  </si>
  <si>
    <t>CONTROL Y SEGUIMIENTO A LA CONSTRUCCIÓN DE LA URBANIZACIÓN NORTE CLUB TIBURONES II EN EL MUNICIPIO BUCARAMANGA</t>
  </si>
  <si>
    <t>CONSTRUCCIÓN DEL PARQUE DE BOLSILLO NORTE CLUB TIBURONES II.</t>
  </si>
  <si>
    <t xml:space="preserve">Mejoramientos De Vivienda Y Entorno Barrial   </t>
  </si>
  <si>
    <t>Realizar 560 mejoramientos de vivienda en la zona urbana y rural.</t>
  </si>
  <si>
    <t>Número de mejoramientos de vivienda realizados en zona urbana y rural.</t>
  </si>
  <si>
    <t>MEJORAMIENTOS DE VIVIENDS URBANAS  EN EL MUNICIPIO DE BUCARAMANGA.</t>
  </si>
  <si>
    <t xml:space="preserve">Realizar 120 mejoramientos urbanos </t>
  </si>
  <si>
    <t xml:space="preserve">Acompañamiento Social Habitacional </t>
  </si>
  <si>
    <t>Atender y acompañar a 13.500 familias en temas relacionas con vivienda de interés social.</t>
  </si>
  <si>
    <t>Número de familias atendidas y acompañadas en temas relacionados con vivienda de interés social.</t>
  </si>
  <si>
    <t>FORMACIÓN EN TEMAS RELACIONADOS CON VIVIENDA DE INTERÉS SOCIAL Y ACOMPAÑAMIENTO COMUNITARIO EN LOS PROYECTOS DESARROLLADOS POR EL INVISBU EN EL MUNICIPIO DE   BUCARAMANGA</t>
  </si>
  <si>
    <t>Atender y acompañar a 13.500 familias en temas relacionados con vivienda de interés social</t>
  </si>
  <si>
    <t>BUCARAMANGA CIUDAD VITAL: LA VIDA ES SAGRADA</t>
  </si>
  <si>
    <t>Bucaramanga, Territorio Ordenado</t>
  </si>
  <si>
    <t>Formular 1 Operación Urbana Estratégica - OUE.</t>
  </si>
  <si>
    <t>Porcentaje de avance en la formulación de la Operación Urbana Estratégica - OUE.</t>
  </si>
  <si>
    <t>Realizar el diagnóstico de la OUE.</t>
  </si>
  <si>
    <t>TOTALES</t>
  </si>
  <si>
    <t>ESTUDIO PARA IMPLEMENTAR ACCIONES QUE PERMITAN IMPULSAR LA RENOVACIÓN URBANA EN EL MUNICIPIO DE BUCARAMANGA</t>
  </si>
  <si>
    <t>Pendiente por adicionar</t>
  </si>
  <si>
    <t>Entregar 500 soluciones de vivienda con obras complementarias. En formulación</t>
  </si>
  <si>
    <t>Planeando Construimos Ciudad Y Territorio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</si>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</sst>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2"/>
    <xf numFmtId="0" fontId="4" fillId="2" borderId="0" xfId="2" applyFill="1" applyAlignment="1">
      <alignment vertical="top"/>
    </xf>
    <xf numFmtId="0" fontId="4" fillId="2" borderId="3" xfId="2" applyFill="1" applyBorder="1" applyAlignment="1">
      <alignment vertical="top"/>
    </xf>
    <xf numFmtId="0" fontId="4" fillId="2" borderId="0" xfId="2" applyFill="1"/>
    <xf numFmtId="0" fontId="4" fillId="2" borderId="3" xfId="2" applyFill="1" applyBorder="1"/>
    <xf numFmtId="0" fontId="4" fillId="0" borderId="1" xfId="2" applyBorder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/>
    </xf>
    <xf numFmtId="0" fontId="0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justify" vertical="center" wrapText="1"/>
    </xf>
    <xf numFmtId="1" fontId="5" fillId="0" borderId="2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vertical="center" wrapText="1"/>
    </xf>
    <xf numFmtId="0" fontId="0" fillId="2" borderId="1" xfId="1" applyFont="1" applyFill="1" applyBorder="1" applyAlignment="1">
      <alignment horizontal="justify" vertical="center" wrapText="1"/>
    </xf>
    <xf numFmtId="164" fontId="0" fillId="0" borderId="4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justify" vertical="center" wrapText="1"/>
    </xf>
    <xf numFmtId="5" fontId="2" fillId="0" borderId="1" xfId="3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2" applyBorder="1"/>
    <xf numFmtId="5" fontId="3" fillId="3" borderId="1" xfId="3" applyNumberFormat="1" applyFont="1" applyFill="1" applyBorder="1" applyAlignment="1">
      <alignment horizontal="right" vertical="center" wrapText="1"/>
    </xf>
    <xf numFmtId="9" fontId="2" fillId="0" borderId="1" xfId="4" applyFont="1" applyFill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0" fontId="2" fillId="0" borderId="2" xfId="1" applyFont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9" fontId="6" fillId="3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justify"/>
    </xf>
    <xf numFmtId="0" fontId="2" fillId="3" borderId="8" xfId="2" applyFont="1" applyFill="1" applyBorder="1"/>
    <xf numFmtId="9" fontId="3" fillId="3" borderId="8" xfId="2" applyNumberFormat="1" applyFont="1" applyFill="1" applyBorder="1" applyAlignment="1">
      <alignment horizontal="center" vertical="center"/>
    </xf>
    <xf numFmtId="9" fontId="3" fillId="3" borderId="4" xfId="2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/>
    </xf>
    <xf numFmtId="9" fontId="3" fillId="3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166" fontId="2" fillId="3" borderId="1" xfId="3" applyNumberFormat="1" applyFont="1" applyFill="1" applyBorder="1" applyAlignment="1">
      <alignment vertical="center"/>
    </xf>
    <xf numFmtId="166" fontId="3" fillId="3" borderId="1" xfId="3" applyNumberFormat="1" applyFont="1" applyFill="1" applyBorder="1" applyAlignment="1">
      <alignment vertical="center"/>
    </xf>
    <xf numFmtId="9" fontId="3" fillId="3" borderId="1" xfId="4" applyFont="1" applyFill="1" applyBorder="1" applyAlignment="1">
      <alignment horizontal="center" vertical="center" wrapText="1"/>
    </xf>
    <xf numFmtId="0" fontId="8" fillId="0" borderId="0" xfId="2" applyFont="1"/>
    <xf numFmtId="0" fontId="3" fillId="3" borderId="1" xfId="2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justify" vertical="center" wrapText="1"/>
    </xf>
    <xf numFmtId="0" fontId="9" fillId="3" borderId="2" xfId="1" applyFont="1" applyFill="1" applyBorder="1" applyAlignment="1">
      <alignment vertical="center" wrapText="1"/>
    </xf>
    <xf numFmtId="165" fontId="2" fillId="0" borderId="1" xfId="4" applyNumberFormat="1" applyFont="1" applyFill="1" applyBorder="1" applyAlignment="1">
      <alignment horizontal="right" vertical="center" wrapText="1"/>
    </xf>
    <xf numFmtId="5" fontId="3" fillId="3" borderId="1" xfId="3" applyNumberFormat="1" applyFont="1" applyFill="1" applyBorder="1" applyAlignment="1">
      <alignment vertical="center" wrapText="1"/>
    </xf>
    <xf numFmtId="5" fontId="3" fillId="3" borderId="2" xfId="3" applyNumberFormat="1" applyFont="1" applyFill="1" applyBorder="1" applyAlignment="1">
      <alignment horizontal="right" vertical="center" wrapText="1"/>
    </xf>
    <xf numFmtId="5" fontId="3" fillId="3" borderId="6" xfId="3" applyNumberFormat="1" applyFont="1" applyFill="1" applyBorder="1" applyAlignment="1">
      <alignment horizontal="right" vertical="center" wrapText="1"/>
    </xf>
    <xf numFmtId="9" fontId="0" fillId="0" borderId="2" xfId="1" applyNumberFormat="1" applyFont="1" applyBorder="1" applyAlignment="1">
      <alignment horizontal="center" vertical="center"/>
    </xf>
    <xf numFmtId="9" fontId="0" fillId="0" borderId="6" xfId="1" applyNumberFormat="1" applyFont="1" applyBorder="1" applyAlignment="1">
      <alignment horizontal="center" vertical="center"/>
    </xf>
    <xf numFmtId="3" fontId="2" fillId="3" borderId="2" xfId="1" applyNumberFormat="1" applyFont="1" applyFill="1" applyBorder="1" applyAlignment="1">
      <alignment horizontal="center" vertical="center" wrapText="1"/>
    </xf>
    <xf numFmtId="3" fontId="2" fillId="3" borderId="6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  <xf numFmtId="3" fontId="6" fillId="0" borderId="6" xfId="1" applyNumberFormat="1" applyFont="1" applyBorder="1" applyAlignment="1">
      <alignment horizontal="center" vertical="center" wrapText="1"/>
    </xf>
    <xf numFmtId="5" fontId="3" fillId="3" borderId="2" xfId="3" applyNumberFormat="1" applyFont="1" applyFill="1" applyBorder="1" applyAlignment="1">
      <alignment vertical="center" wrapText="1"/>
    </xf>
    <xf numFmtId="5" fontId="3" fillId="3" borderId="6" xfId="3" applyNumberFormat="1" applyFont="1" applyFill="1" applyBorder="1" applyAlignment="1">
      <alignment vertical="center" wrapText="1"/>
    </xf>
    <xf numFmtId="165" fontId="2" fillId="0" borderId="2" xfId="4" applyNumberFormat="1" applyFont="1" applyFill="1" applyBorder="1" applyAlignment="1">
      <alignment horizontal="center" vertical="center" wrapText="1"/>
    </xf>
    <xf numFmtId="165" fontId="2" fillId="0" borderId="6" xfId="4" applyNumberFormat="1" applyFont="1" applyFill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 wrapText="1"/>
    </xf>
    <xf numFmtId="0" fontId="0" fillId="0" borderId="6" xfId="1" applyFont="1" applyBorder="1" applyAlignment="1">
      <alignment horizontal="center" vertical="center" wrapText="1"/>
    </xf>
    <xf numFmtId="9" fontId="2" fillId="0" borderId="1" xfId="4" applyFont="1" applyFill="1" applyBorder="1" applyAlignment="1">
      <alignment horizontal="center" vertical="center" wrapText="1"/>
    </xf>
    <xf numFmtId="165" fontId="2" fillId="0" borderId="5" xfId="4" applyNumberFormat="1" applyFont="1" applyFill="1" applyBorder="1" applyAlignment="1">
      <alignment horizontal="center" vertical="center" wrapText="1"/>
    </xf>
    <xf numFmtId="0" fontId="0" fillId="0" borderId="5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 wrapText="1"/>
    </xf>
    <xf numFmtId="9" fontId="2" fillId="0" borderId="2" xfId="4" applyFont="1" applyFill="1" applyBorder="1" applyAlignment="1">
      <alignment horizontal="center" vertical="center" wrapText="1"/>
    </xf>
    <xf numFmtId="9" fontId="2" fillId="0" borderId="6" xfId="4" applyFont="1" applyFill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3" fontId="6" fillId="3" borderId="6" xfId="1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6" fillId="3" borderId="5" xfId="1" applyNumberFormat="1" applyFont="1" applyFill="1" applyBorder="1" applyAlignment="1">
      <alignment horizontal="center" vertical="center" wrapText="1"/>
    </xf>
    <xf numFmtId="9" fontId="0" fillId="0" borderId="5" xfId="1" applyNumberFormat="1" applyFont="1" applyBorder="1" applyAlignment="1">
      <alignment horizontal="center" vertical="center"/>
    </xf>
    <xf numFmtId="5" fontId="3" fillId="3" borderId="5" xfId="3" applyNumberFormat="1" applyFont="1" applyFill="1" applyBorder="1" applyAlignment="1">
      <alignment horizontal="right" vertical="center" wrapText="1"/>
    </xf>
    <xf numFmtId="5" fontId="3" fillId="3" borderId="1" xfId="3" applyNumberFormat="1" applyFont="1" applyFill="1" applyBorder="1" applyAlignment="1">
      <alignment vertical="center" wrapText="1"/>
    </xf>
    <xf numFmtId="0" fontId="5" fillId="0" borderId="1" xfId="2" applyFont="1" applyBorder="1" applyAlignment="1">
      <alignment horizontal="left" vertical="center"/>
    </xf>
    <xf numFmtId="14" fontId="4" fillId="0" borderId="1" xfId="2" applyNumberFormat="1" applyBorder="1" applyAlignment="1">
      <alignment horizontal="center" vertical="top"/>
    </xf>
    <xf numFmtId="0" fontId="5" fillId="0" borderId="2" xfId="2" applyFont="1" applyBorder="1" applyAlignment="1">
      <alignment horizontal="left" vertical="center"/>
    </xf>
    <xf numFmtId="14" fontId="4" fillId="0" borderId="2" xfId="2" applyNumberFormat="1" applyBorder="1" applyAlignment="1">
      <alignment horizontal="center" vertical="top"/>
    </xf>
    <xf numFmtId="2" fontId="2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left" vertical="center" wrapText="1"/>
    </xf>
  </cellXfs>
  <cellStyles count="5">
    <cellStyle name="Moneda 3" xfId="3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Porcentaje 2" xfId="4" xr:uid="{00000000-0005-0000-0000-000004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327495</xdr:colOff>
      <xdr:row>3</xdr:row>
      <xdr:rowOff>134973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6B6E23C-AA86-4529-8DC1-97F97830A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9075"/>
          <a:ext cx="62835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5"/>
  <sheetViews>
    <sheetView tabSelected="1" zoomScale="60" zoomScaleNormal="60" workbookViewId="0">
      <selection activeCell="I10" sqref="I10"/>
    </sheetView>
  </sheetViews>
  <sheetFormatPr baseColWidth="10" defaultColWidth="12.88671875" defaultRowHeight="13.8" x14ac:dyDescent="0.25"/>
  <cols>
    <col min="1" max="1" width="11.109375" style="1" customWidth="1"/>
    <col min="2" max="2" width="22.5546875" style="1" customWidth="1"/>
    <col min="3" max="3" width="21.109375" style="1" customWidth="1"/>
    <col min="4" max="4" width="17.44140625" style="1" customWidth="1"/>
    <col min="5" max="5" width="31.109375" style="1" customWidth="1"/>
    <col min="6" max="6" width="26.109375" style="1" customWidth="1"/>
    <col min="7" max="7" width="24.6640625" style="1" customWidth="1"/>
    <col min="8" max="9" width="46" style="1" customWidth="1"/>
    <col min="10" max="10" width="13" style="1" bestFit="1" customWidth="1"/>
    <col min="11" max="11" width="18.33203125" style="1" customWidth="1"/>
    <col min="12" max="13" width="17" style="1" customWidth="1"/>
    <col min="14" max="14" width="12.88671875" style="1" bestFit="1" customWidth="1"/>
    <col min="15" max="15" width="18.33203125" style="1" customWidth="1"/>
    <col min="16" max="18" width="19.33203125" style="1" customWidth="1"/>
    <col min="19" max="19" width="23.109375" style="1" customWidth="1"/>
    <col min="20" max="20" width="22.33203125" style="1" customWidth="1"/>
    <col min="21" max="21" width="29.44140625" style="1" customWidth="1"/>
    <col min="22" max="24" width="19.33203125" style="1" customWidth="1"/>
    <col min="25" max="25" width="21.44140625" style="1" customWidth="1"/>
    <col min="26" max="26" width="19.33203125" style="1" customWidth="1"/>
    <col min="27" max="27" width="21.33203125" style="1" customWidth="1"/>
    <col min="28" max="28" width="15.6640625" style="1" customWidth="1"/>
    <col min="29" max="29" width="22.6640625" style="1" customWidth="1"/>
    <col min="30" max="31" width="17.5546875" style="1" customWidth="1"/>
    <col min="32" max="16384" width="12.88671875" style="1"/>
  </cols>
  <sheetData>
    <row r="1" spans="1:31" x14ac:dyDescent="0.25">
      <c r="A1" s="90"/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3" t="s">
        <v>72</v>
      </c>
      <c r="AD1" s="93"/>
      <c r="AE1" s="93"/>
    </row>
    <row r="2" spans="1:31" x14ac:dyDescent="0.25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3" t="s">
        <v>1</v>
      </c>
      <c r="AD2" s="93"/>
      <c r="AE2" s="93"/>
    </row>
    <row r="3" spans="1:31" x14ac:dyDescent="0.25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3" t="s">
        <v>2</v>
      </c>
      <c r="AD3" s="93"/>
      <c r="AE3" s="93"/>
    </row>
    <row r="4" spans="1:31" x14ac:dyDescent="0.25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3" t="s">
        <v>3</v>
      </c>
      <c r="AD4" s="93"/>
      <c r="AE4" s="93"/>
    </row>
    <row r="5" spans="1:31" x14ac:dyDescent="0.25">
      <c r="A5" s="86" t="s">
        <v>4</v>
      </c>
      <c r="B5" s="86"/>
      <c r="C5" s="86"/>
      <c r="D5" s="87">
        <v>44385</v>
      </c>
      <c r="E5" s="87"/>
      <c r="F5" s="87"/>
      <c r="G5" s="87"/>
      <c r="H5" s="87"/>
      <c r="I5" s="87"/>
      <c r="J5" s="87"/>
      <c r="K5" s="87"/>
      <c r="L5" s="8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88" t="s">
        <v>5</v>
      </c>
      <c r="B6" s="88"/>
      <c r="C6" s="88"/>
      <c r="D6" s="89">
        <v>44377</v>
      </c>
      <c r="E6" s="89"/>
      <c r="F6" s="89"/>
      <c r="G6" s="89"/>
      <c r="H6" s="89"/>
      <c r="I6" s="89"/>
      <c r="J6" s="89"/>
      <c r="K6" s="89"/>
      <c r="L6" s="8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79" t="s">
        <v>6</v>
      </c>
      <c r="C7" s="79"/>
      <c r="D7" s="79"/>
      <c r="E7" s="79"/>
      <c r="F7" s="79"/>
      <c r="G7" s="79" t="s">
        <v>7</v>
      </c>
      <c r="H7" s="79"/>
      <c r="I7" s="79"/>
      <c r="J7" s="79"/>
      <c r="K7" s="79"/>
      <c r="L7" s="79" t="s">
        <v>8</v>
      </c>
      <c r="M7" s="79"/>
      <c r="N7" s="79"/>
      <c r="O7" s="79" t="s">
        <v>9</v>
      </c>
      <c r="P7" s="79"/>
      <c r="Q7" s="79"/>
      <c r="R7" s="79"/>
      <c r="S7" s="79"/>
      <c r="T7" s="79"/>
      <c r="U7" s="79"/>
      <c r="V7" s="79" t="s">
        <v>10</v>
      </c>
      <c r="W7" s="79"/>
      <c r="X7" s="79"/>
      <c r="Y7" s="79"/>
      <c r="Z7" s="79"/>
      <c r="AA7" s="79"/>
      <c r="AB7" s="80" t="s">
        <v>11</v>
      </c>
      <c r="AC7" s="80" t="s">
        <v>12</v>
      </c>
      <c r="AD7" s="80" t="s">
        <v>13</v>
      </c>
      <c r="AE7" s="80"/>
    </row>
    <row r="8" spans="1:31" ht="41.4" x14ac:dyDescent="0.25">
      <c r="A8" s="7" t="s">
        <v>14</v>
      </c>
      <c r="B8" s="8" t="s">
        <v>15</v>
      </c>
      <c r="C8" s="7" t="s">
        <v>16</v>
      </c>
      <c r="D8" s="7" t="s">
        <v>17</v>
      </c>
      <c r="E8" s="7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7" t="s">
        <v>28</v>
      </c>
      <c r="P8" s="8" t="s">
        <v>29</v>
      </c>
      <c r="Q8" s="8" t="s">
        <v>30</v>
      </c>
      <c r="R8" s="8" t="s">
        <v>31</v>
      </c>
      <c r="S8" s="8" t="s">
        <v>32</v>
      </c>
      <c r="T8" s="8" t="s">
        <v>33</v>
      </c>
      <c r="U8" s="8" t="s">
        <v>34</v>
      </c>
      <c r="V8" s="8" t="s">
        <v>29</v>
      </c>
      <c r="W8" s="8" t="s">
        <v>30</v>
      </c>
      <c r="X8" s="8" t="s">
        <v>31</v>
      </c>
      <c r="Y8" s="8" t="s">
        <v>32</v>
      </c>
      <c r="Z8" s="8" t="s">
        <v>33</v>
      </c>
      <c r="AA8" s="8" t="s">
        <v>35</v>
      </c>
      <c r="AB8" s="80"/>
      <c r="AC8" s="80"/>
      <c r="AD8" s="8" t="s">
        <v>36</v>
      </c>
      <c r="AE8" s="8" t="s">
        <v>37</v>
      </c>
    </row>
    <row r="9" spans="1:31" ht="102" customHeight="1" x14ac:dyDescent="0.25">
      <c r="A9" s="9">
        <v>120</v>
      </c>
      <c r="B9" s="10" t="s">
        <v>38</v>
      </c>
      <c r="C9" s="10" t="s">
        <v>39</v>
      </c>
      <c r="D9" s="11" t="s">
        <v>40</v>
      </c>
      <c r="E9" s="51" t="s">
        <v>41</v>
      </c>
      <c r="F9" s="12" t="s">
        <v>42</v>
      </c>
      <c r="G9" s="13">
        <v>20200680010042</v>
      </c>
      <c r="H9" s="14" t="s">
        <v>43</v>
      </c>
      <c r="I9" s="15" t="s">
        <v>44</v>
      </c>
      <c r="J9" s="16">
        <v>44211</v>
      </c>
      <c r="K9" s="16">
        <v>44561</v>
      </c>
      <c r="L9" s="17">
        <v>165</v>
      </c>
      <c r="M9" s="18">
        <v>112</v>
      </c>
      <c r="N9" s="19">
        <f>IF(M9/L9&gt;100%,100%,M9/L9)</f>
        <v>0.67878787878787883</v>
      </c>
      <c r="O9" s="20" t="s">
        <v>45</v>
      </c>
      <c r="P9" s="21">
        <v>862258096.79999995</v>
      </c>
      <c r="Q9" s="22">
        <v>0</v>
      </c>
      <c r="R9" s="22">
        <v>0</v>
      </c>
      <c r="S9" s="22"/>
      <c r="T9" s="23"/>
      <c r="U9" s="24">
        <f>SUM(P9:T9)</f>
        <v>862258096.79999995</v>
      </c>
      <c r="V9" s="21">
        <v>417923262</v>
      </c>
      <c r="W9" s="22"/>
      <c r="X9" s="22"/>
      <c r="Y9" s="23"/>
      <c r="Z9" s="23"/>
      <c r="AA9" s="54">
        <f>SUM(V9:X9)</f>
        <v>417923262</v>
      </c>
      <c r="AB9" s="25">
        <f>IFERROR(AA9/U9,"-")</f>
        <v>0.48468464784615056</v>
      </c>
      <c r="AC9" s="26"/>
      <c r="AD9" s="27" t="s">
        <v>46</v>
      </c>
      <c r="AE9" s="28" t="s">
        <v>47</v>
      </c>
    </row>
    <row r="10" spans="1:31" ht="96" customHeight="1" x14ac:dyDescent="0.25">
      <c r="A10" s="7">
        <v>121</v>
      </c>
      <c r="B10" s="29" t="s">
        <v>38</v>
      </c>
      <c r="C10" s="29" t="s">
        <v>39</v>
      </c>
      <c r="D10" s="29" t="s">
        <v>40</v>
      </c>
      <c r="E10" s="52" t="s">
        <v>48</v>
      </c>
      <c r="F10" s="29" t="s">
        <v>49</v>
      </c>
      <c r="G10" s="13">
        <v>20200680010042</v>
      </c>
      <c r="H10" s="14" t="s">
        <v>43</v>
      </c>
      <c r="I10" s="15" t="s">
        <v>48</v>
      </c>
      <c r="J10" s="16">
        <v>44211</v>
      </c>
      <c r="K10" s="16">
        <v>44561</v>
      </c>
      <c r="L10" s="61">
        <v>200</v>
      </c>
      <c r="M10" s="77">
        <v>49</v>
      </c>
      <c r="N10" s="57">
        <f>IF(M10/L10&gt;100%,100%,M10/L10)</f>
        <v>0.245</v>
      </c>
      <c r="O10" s="20" t="s">
        <v>45</v>
      </c>
      <c r="P10" s="21">
        <v>631600000</v>
      </c>
      <c r="Q10" s="22"/>
      <c r="R10" s="22"/>
      <c r="S10" s="22"/>
      <c r="T10" s="23"/>
      <c r="U10" s="55">
        <f>SUM(P10:T12)</f>
        <v>631600000</v>
      </c>
      <c r="V10" s="21">
        <v>307767240</v>
      </c>
      <c r="W10" s="22"/>
      <c r="X10" s="22"/>
      <c r="Y10" s="23"/>
      <c r="Z10" s="23"/>
      <c r="AA10" s="85">
        <f>SUM(V10:X12)</f>
        <v>307767240</v>
      </c>
      <c r="AB10" s="71">
        <f>IFERROR(AA10/U10,"-")</f>
        <v>0.48728188727042432</v>
      </c>
      <c r="AC10" s="65"/>
      <c r="AD10" s="67" t="s">
        <v>46</v>
      </c>
      <c r="AE10" s="69" t="s">
        <v>47</v>
      </c>
    </row>
    <row r="11" spans="1:31" ht="79.95" customHeight="1" x14ac:dyDescent="0.25">
      <c r="A11" s="7">
        <v>121</v>
      </c>
      <c r="B11" s="29" t="s">
        <v>38</v>
      </c>
      <c r="C11" s="29" t="s">
        <v>39</v>
      </c>
      <c r="D11" s="29" t="s">
        <v>40</v>
      </c>
      <c r="E11" s="52" t="s">
        <v>48</v>
      </c>
      <c r="F11" s="29" t="s">
        <v>49</v>
      </c>
      <c r="G11" s="13">
        <v>20200680010006</v>
      </c>
      <c r="H11" s="30" t="s">
        <v>50</v>
      </c>
      <c r="I11" s="31" t="s">
        <v>48</v>
      </c>
      <c r="J11" s="16">
        <v>44225</v>
      </c>
      <c r="K11" s="16">
        <v>44561</v>
      </c>
      <c r="L11" s="81"/>
      <c r="M11" s="82"/>
      <c r="N11" s="83"/>
      <c r="O11" s="20" t="s">
        <v>45</v>
      </c>
      <c r="P11" s="21"/>
      <c r="Q11" s="22"/>
      <c r="R11" s="22"/>
      <c r="S11" s="22"/>
      <c r="T11" s="23"/>
      <c r="U11" s="84"/>
      <c r="V11" s="21"/>
      <c r="W11" s="22"/>
      <c r="X11" s="22"/>
      <c r="Y11" s="23"/>
      <c r="Z11" s="23"/>
      <c r="AA11" s="85">
        <f>SUM(V11:X11)</f>
        <v>0</v>
      </c>
      <c r="AB11" s="71"/>
      <c r="AC11" s="72"/>
      <c r="AD11" s="73"/>
      <c r="AE11" s="74"/>
    </row>
    <row r="12" spans="1:31" ht="69" x14ac:dyDescent="0.25">
      <c r="A12" s="7">
        <v>121</v>
      </c>
      <c r="B12" s="29" t="s">
        <v>38</v>
      </c>
      <c r="C12" s="29" t="s">
        <v>39</v>
      </c>
      <c r="D12" s="29" t="s">
        <v>40</v>
      </c>
      <c r="E12" s="52" t="s">
        <v>48</v>
      </c>
      <c r="F12" s="29" t="s">
        <v>49</v>
      </c>
      <c r="G12" s="13"/>
      <c r="H12" s="32" t="s">
        <v>51</v>
      </c>
      <c r="I12" s="31" t="s">
        <v>70</v>
      </c>
      <c r="J12" s="16"/>
      <c r="K12" s="16"/>
      <c r="L12" s="62"/>
      <c r="M12" s="78"/>
      <c r="N12" s="58"/>
      <c r="O12" s="20" t="s">
        <v>45</v>
      </c>
      <c r="P12" s="21"/>
      <c r="Q12" s="22"/>
      <c r="R12" s="22"/>
      <c r="S12" s="21"/>
      <c r="T12" s="23"/>
      <c r="U12" s="56"/>
      <c r="V12" s="21"/>
      <c r="W12" s="22"/>
      <c r="X12" s="22"/>
      <c r="Y12" s="23"/>
      <c r="Z12" s="23"/>
      <c r="AA12" s="85"/>
      <c r="AB12" s="71"/>
      <c r="AC12" s="66"/>
      <c r="AD12" s="68"/>
      <c r="AE12" s="70"/>
    </row>
    <row r="13" spans="1:31" ht="73.95" customHeight="1" x14ac:dyDescent="0.25">
      <c r="A13" s="7">
        <v>122</v>
      </c>
      <c r="B13" s="10" t="s">
        <v>38</v>
      </c>
      <c r="C13" s="10" t="s">
        <v>39</v>
      </c>
      <c r="D13" s="11" t="s">
        <v>52</v>
      </c>
      <c r="E13" s="51" t="s">
        <v>53</v>
      </c>
      <c r="F13" s="12" t="s">
        <v>54</v>
      </c>
      <c r="G13" s="13">
        <v>20210680010072</v>
      </c>
      <c r="H13" s="30" t="s">
        <v>55</v>
      </c>
      <c r="I13" s="20" t="s">
        <v>56</v>
      </c>
      <c r="J13" s="16">
        <v>44439</v>
      </c>
      <c r="K13" s="16">
        <v>44561</v>
      </c>
      <c r="L13" s="61">
        <v>120</v>
      </c>
      <c r="M13" s="59">
        <v>120</v>
      </c>
      <c r="N13" s="57">
        <f>IF(M13/L13&gt;100%,100%,M13/L13)</f>
        <v>1</v>
      </c>
      <c r="O13" s="20" t="s">
        <v>45</v>
      </c>
      <c r="P13" s="21">
        <v>1000000000</v>
      </c>
      <c r="Q13" s="22"/>
      <c r="R13" s="22"/>
      <c r="T13" s="23"/>
      <c r="U13" s="55">
        <f>SUM(P13:T14)</f>
        <v>3195713903</v>
      </c>
      <c r="V13" s="21"/>
      <c r="W13" s="22"/>
      <c r="X13" s="22"/>
      <c r="Y13" s="23"/>
      <c r="Z13" s="23"/>
      <c r="AA13" s="63">
        <f>SUM(V13:Z14)</f>
        <v>0</v>
      </c>
      <c r="AB13" s="75">
        <f>IFERROR(AA13/U13,"-")</f>
        <v>0</v>
      </c>
      <c r="AC13" s="65"/>
      <c r="AD13" s="67" t="s">
        <v>46</v>
      </c>
      <c r="AE13" s="69" t="s">
        <v>47</v>
      </c>
    </row>
    <row r="14" spans="1:31" ht="73.95" customHeight="1" x14ac:dyDescent="0.25">
      <c r="A14" s="50">
        <v>122</v>
      </c>
      <c r="B14" s="10" t="s">
        <v>38</v>
      </c>
      <c r="C14" s="10" t="s">
        <v>39</v>
      </c>
      <c r="D14" s="11" t="s">
        <v>52</v>
      </c>
      <c r="E14" s="51" t="s">
        <v>53</v>
      </c>
      <c r="F14" s="12" t="s">
        <v>54</v>
      </c>
      <c r="G14" s="13">
        <v>20210680010072</v>
      </c>
      <c r="H14" s="30" t="s">
        <v>55</v>
      </c>
      <c r="I14" s="20" t="s">
        <v>69</v>
      </c>
      <c r="J14" s="16"/>
      <c r="K14" s="16"/>
      <c r="L14" s="62"/>
      <c r="M14" s="60"/>
      <c r="N14" s="58"/>
      <c r="O14" s="20" t="s">
        <v>45</v>
      </c>
      <c r="P14" s="21">
        <v>798713903</v>
      </c>
      <c r="Q14" s="22"/>
      <c r="R14" s="22"/>
      <c r="S14" s="21">
        <v>1397000000</v>
      </c>
      <c r="T14" s="23"/>
      <c r="U14" s="56"/>
      <c r="V14" s="21"/>
      <c r="W14" s="22"/>
      <c r="X14" s="22"/>
      <c r="Y14" s="23"/>
      <c r="Z14" s="23"/>
      <c r="AA14" s="64"/>
      <c r="AB14" s="76"/>
      <c r="AC14" s="66"/>
      <c r="AD14" s="68"/>
      <c r="AE14" s="70"/>
    </row>
    <row r="15" spans="1:31" ht="123" customHeight="1" x14ac:dyDescent="0.25">
      <c r="A15" s="7">
        <v>123</v>
      </c>
      <c r="B15" s="10" t="s">
        <v>38</v>
      </c>
      <c r="C15" s="10" t="s">
        <v>39</v>
      </c>
      <c r="D15" s="11" t="s">
        <v>57</v>
      </c>
      <c r="E15" s="51" t="s">
        <v>58</v>
      </c>
      <c r="F15" s="12" t="s">
        <v>59</v>
      </c>
      <c r="G15" s="13">
        <v>20200680010046</v>
      </c>
      <c r="H15" s="30" t="s">
        <v>60</v>
      </c>
      <c r="I15" s="15" t="s">
        <v>61</v>
      </c>
      <c r="J15" s="16">
        <v>44211</v>
      </c>
      <c r="K15" s="16">
        <v>44561</v>
      </c>
      <c r="L15" s="61">
        <v>3500</v>
      </c>
      <c r="M15" s="77">
        <v>5842.5</v>
      </c>
      <c r="N15" s="57">
        <f>IF(M15/L15&gt;100%,100%,M15/L15)</f>
        <v>1</v>
      </c>
      <c r="O15" s="20" t="s">
        <v>45</v>
      </c>
      <c r="P15" s="21">
        <v>165408000</v>
      </c>
      <c r="Q15" s="22"/>
      <c r="R15" s="22"/>
      <c r="S15" s="22"/>
      <c r="T15" s="23"/>
      <c r="U15" s="55">
        <f>SUM(P15:T16)</f>
        <v>165428000</v>
      </c>
      <c r="V15" s="21">
        <v>98466666</v>
      </c>
      <c r="W15" s="22"/>
      <c r="X15" s="22"/>
      <c r="Y15" s="23"/>
      <c r="Z15" s="23"/>
      <c r="AA15" s="63">
        <f>SUM(V15:Z16)</f>
        <v>98466666</v>
      </c>
      <c r="AB15" s="75">
        <f>IFERROR(AA15/U15,"-")</f>
        <v>0.59522369852745605</v>
      </c>
      <c r="AC15" s="65"/>
      <c r="AD15" s="67" t="s">
        <v>46</v>
      </c>
      <c r="AE15" s="69" t="s">
        <v>47</v>
      </c>
    </row>
    <row r="16" spans="1:31" ht="100.95" customHeight="1" x14ac:dyDescent="0.25">
      <c r="A16" s="7">
        <v>123</v>
      </c>
      <c r="B16" s="10" t="s">
        <v>38</v>
      </c>
      <c r="C16" s="10" t="s">
        <v>39</v>
      </c>
      <c r="D16" s="11" t="s">
        <v>57</v>
      </c>
      <c r="E16" s="51" t="s">
        <v>58</v>
      </c>
      <c r="F16" s="12" t="s">
        <v>59</v>
      </c>
      <c r="G16" s="13">
        <v>20200680010046</v>
      </c>
      <c r="H16" s="30" t="s">
        <v>60</v>
      </c>
      <c r="I16" s="15" t="s">
        <v>69</v>
      </c>
      <c r="J16" s="16"/>
      <c r="K16" s="16"/>
      <c r="L16" s="62"/>
      <c r="M16" s="78"/>
      <c r="N16" s="58"/>
      <c r="O16" s="20" t="s">
        <v>45</v>
      </c>
      <c r="P16" s="21">
        <v>20000</v>
      </c>
      <c r="Q16" s="22"/>
      <c r="R16" s="22"/>
      <c r="S16" s="22"/>
      <c r="T16" s="23"/>
      <c r="U16" s="56"/>
      <c r="V16" s="21"/>
      <c r="W16" s="22"/>
      <c r="X16" s="22"/>
      <c r="Y16" s="23"/>
      <c r="Z16" s="23"/>
      <c r="AA16" s="64"/>
      <c r="AB16" s="76"/>
      <c r="AC16" s="66"/>
      <c r="AD16" s="68"/>
      <c r="AE16" s="70"/>
    </row>
    <row r="17" spans="1:31" ht="57.6" customHeight="1" x14ac:dyDescent="0.25">
      <c r="A17" s="7">
        <v>261</v>
      </c>
      <c r="B17" s="10" t="s">
        <v>62</v>
      </c>
      <c r="C17" s="10" t="s">
        <v>63</v>
      </c>
      <c r="D17" s="11" t="s">
        <v>71</v>
      </c>
      <c r="E17" s="51" t="s">
        <v>64</v>
      </c>
      <c r="F17" s="12" t="s">
        <v>65</v>
      </c>
      <c r="G17" s="13">
        <v>20210680010059</v>
      </c>
      <c r="H17" s="30" t="s">
        <v>68</v>
      </c>
      <c r="I17" s="15" t="s">
        <v>66</v>
      </c>
      <c r="J17" s="16">
        <v>44406</v>
      </c>
      <c r="K17" s="16">
        <v>44561</v>
      </c>
      <c r="L17" s="33">
        <v>0.15</v>
      </c>
      <c r="M17" s="34">
        <v>0.05</v>
      </c>
      <c r="N17" s="19">
        <f>IF(M17/L17&gt;100%,100%,M17/L17)</f>
        <v>0.33333333333333337</v>
      </c>
      <c r="O17" s="35" t="s">
        <v>45</v>
      </c>
      <c r="P17" s="21">
        <v>145000000</v>
      </c>
      <c r="Q17" s="36"/>
      <c r="R17" s="36"/>
      <c r="S17" s="36"/>
      <c r="T17" s="23"/>
      <c r="U17" s="24">
        <f>SUM(P17:T17)</f>
        <v>145000000</v>
      </c>
      <c r="V17" s="21">
        <v>145000000</v>
      </c>
      <c r="W17" s="36"/>
      <c r="X17" s="36"/>
      <c r="Y17" s="23"/>
      <c r="Z17" s="23"/>
      <c r="AA17" s="54">
        <f>SUM(V17:X17)</f>
        <v>145000000</v>
      </c>
      <c r="AB17" s="25">
        <f>IFERROR(AA17/U17,"-")</f>
        <v>1</v>
      </c>
      <c r="AC17" s="53">
        <v>52500000</v>
      </c>
      <c r="AD17" s="37" t="s">
        <v>46</v>
      </c>
      <c r="AE17" s="28" t="s">
        <v>47</v>
      </c>
    </row>
    <row r="18" spans="1:31" ht="21" customHeight="1" x14ac:dyDescent="0.25">
      <c r="A18" s="38">
        <f>SUM(--(FREQUENCY(A9:A17,A9:A17)&gt;0))</f>
        <v>5</v>
      </c>
      <c r="B18" s="39"/>
      <c r="C18" s="40"/>
      <c r="D18" s="40"/>
      <c r="E18" s="40"/>
      <c r="F18" s="40"/>
      <c r="G18" s="40"/>
      <c r="H18" s="40"/>
      <c r="I18" s="40"/>
      <c r="J18" s="40"/>
      <c r="K18" s="41"/>
      <c r="L18" s="42"/>
      <c r="M18" s="43" t="s">
        <v>67</v>
      </c>
      <c r="N18" s="44">
        <f>IFERROR(AVERAGE(N9:N17),"-")</f>
        <v>0.65142424242424246</v>
      </c>
      <c r="O18" s="45"/>
      <c r="P18" s="46">
        <f>SUM(P9:P17)</f>
        <v>3602999999.8000002</v>
      </c>
      <c r="Q18" s="46">
        <f t="shared" ref="Q18:T18" si="0">SUM(Q9:Q17)</f>
        <v>0</v>
      </c>
      <c r="R18" s="46">
        <f t="shared" si="0"/>
        <v>0</v>
      </c>
      <c r="S18" s="46">
        <f t="shared" si="0"/>
        <v>1397000000</v>
      </c>
      <c r="T18" s="46">
        <f t="shared" si="0"/>
        <v>0</v>
      </c>
      <c r="U18" s="47">
        <f>SUM(U9:U17)</f>
        <v>4999999999.8000002</v>
      </c>
      <c r="V18" s="46">
        <f>SUM(V9:V17)</f>
        <v>969157168</v>
      </c>
      <c r="W18" s="46">
        <f>SUM(W9:W17)</f>
        <v>0</v>
      </c>
      <c r="X18" s="46">
        <f t="shared" ref="X18:Z18" si="1">SUM(X9:X17)</f>
        <v>0</v>
      </c>
      <c r="Y18" s="46">
        <f t="shared" si="1"/>
        <v>0</v>
      </c>
      <c r="Z18" s="46">
        <f t="shared" si="1"/>
        <v>0</v>
      </c>
      <c r="AA18" s="47">
        <f>SUM(AA9:AA17)</f>
        <v>969157168</v>
      </c>
      <c r="AB18" s="48">
        <f>IFERROR(AA18/U18,"-")</f>
        <v>0.19383143360775326</v>
      </c>
      <c r="AC18" s="47">
        <f>SUM(AC9:AC17)</f>
        <v>52500000</v>
      </c>
      <c r="AD18" s="45"/>
      <c r="AE18" s="45"/>
    </row>
    <row r="22" spans="1:31" ht="14.4" x14ac:dyDescent="0.3">
      <c r="F22" s="49"/>
      <c r="O22"/>
      <c r="P22"/>
      <c r="Q22"/>
    </row>
    <row r="23" spans="1:31" ht="14.4" x14ac:dyDescent="0.3">
      <c r="O23"/>
      <c r="P23"/>
      <c r="Q23"/>
    </row>
    <row r="24" spans="1:31" ht="14.4" x14ac:dyDescent="0.3">
      <c r="O24"/>
      <c r="P24"/>
      <c r="Q24"/>
    </row>
    <row r="25" spans="1:31" ht="14.4" x14ac:dyDescent="0.3">
      <c r="O25"/>
      <c r="P25"/>
      <c r="Q25"/>
    </row>
  </sheetData>
  <mergeCells count="45">
    <mergeCell ref="A1:A4"/>
    <mergeCell ref="B1:AB4"/>
    <mergeCell ref="AC1:AE1"/>
    <mergeCell ref="AC2:AE2"/>
    <mergeCell ref="AC3:AE3"/>
    <mergeCell ref="AC4:AE4"/>
    <mergeCell ref="A5:C5"/>
    <mergeCell ref="D5:L5"/>
    <mergeCell ref="A6:C6"/>
    <mergeCell ref="D6:L6"/>
    <mergeCell ref="B7:F7"/>
    <mergeCell ref="G7:K7"/>
    <mergeCell ref="L7:N7"/>
    <mergeCell ref="L10:L12"/>
    <mergeCell ref="M10:M12"/>
    <mergeCell ref="N10:N12"/>
    <mergeCell ref="U10:U12"/>
    <mergeCell ref="AA10:AA12"/>
    <mergeCell ref="O7:U7"/>
    <mergeCell ref="V7:AA7"/>
    <mergeCell ref="AB7:AB8"/>
    <mergeCell ref="AC7:AC8"/>
    <mergeCell ref="AD7:AE7"/>
    <mergeCell ref="L15:L16"/>
    <mergeCell ref="M15:M16"/>
    <mergeCell ref="N15:N16"/>
    <mergeCell ref="U15:U16"/>
    <mergeCell ref="AA15:AA16"/>
    <mergeCell ref="AC15:AC16"/>
    <mergeCell ref="AD15:AD16"/>
    <mergeCell ref="AE15:AE16"/>
    <mergeCell ref="AB10:AB12"/>
    <mergeCell ref="AC10:AC12"/>
    <mergeCell ref="AD10:AD12"/>
    <mergeCell ref="AE10:AE12"/>
    <mergeCell ref="AB15:AB16"/>
    <mergeCell ref="AB13:AB14"/>
    <mergeCell ref="AC13:AC14"/>
    <mergeCell ref="AD13:AD14"/>
    <mergeCell ref="AE13:AE14"/>
    <mergeCell ref="U13:U14"/>
    <mergeCell ref="N13:N14"/>
    <mergeCell ref="M13:M14"/>
    <mergeCell ref="L13:L14"/>
    <mergeCell ref="AA13:AA14"/>
  </mergeCells>
  <conditionalFormatting sqref="N9:N17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Florez</dc:creator>
  <cp:lastModifiedBy>A</cp:lastModifiedBy>
  <dcterms:created xsi:type="dcterms:W3CDTF">2021-09-07T21:44:36Z</dcterms:created>
  <dcterms:modified xsi:type="dcterms:W3CDTF">2021-11-04T00:06:59Z</dcterms:modified>
</cp:coreProperties>
</file>