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indy\Documents\1 - Alcaldía\1 - Planeación\1 - Seguimiento PDM\1 - Seguimiento 2021\1 - Plan de Acción\08 - Agosto\Publicados\"/>
    </mc:Choice>
  </mc:AlternateContent>
  <xr:revisionPtr revIDLastSave="0" documentId="13_ncr:1_{2AD24C88-63F2-47FF-9C2B-14D3DAB63537}" xr6:coauthVersionLast="47" xr6:coauthVersionMax="47" xr10:uidLastSave="{00000000-0000-0000-0000-000000000000}"/>
  <bookViews>
    <workbookView xWindow="-108" yWindow="-108" windowWidth="23256" windowHeight="12456" tabRatio="595" xr2:uid="{00000000-000D-0000-FFFF-FFFF00000000}"/>
  </bookViews>
  <sheets>
    <sheet name="Plan de Acción" sheetId="14" r:id="rId1"/>
  </sheets>
  <definedNames>
    <definedName name="_xlnm._FilterDatabase" localSheetId="0" hidden="1">'Plan de Acción'!$A$8:$AA$15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S15" i="14" l="1"/>
  <c r="N10" i="14"/>
  <c r="A15" i="14" l="1"/>
  <c r="P15" i="14"/>
  <c r="AA10" i="14" l="1"/>
  <c r="U10" i="14"/>
  <c r="AA9" i="14"/>
  <c r="U9" i="14"/>
  <c r="U15" i="14" s="1"/>
  <c r="N9" i="14"/>
  <c r="N15" i="14" s="1"/>
  <c r="AB9" i="14" l="1"/>
  <c r="AB10" i="14"/>
  <c r="AC15" i="14"/>
  <c r="AA15" i="14"/>
  <c r="Z15" i="14"/>
  <c r="X15" i="14"/>
  <c r="W15" i="14"/>
  <c r="V15" i="14"/>
  <c r="T15" i="14"/>
  <c r="R15" i="14"/>
  <c r="Q15" i="14"/>
  <c r="AB15" i="14" l="1"/>
</calcChain>
</file>

<file path=xl/sharedStrings.xml><?xml version="1.0" encoding="utf-8"?>
<sst xmlns="http://schemas.openxmlformats.org/spreadsheetml/2006/main" count="97" uniqueCount="67">
  <si>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</si>
  <si>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</si>
  <si>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</si>
  <si>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</si>
  <si>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</si>
  <si>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</si>
  <si>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</si>
  <si>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</si>
  <si>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</si>
  <si>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</si>
  <si>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</si>
  <si>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</si>
  <si>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</si>
  <si>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</si>
  <si>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</si>
  <si>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Código BPIM</t>
  </si>
  <si>
    <t>Actividades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</si>
  <si>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</si>
  <si>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</si>
  <si>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</si>
  <si>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</si>
  <si>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</si>
  <si>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</si>
  <si>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</si>
  <si>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</si>
  <si>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</si>
  <si>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</si>
  <si>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</si>
  <si>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</si>
  <si>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TOTAL EJECUTADO</t>
  </si>
  <si>
    <t>No.</t>
  </si>
  <si>
    <t xml:space="preserve">FECHA DE SUSCRIPCIÓN:  </t>
  </si>
  <si>
    <t>FECHA DE CORTE:</t>
  </si>
  <si>
    <r>
      <t xml:space="preserve">Página: </t>
    </r>
    <r>
      <rPr>
        <sz val="11"/>
        <rFont val="Arial"/>
        <family val="2"/>
      </rPr>
      <t>1 de 1</t>
    </r>
  </si>
  <si>
    <r>
      <t>Fecha aprobación:</t>
    </r>
    <r>
      <rPr>
        <sz val="11"/>
        <rFont val="Arial"/>
        <family val="2"/>
      </rPr>
      <t xml:space="preserve"> Marzo-24-2021</t>
    </r>
  </si>
  <si>
    <t xml:space="preserve"> PLAN DE ACCIÓN - PLAN DE DESARROLLO MUNICIPAL
BOMBEROS DE BUCARAMANGA</t>
  </si>
  <si>
    <t>BUCARAMANGA SOSTENIBLE: UNA REGIÓN CON FUTURO</t>
  </si>
  <si>
    <t>Bucaramanga Gestiona El Riesgo De Desastre Y Se Adapta Al Proceso De Cambio Climático</t>
  </si>
  <si>
    <t>Manejo Del Riesgo Y Adaptación Al Cambio Climático</t>
  </si>
  <si>
    <t>Mantener las 4 estaciones de bomberos.</t>
  </si>
  <si>
    <t>Número de estaciones de bomberos mantenidas.</t>
  </si>
  <si>
    <t>Mantenimiento de la planta fisica de la entidad.</t>
  </si>
  <si>
    <t>Revisión de requerimientos de mantenimiento de la estación central.</t>
  </si>
  <si>
    <t>2.3.2.01.01.001.02.14 otros edificios no residenciales</t>
  </si>
  <si>
    <t>Bomberos</t>
  </si>
  <si>
    <t>Yelitza Oliveros Ramírez</t>
  </si>
  <si>
    <t>ADQUISICIÓN DE MOTOSIERRAS PARA EL CUERPO DE BOMBEROS DE BUCARAMANGA</t>
  </si>
  <si>
    <t>Atender el 90% de emergencias por inminente riesgo de colapso de arboles generadas.</t>
  </si>
  <si>
    <t>2.3.2.01.01.003.02.08 Otra maquinaria para usos especializados</t>
  </si>
  <si>
    <t>Formular e implementar 1 estrategia de fortalecimiento de la capacidad operativa de Bomberos.</t>
  </si>
  <si>
    <t>Número de estrategias de fortalecimiento de la capacidad operativa de Bomberos formuladas e implementadas.</t>
  </si>
  <si>
    <t>2.3.2.02.02.009 Servicios para la comunidad, sociales y personales.</t>
  </si>
  <si>
    <t>2.3.5.02.09 Servicios para la comunidad, sociales y personales.</t>
  </si>
  <si>
    <t>Cumplimiento ley de archivo</t>
  </si>
  <si>
    <t>Mejor forma de impacto a la entidad en temas de cumplimiento a la ley de archivo.</t>
  </si>
  <si>
    <t>2.3.5.02.08 Servicios prestados a las empresas y servicios de produccion.</t>
  </si>
  <si>
    <t>RECURSOS PROPIOS INSTITUTOS</t>
  </si>
  <si>
    <t>RECURSOS PROPIOS MUNICIPIO</t>
  </si>
  <si>
    <r>
      <t xml:space="preserve">Versión: </t>
    </r>
    <r>
      <rPr>
        <sz val="11"/>
        <rFont val="Arial"/>
        <family val="2"/>
      </rPr>
      <t>1.0</t>
    </r>
  </si>
  <si>
    <t>2.3.2.01.01.003.05.03 Radioreceptores y receptores de television, aparatos para grabacion y reproduccion de sonido y video, microondas, altavocesamplificadores, etc.</t>
  </si>
  <si>
    <t>Capacitacion enfocada hacia la profesionalizacion de los funcionarios de Bomberos de Bucaramanga.</t>
  </si>
  <si>
    <t>CAPACITACIÓN Y SENSIBILIZACIÓN EN PREVENCIÓN Y DISCIPLINA BOMBERIL ORIENTADA A BOMBERITOS Y BRIGADISTAS EN EL MUNICIPIO DE BUCARAMANGA</t>
  </si>
  <si>
    <t>CAPACITACIÓN DEL PERSONAL OPERATIVO Y ADMINISTRATIVO DE BOMBEROS DE BUCARAMANGA</t>
  </si>
  <si>
    <t>Capacitar a 425 personas en prevención y disciplina bomberil.</t>
  </si>
  <si>
    <t>Ampliación de la cobertura en telecomunicaciones de Bomberos de Bucaramanga.</t>
  </si>
  <si>
    <t>Compra e intalacion de una antena repetidora a la altura del cerro de los angeles.</t>
  </si>
  <si>
    <r>
      <t xml:space="preserve">Código:  </t>
    </r>
    <r>
      <rPr>
        <sz val="11"/>
        <rFont val="Arial"/>
        <family val="2"/>
      </rPr>
      <t>F-DPM-1210-238,37-030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</si>
</sst>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\ #,##0;\-&quot;$&quot;\ #,##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d/mm/yyyy;@"/>
    <numFmt numFmtId="165" formatCode="_-&quot;$&quot;\ * #,##0_-;\-&quot;$&quot;\ * #,##0_-;_-&quot;$&quot;\ * &quot;-&quot;??_-;_-@_-"/>
    <numFmt numFmtId="166" formatCode="&quot;$&quot;\ #,##0"/>
  </numFmts>
  <fonts count="11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/>
      <diagonal/>
    </border>
  </borders>
  <cellStyleXfs count="11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  <xf numFmtId="43" fontId="3" fillId="0" borderId="0" applyFont="0" applyFill="0" applyBorder="0" applyAlignment="0" applyProtection="0"/>
  </cellStyleXfs>
  <cellXfs count="77">
    <xf numFmtId="0" fontId="0" fillId="0" borderId="0" xfId="0"/>
    <xf numFmtId="0" fontId="0" fillId="0" borderId="0" xfId="0" applyFont="1"/>
    <xf numFmtId="0" fontId="0" fillId="3" borderId="0" xfId="0" applyFont="1" applyFill="1" applyBorder="1" applyAlignment="1">
      <alignment vertical="top"/>
    </xf>
    <xf numFmtId="0" fontId="0" fillId="3" borderId="8" xfId="0" applyFont="1" applyFill="1" applyBorder="1" applyAlignment="1">
      <alignment vertical="top"/>
    </xf>
    <xf numFmtId="0" fontId="0" fillId="3" borderId="0" xfId="0" applyFont="1" applyFill="1" applyBorder="1"/>
    <xf numFmtId="0" fontId="0" fillId="3" borderId="8" xfId="0" applyFont="1" applyFill="1" applyBorder="1"/>
    <xf numFmtId="0" fontId="0" fillId="0" borderId="2" xfId="0" applyFont="1" applyBorder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9" fontId="7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/>
    </xf>
    <xf numFmtId="165" fontId="7" fillId="2" borderId="2" xfId="108" applyNumberFormat="1" applyFont="1" applyFill="1" applyBorder="1" applyAlignment="1">
      <alignment vertical="center"/>
    </xf>
    <xf numFmtId="9" fontId="7" fillId="2" borderId="2" xfId="107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1" fontId="4" fillId="0" borderId="1" xfId="110" applyNumberFormat="1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justify" vertical="center" wrapText="1"/>
    </xf>
    <xf numFmtId="164" fontId="6" fillId="0" borderId="1" xfId="0" applyNumberFormat="1" applyFont="1" applyBorder="1" applyAlignment="1">
      <alignment horizontal="justify" vertical="center" wrapText="1"/>
    </xf>
    <xf numFmtId="164" fontId="0" fillId="0" borderId="6" xfId="0" applyNumberFormat="1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vertical="center"/>
    </xf>
    <xf numFmtId="0" fontId="6" fillId="2" borderId="4" xfId="0" applyFont="1" applyFill="1" applyBorder="1" applyAlignment="1">
      <alignment horizontal="justify"/>
    </xf>
    <xf numFmtId="0" fontId="6" fillId="2" borderId="5" xfId="0" applyFont="1" applyFill="1" applyBorder="1"/>
    <xf numFmtId="9" fontId="7" fillId="2" borderId="5" xfId="0" applyNumberFormat="1" applyFont="1" applyFill="1" applyBorder="1" applyAlignment="1">
      <alignment horizontal="center" vertical="center"/>
    </xf>
    <xf numFmtId="9" fontId="7" fillId="2" borderId="3" xfId="0" applyNumberFormat="1" applyFont="1" applyFill="1" applyBorder="1" applyAlignment="1">
      <alignment horizontal="center" vertical="center"/>
    </xf>
    <xf numFmtId="165" fontId="6" fillId="2" borderId="2" xfId="108" applyNumberFormat="1" applyFont="1" applyFill="1" applyBorder="1" applyAlignment="1">
      <alignment vertical="center"/>
    </xf>
    <xf numFmtId="5" fontId="6" fillId="0" borderId="2" xfId="108" applyNumberFormat="1" applyFont="1" applyFill="1" applyBorder="1" applyAlignment="1">
      <alignment horizontal="right" vertical="center" wrapText="1"/>
    </xf>
    <xf numFmtId="9" fontId="6" fillId="0" borderId="1" xfId="107" applyFont="1" applyFill="1" applyBorder="1" applyAlignment="1">
      <alignment horizontal="center" vertical="center" wrapText="1"/>
    </xf>
    <xf numFmtId="166" fontId="6" fillId="0" borderId="1" xfId="107" applyNumberFormat="1" applyFont="1" applyFill="1" applyBorder="1" applyAlignment="1">
      <alignment horizontal="center" vertical="center" wrapText="1"/>
    </xf>
    <xf numFmtId="5" fontId="6" fillId="2" borderId="1" xfId="108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/>
    </xf>
    <xf numFmtId="1" fontId="0" fillId="2" borderId="1" xfId="0" applyNumberFormat="1" applyFont="1" applyFill="1" applyBorder="1" applyAlignment="1">
      <alignment horizontal="center" vertical="center"/>
    </xf>
    <xf numFmtId="0" fontId="0" fillId="4" borderId="0" xfId="0" applyFont="1" applyFill="1"/>
    <xf numFmtId="164" fontId="0" fillId="0" borderId="2" xfId="0" applyNumberFormat="1" applyFont="1" applyFill="1" applyBorder="1" applyAlignment="1">
      <alignment horizontal="justify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vertical="center" wrapText="1"/>
    </xf>
    <xf numFmtId="1" fontId="4" fillId="0" borderId="2" xfId="110" applyNumberFormat="1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justify" vertical="center" wrapText="1"/>
    </xf>
    <xf numFmtId="164" fontId="0" fillId="0" borderId="3" xfId="0" applyNumberFormat="1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vertical="center" wrapText="1"/>
    </xf>
    <xf numFmtId="0" fontId="0" fillId="0" borderId="0" xfId="0" applyFont="1" applyFill="1"/>
    <xf numFmtId="164" fontId="4" fillId="0" borderId="2" xfId="0" applyNumberFormat="1" applyFont="1" applyFill="1" applyBorder="1" applyAlignment="1">
      <alignment horizontal="justify" vertical="center" wrapText="1"/>
    </xf>
    <xf numFmtId="1" fontId="3" fillId="0" borderId="2" xfId="110" applyNumberFormat="1" applyFont="1" applyFill="1" applyBorder="1" applyAlignment="1">
      <alignment horizontal="center" vertical="center" wrapText="1"/>
    </xf>
    <xf numFmtId="166" fontId="6" fillId="0" borderId="1" xfId="107" applyNumberFormat="1" applyFont="1" applyFill="1" applyBorder="1" applyAlignment="1">
      <alignment horizontal="center" vertical="center" wrapText="1"/>
    </xf>
    <xf numFmtId="166" fontId="6" fillId="0" borderId="7" xfId="107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9" fontId="6" fillId="0" borderId="1" xfId="107" applyFont="1" applyFill="1" applyBorder="1" applyAlignment="1">
      <alignment horizontal="center" vertical="center" wrapText="1"/>
    </xf>
    <xf numFmtId="9" fontId="6" fillId="0" borderId="7" xfId="107" applyFont="1" applyFill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3" fontId="10" fillId="0" borderId="7" xfId="0" applyNumberFormat="1" applyFont="1" applyBorder="1" applyAlignment="1">
      <alignment horizontal="center" vertical="center" wrapText="1"/>
    </xf>
    <xf numFmtId="1" fontId="0" fillId="2" borderId="1" xfId="0" applyNumberFormat="1" applyFont="1" applyFill="1" applyBorder="1" applyAlignment="1">
      <alignment horizontal="center" vertical="center"/>
    </xf>
    <xf numFmtId="1" fontId="0" fillId="2" borderId="7" xfId="0" applyNumberFormat="1" applyFont="1" applyFill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9" fontId="0" fillId="0" borderId="7" xfId="0" applyNumberFormat="1" applyFont="1" applyBorder="1" applyAlignment="1">
      <alignment horizontal="center" vertical="center"/>
    </xf>
    <xf numFmtId="5" fontId="6" fillId="2" borderId="1" xfId="108" applyNumberFormat="1" applyFont="1" applyFill="1" applyBorder="1" applyAlignment="1">
      <alignment horizontal="center" vertical="center" wrapText="1"/>
    </xf>
    <xf numFmtId="5" fontId="6" fillId="2" borderId="7" xfId="108" applyNumberFormat="1" applyFont="1" applyFill="1" applyBorder="1" applyAlignment="1">
      <alignment horizontal="center" vertical="center" wrapText="1"/>
    </xf>
    <xf numFmtId="2" fontId="6" fillId="0" borderId="2" xfId="109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4" fontId="0" fillId="0" borderId="2" xfId="0" applyNumberFormat="1" applyFont="1" applyFill="1" applyBorder="1" applyAlignment="1">
      <alignment horizontal="center" vertical="top"/>
    </xf>
    <xf numFmtId="14" fontId="0" fillId="0" borderId="1" xfId="0" applyNumberFormat="1" applyFont="1" applyFill="1" applyBorder="1" applyAlignment="1">
      <alignment horizontal="center" vertical="top"/>
    </xf>
    <xf numFmtId="2" fontId="7" fillId="0" borderId="2" xfId="109" applyNumberFormat="1" applyFont="1" applyBorder="1" applyAlignment="1">
      <alignment horizontal="center" vertical="center" wrapText="1"/>
    </xf>
    <xf numFmtId="2" fontId="7" fillId="0" borderId="1" xfId="109" applyNumberFormat="1" applyFont="1" applyBorder="1" applyAlignment="1">
      <alignment horizontal="center" vertical="center" wrapText="1"/>
    </xf>
    <xf numFmtId="2" fontId="7" fillId="0" borderId="2" xfId="109" applyNumberFormat="1" applyFont="1" applyBorder="1" applyAlignment="1">
      <alignment horizontal="left" vertical="center" wrapText="1"/>
    </xf>
    <xf numFmtId="2" fontId="7" fillId="0" borderId="2" xfId="109" applyNumberFormat="1" applyFont="1" applyFill="1" applyBorder="1" applyAlignment="1">
      <alignment horizontal="left" vertical="center" wrapText="1"/>
    </xf>
  </cellXfs>
  <cellStyles count="11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illares" xfId="110" builtinId="3"/>
    <cellStyle name="Moneda" xfId="108" builtinId="4"/>
    <cellStyle name="Normal" xfId="0" builtinId="0"/>
    <cellStyle name="Normal 2" xfId="109" xr:uid="{00000000-0005-0000-0000-00006C000000}"/>
    <cellStyle name="Porcentaje" xfId="107" builtinId="5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99"/>
      <color rgb="FFFFFF65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445900</xdr:colOff>
      <xdr:row>0</xdr:row>
      <xdr:rowOff>38100</xdr:rowOff>
    </xdr:from>
    <xdr:to>
      <xdr:col>1</xdr:col>
      <xdr:colOff>331305</xdr:colOff>
      <xdr:row>3</xdr:row>
      <xdr:rowOff>131163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900" y="214796"/>
          <a:ext cx="625318" cy="623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T17"/>
  <sheetViews>
    <sheetView tabSelected="1" zoomScale="60" zoomScaleNormal="60" workbookViewId="0">
      <selection activeCell="I21" sqref="I21"/>
    </sheetView>
  </sheetViews>
  <sheetFormatPr baseColWidth="10" defaultColWidth="11.19921875" defaultRowHeight="13.8" x14ac:dyDescent="0.25"/>
  <cols>
    <col min="1" max="1" width="9.69921875" style="1" customWidth="1"/>
    <col min="2" max="4" width="20.8984375" style="1" customWidth="1"/>
    <col min="5" max="5" width="30.69921875" style="1" customWidth="1"/>
    <col min="6" max="6" width="30.09765625" style="1" customWidth="1"/>
    <col min="7" max="7" width="19.59765625" style="1" bestFit="1" customWidth="1"/>
    <col min="8" max="9" width="32.69921875" style="1" customWidth="1"/>
    <col min="10" max="10" width="11.3984375" style="1" customWidth="1"/>
    <col min="11" max="11" width="16" style="1" customWidth="1"/>
    <col min="12" max="13" width="14.8984375" style="1" customWidth="1"/>
    <col min="14" max="14" width="11.19921875" style="1" bestFit="1" customWidth="1"/>
    <col min="15" max="15" width="25.8984375" style="1" customWidth="1"/>
    <col min="16" max="18" width="16.8984375" style="1" customWidth="1"/>
    <col min="19" max="19" width="20.19921875" style="1" customWidth="1"/>
    <col min="20" max="20" width="16.8984375" style="1" customWidth="1"/>
    <col min="21" max="21" width="20.8984375" style="1" customWidth="1"/>
    <col min="22" max="26" width="16.8984375" style="1" customWidth="1"/>
    <col min="27" max="27" width="19.3984375" style="1" bestFit="1" customWidth="1"/>
    <col min="28" max="28" width="13.69921875" style="1" customWidth="1"/>
    <col min="29" max="29" width="18.3984375" style="1" customWidth="1"/>
    <col min="30" max="31" width="15.3984375" style="1" customWidth="1"/>
    <col min="32" max="16384" width="11.19921875" style="1"/>
  </cols>
  <sheetData>
    <row r="1" spans="1:124" x14ac:dyDescent="0.25">
      <c r="A1" s="68"/>
      <c r="B1" s="73" t="s">
        <v>35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5" t="s">
        <v>66</v>
      </c>
      <c r="AD1" s="75"/>
      <c r="AE1" s="75"/>
    </row>
    <row r="2" spans="1:124" x14ac:dyDescent="0.25">
      <c r="A2" s="68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6" t="s">
        <v>58</v>
      </c>
      <c r="AD2" s="76"/>
      <c r="AE2" s="76"/>
    </row>
    <row r="3" spans="1:124" x14ac:dyDescent="0.25">
      <c r="A3" s="68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6" t="s">
        <v>34</v>
      </c>
      <c r="AD3" s="76"/>
      <c r="AE3" s="76"/>
    </row>
    <row r="4" spans="1:124" x14ac:dyDescent="0.25">
      <c r="A4" s="68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6" t="s">
        <v>33</v>
      </c>
      <c r="AD4" s="76"/>
      <c r="AE4" s="76"/>
    </row>
    <row r="5" spans="1:124" x14ac:dyDescent="0.25">
      <c r="A5" s="69" t="s">
        <v>31</v>
      </c>
      <c r="B5" s="69"/>
      <c r="C5" s="69"/>
      <c r="D5" s="71">
        <v>44446</v>
      </c>
      <c r="E5" s="71"/>
      <c r="F5" s="71"/>
      <c r="G5" s="71"/>
      <c r="H5" s="71"/>
      <c r="I5" s="71"/>
      <c r="J5" s="71"/>
      <c r="K5" s="71"/>
      <c r="L5" s="71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3"/>
    </row>
    <row r="6" spans="1:124" x14ac:dyDescent="0.25">
      <c r="A6" s="70" t="s">
        <v>32</v>
      </c>
      <c r="B6" s="70"/>
      <c r="C6" s="70"/>
      <c r="D6" s="72">
        <v>44439</v>
      </c>
      <c r="E6" s="72"/>
      <c r="F6" s="72"/>
      <c r="G6" s="72"/>
      <c r="H6" s="72"/>
      <c r="I6" s="72"/>
      <c r="J6" s="72"/>
      <c r="K6" s="72"/>
      <c r="L6" s="7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4"/>
      <c r="AE6" s="5"/>
    </row>
    <row r="7" spans="1:124" x14ac:dyDescent="0.25">
      <c r="A7" s="6"/>
      <c r="B7" s="56" t="s">
        <v>10</v>
      </c>
      <c r="C7" s="56"/>
      <c r="D7" s="56"/>
      <c r="E7" s="56"/>
      <c r="F7" s="56"/>
      <c r="G7" s="56" t="s">
        <v>11</v>
      </c>
      <c r="H7" s="56"/>
      <c r="I7" s="56"/>
      <c r="J7" s="56"/>
      <c r="K7" s="56"/>
      <c r="L7" s="56" t="s">
        <v>26</v>
      </c>
      <c r="M7" s="56"/>
      <c r="N7" s="56"/>
      <c r="O7" s="56" t="s">
        <v>24</v>
      </c>
      <c r="P7" s="56"/>
      <c r="Q7" s="56"/>
      <c r="R7" s="56"/>
      <c r="S7" s="56"/>
      <c r="T7" s="56"/>
      <c r="U7" s="56"/>
      <c r="V7" s="56" t="s">
        <v>18</v>
      </c>
      <c r="W7" s="56"/>
      <c r="X7" s="56"/>
      <c r="Y7" s="56"/>
      <c r="Z7" s="56"/>
      <c r="AA7" s="56"/>
      <c r="AB7" s="57" t="s">
        <v>19</v>
      </c>
      <c r="AC7" s="57" t="s">
        <v>27</v>
      </c>
      <c r="AD7" s="57" t="s">
        <v>25</v>
      </c>
      <c r="AE7" s="57"/>
    </row>
    <row r="8" spans="1:124" ht="41.4" x14ac:dyDescent="0.25">
      <c r="A8" s="7" t="s">
        <v>30</v>
      </c>
      <c r="B8" s="8" t="s">
        <v>1</v>
      </c>
      <c r="C8" s="7" t="s">
        <v>6</v>
      </c>
      <c r="D8" s="7" t="s">
        <v>2</v>
      </c>
      <c r="E8" s="7" t="s">
        <v>7</v>
      </c>
      <c r="F8" s="8" t="s">
        <v>20</v>
      </c>
      <c r="G8" s="8" t="s">
        <v>15</v>
      </c>
      <c r="H8" s="8" t="s">
        <v>3</v>
      </c>
      <c r="I8" s="8" t="s">
        <v>16</v>
      </c>
      <c r="J8" s="8" t="s">
        <v>22</v>
      </c>
      <c r="K8" s="8" t="s">
        <v>23</v>
      </c>
      <c r="L8" s="8" t="s">
        <v>4</v>
      </c>
      <c r="M8" s="8" t="s">
        <v>5</v>
      </c>
      <c r="N8" s="8" t="s">
        <v>0</v>
      </c>
      <c r="O8" s="7" t="s">
        <v>9</v>
      </c>
      <c r="P8" s="8" t="s">
        <v>57</v>
      </c>
      <c r="Q8" s="8" t="s">
        <v>8</v>
      </c>
      <c r="R8" s="8" t="s">
        <v>28</v>
      </c>
      <c r="S8" s="8" t="s">
        <v>56</v>
      </c>
      <c r="T8" s="8" t="s">
        <v>12</v>
      </c>
      <c r="U8" s="8" t="s">
        <v>21</v>
      </c>
      <c r="V8" s="8" t="s">
        <v>57</v>
      </c>
      <c r="W8" s="8" t="s">
        <v>8</v>
      </c>
      <c r="X8" s="8" t="s">
        <v>28</v>
      </c>
      <c r="Y8" s="8" t="s">
        <v>56</v>
      </c>
      <c r="Z8" s="8" t="s">
        <v>12</v>
      </c>
      <c r="AA8" s="8" t="s">
        <v>29</v>
      </c>
      <c r="AB8" s="57"/>
      <c r="AC8" s="57"/>
      <c r="AD8" s="8" t="s">
        <v>13</v>
      </c>
      <c r="AE8" s="8" t="s">
        <v>14</v>
      </c>
    </row>
    <row r="9" spans="1:124" ht="55.2" x14ac:dyDescent="0.25">
      <c r="A9" s="16">
        <v>178</v>
      </c>
      <c r="B9" s="9" t="s">
        <v>36</v>
      </c>
      <c r="C9" s="9" t="s">
        <v>37</v>
      </c>
      <c r="D9" s="9" t="s">
        <v>38</v>
      </c>
      <c r="E9" s="10" t="s">
        <v>39</v>
      </c>
      <c r="F9" s="11" t="s">
        <v>40</v>
      </c>
      <c r="G9" s="17"/>
      <c r="H9" s="18" t="s">
        <v>41</v>
      </c>
      <c r="I9" s="19" t="s">
        <v>42</v>
      </c>
      <c r="J9" s="20">
        <v>44378</v>
      </c>
      <c r="K9" s="20">
        <v>44561</v>
      </c>
      <c r="L9" s="34">
        <v>4</v>
      </c>
      <c r="M9" s="36">
        <v>4</v>
      </c>
      <c r="N9" s="35">
        <f>IF(M9/L9&gt;100%,100%,M9/L9)</f>
        <v>1</v>
      </c>
      <c r="O9" s="38" t="s">
        <v>43</v>
      </c>
      <c r="P9" s="28"/>
      <c r="Q9" s="28"/>
      <c r="R9" s="28"/>
      <c r="S9" s="28">
        <v>130000000</v>
      </c>
      <c r="T9" s="39"/>
      <c r="U9" s="31">
        <f>+SUM(P9:T9)</f>
        <v>130000000</v>
      </c>
      <c r="V9" s="28"/>
      <c r="W9" s="28"/>
      <c r="X9" s="28"/>
      <c r="Y9" s="28"/>
      <c r="Z9" s="28"/>
      <c r="AA9" s="31">
        <f>+SUM(V9:Z9)</f>
        <v>0</v>
      </c>
      <c r="AB9" s="29">
        <f>IFERROR(AA9/U9,"-")</f>
        <v>0</v>
      </c>
      <c r="AC9" s="30">
        <v>0</v>
      </c>
      <c r="AD9" s="32" t="s">
        <v>44</v>
      </c>
      <c r="AE9" s="33" t="s">
        <v>45</v>
      </c>
    </row>
    <row r="10" spans="1:124" s="37" customFormat="1" ht="82.8" x14ac:dyDescent="0.25">
      <c r="A10" s="16">
        <v>179</v>
      </c>
      <c r="B10" s="45" t="s">
        <v>36</v>
      </c>
      <c r="C10" s="45" t="s">
        <v>37</v>
      </c>
      <c r="D10" s="45" t="s">
        <v>38</v>
      </c>
      <c r="E10" s="10" t="s">
        <v>49</v>
      </c>
      <c r="F10" s="40" t="s">
        <v>50</v>
      </c>
      <c r="G10" s="41">
        <v>20210680010082</v>
      </c>
      <c r="H10" s="48" t="s">
        <v>61</v>
      </c>
      <c r="I10" s="19" t="s">
        <v>63</v>
      </c>
      <c r="J10" s="43">
        <v>44470</v>
      </c>
      <c r="K10" s="43">
        <v>44561</v>
      </c>
      <c r="L10" s="60">
        <v>1</v>
      </c>
      <c r="M10" s="62">
        <v>1</v>
      </c>
      <c r="N10" s="64">
        <f>IF(M10/L10&gt;100%,100%,M10/L10)</f>
        <v>1</v>
      </c>
      <c r="O10" s="38" t="s">
        <v>51</v>
      </c>
      <c r="P10" s="28"/>
      <c r="Q10" s="28"/>
      <c r="R10" s="28"/>
      <c r="S10" s="28">
        <v>149656250</v>
      </c>
      <c r="T10" s="39"/>
      <c r="U10" s="66">
        <f>+SUM(P10:T14)</f>
        <v>646956899</v>
      </c>
      <c r="V10" s="28"/>
      <c r="W10" s="28"/>
      <c r="X10" s="28"/>
      <c r="Y10" s="28"/>
      <c r="Z10" s="28"/>
      <c r="AA10" s="66">
        <f>+SUM(V10:Z14)</f>
        <v>19750000</v>
      </c>
      <c r="AB10" s="58">
        <f>IFERROR(AA10/U10,"-")</f>
        <v>3.0527535961866293E-2</v>
      </c>
      <c r="AC10" s="50">
        <v>0</v>
      </c>
      <c r="AD10" s="52" t="s">
        <v>44</v>
      </c>
      <c r="AE10" s="54" t="s">
        <v>45</v>
      </c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7"/>
      <c r="DK10" s="47"/>
      <c r="DL10" s="47"/>
      <c r="DM10" s="47"/>
      <c r="DN10" s="47"/>
      <c r="DO10" s="47"/>
      <c r="DP10" s="47"/>
      <c r="DQ10" s="47"/>
      <c r="DR10" s="47"/>
      <c r="DS10" s="47"/>
      <c r="DT10" s="47"/>
    </row>
    <row r="11" spans="1:124" s="37" customFormat="1" ht="55.2" x14ac:dyDescent="0.25">
      <c r="A11" s="16">
        <v>179</v>
      </c>
      <c r="B11" s="45" t="s">
        <v>36</v>
      </c>
      <c r="C11" s="45" t="s">
        <v>37</v>
      </c>
      <c r="D11" s="45" t="s">
        <v>38</v>
      </c>
      <c r="E11" s="10" t="s">
        <v>49</v>
      </c>
      <c r="F11" s="44" t="s">
        <v>50</v>
      </c>
      <c r="G11" s="41">
        <v>20210680010080</v>
      </c>
      <c r="H11" s="48" t="s">
        <v>62</v>
      </c>
      <c r="I11" s="42" t="s">
        <v>60</v>
      </c>
      <c r="J11" s="43">
        <v>44470</v>
      </c>
      <c r="K11" s="43">
        <v>44561</v>
      </c>
      <c r="L11" s="61"/>
      <c r="M11" s="63"/>
      <c r="N11" s="65"/>
      <c r="O11" s="38" t="s">
        <v>52</v>
      </c>
      <c r="P11" s="28"/>
      <c r="Q11" s="28"/>
      <c r="R11" s="28"/>
      <c r="S11" s="28">
        <v>383671575</v>
      </c>
      <c r="T11" s="39"/>
      <c r="U11" s="67"/>
      <c r="V11" s="28"/>
      <c r="W11" s="28"/>
      <c r="X11" s="28"/>
      <c r="Y11" s="28"/>
      <c r="Z11" s="28"/>
      <c r="AA11" s="67"/>
      <c r="AB11" s="59"/>
      <c r="AC11" s="51"/>
      <c r="AD11" s="53"/>
      <c r="AE11" s="55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7"/>
      <c r="DK11" s="47"/>
      <c r="DL11" s="47"/>
      <c r="DM11" s="47"/>
      <c r="DN11" s="47"/>
      <c r="DO11" s="47"/>
      <c r="DP11" s="47"/>
      <c r="DQ11" s="47"/>
      <c r="DR11" s="47"/>
      <c r="DS11" s="47"/>
      <c r="DT11" s="47"/>
    </row>
    <row r="12" spans="1:124" s="37" customFormat="1" ht="55.2" x14ac:dyDescent="0.25">
      <c r="A12" s="16">
        <v>179</v>
      </c>
      <c r="B12" s="45" t="s">
        <v>36</v>
      </c>
      <c r="C12" s="45" t="s">
        <v>37</v>
      </c>
      <c r="D12" s="45" t="s">
        <v>38</v>
      </c>
      <c r="E12" s="10" t="s">
        <v>49</v>
      </c>
      <c r="F12" s="40" t="s">
        <v>50</v>
      </c>
      <c r="G12" s="49">
        <v>20210680010090</v>
      </c>
      <c r="H12" s="38" t="s">
        <v>53</v>
      </c>
      <c r="I12" s="42" t="s">
        <v>54</v>
      </c>
      <c r="J12" s="43">
        <v>44445</v>
      </c>
      <c r="K12" s="43">
        <v>44561</v>
      </c>
      <c r="L12" s="61"/>
      <c r="M12" s="63"/>
      <c r="N12" s="65"/>
      <c r="O12" s="38" t="s">
        <v>55</v>
      </c>
      <c r="P12" s="28"/>
      <c r="Q12" s="28"/>
      <c r="R12" s="28"/>
      <c r="S12" s="28">
        <v>24000000</v>
      </c>
      <c r="T12" s="39"/>
      <c r="U12" s="67"/>
      <c r="V12" s="28"/>
      <c r="W12" s="28"/>
      <c r="X12" s="28"/>
      <c r="Y12" s="28"/>
      <c r="Z12" s="28"/>
      <c r="AA12" s="67"/>
      <c r="AB12" s="59"/>
      <c r="AC12" s="51"/>
      <c r="AD12" s="53"/>
      <c r="AE12" s="55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7"/>
      <c r="DI12" s="47"/>
      <c r="DJ12" s="47"/>
      <c r="DK12" s="47"/>
      <c r="DL12" s="47"/>
      <c r="DM12" s="47"/>
      <c r="DN12" s="47"/>
      <c r="DO12" s="47"/>
      <c r="DP12" s="47"/>
      <c r="DQ12" s="47"/>
      <c r="DR12" s="47"/>
      <c r="DS12" s="47"/>
      <c r="DT12" s="47"/>
    </row>
    <row r="13" spans="1:124" s="37" customFormat="1" ht="82.8" x14ac:dyDescent="0.25">
      <c r="A13" s="16">
        <v>179</v>
      </c>
      <c r="B13" s="46" t="s">
        <v>36</v>
      </c>
      <c r="C13" s="46" t="s">
        <v>37</v>
      </c>
      <c r="D13" s="46" t="s">
        <v>38</v>
      </c>
      <c r="E13" s="10" t="s">
        <v>49</v>
      </c>
      <c r="F13" s="40" t="s">
        <v>50</v>
      </c>
      <c r="G13" s="49">
        <v>20210680010087</v>
      </c>
      <c r="H13" s="38" t="s">
        <v>64</v>
      </c>
      <c r="I13" s="42" t="s">
        <v>65</v>
      </c>
      <c r="J13" s="43">
        <v>44473</v>
      </c>
      <c r="K13" s="43">
        <v>44561</v>
      </c>
      <c r="L13" s="61"/>
      <c r="M13" s="63"/>
      <c r="N13" s="65"/>
      <c r="O13" s="38" t="s">
        <v>59</v>
      </c>
      <c r="P13" s="28"/>
      <c r="Q13" s="28"/>
      <c r="R13" s="28"/>
      <c r="S13" s="28">
        <v>69879074</v>
      </c>
      <c r="T13" s="39"/>
      <c r="U13" s="67"/>
      <c r="V13" s="28"/>
      <c r="W13" s="28"/>
      <c r="X13" s="28"/>
      <c r="Y13" s="28"/>
      <c r="Z13" s="28"/>
      <c r="AA13" s="67"/>
      <c r="AB13" s="59"/>
      <c r="AC13" s="51"/>
      <c r="AD13" s="53"/>
      <c r="AE13" s="55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7"/>
      <c r="DI13" s="47"/>
      <c r="DJ13" s="47"/>
      <c r="DK13" s="47"/>
      <c r="DL13" s="47"/>
      <c r="DM13" s="47"/>
      <c r="DN13" s="47"/>
      <c r="DO13" s="47"/>
      <c r="DP13" s="47"/>
      <c r="DQ13" s="47"/>
      <c r="DR13" s="47"/>
      <c r="DS13" s="47"/>
      <c r="DT13" s="47"/>
    </row>
    <row r="14" spans="1:124" s="37" customFormat="1" ht="68.400000000000006" customHeight="1" x14ac:dyDescent="0.25">
      <c r="A14" s="16">
        <v>179</v>
      </c>
      <c r="B14" s="46" t="s">
        <v>36</v>
      </c>
      <c r="C14" s="46" t="s">
        <v>37</v>
      </c>
      <c r="D14" s="46" t="s">
        <v>38</v>
      </c>
      <c r="E14" s="10" t="s">
        <v>49</v>
      </c>
      <c r="F14" s="40" t="s">
        <v>50</v>
      </c>
      <c r="G14" s="41">
        <v>20210680010034</v>
      </c>
      <c r="H14" s="48" t="s">
        <v>46</v>
      </c>
      <c r="I14" s="42" t="s">
        <v>47</v>
      </c>
      <c r="J14" s="43">
        <v>44293</v>
      </c>
      <c r="K14" s="43">
        <v>44561</v>
      </c>
      <c r="L14" s="61"/>
      <c r="M14" s="63"/>
      <c r="N14" s="65"/>
      <c r="O14" s="38" t="s">
        <v>48</v>
      </c>
      <c r="P14" s="28"/>
      <c r="Q14" s="28"/>
      <c r="R14" s="28"/>
      <c r="S14" s="28">
        <v>19750000</v>
      </c>
      <c r="T14" s="39"/>
      <c r="U14" s="67"/>
      <c r="V14" s="28">
        <v>19750000</v>
      </c>
      <c r="W14" s="28"/>
      <c r="X14" s="28"/>
      <c r="Y14" s="28"/>
      <c r="Z14" s="28"/>
      <c r="AA14" s="67"/>
      <c r="AB14" s="59"/>
      <c r="AC14" s="51"/>
      <c r="AD14" s="53"/>
      <c r="AE14" s="55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7"/>
      <c r="DI14" s="47"/>
      <c r="DJ14" s="47"/>
      <c r="DK14" s="47"/>
      <c r="DL14" s="47"/>
      <c r="DM14" s="47"/>
      <c r="DN14" s="47"/>
      <c r="DO14" s="47"/>
      <c r="DP14" s="47"/>
      <c r="DQ14" s="47"/>
      <c r="DR14" s="47"/>
      <c r="DS14" s="47"/>
      <c r="DT14" s="47"/>
    </row>
    <row r="15" spans="1:124" x14ac:dyDescent="0.25">
      <c r="A15" s="21">
        <f>SUM(--(FREQUENCY(A9:A14,A9:A14)&gt;0))</f>
        <v>2</v>
      </c>
      <c r="B15" s="23"/>
      <c r="C15" s="24"/>
      <c r="D15" s="24"/>
      <c r="E15" s="24"/>
      <c r="F15" s="24"/>
      <c r="G15" s="24"/>
      <c r="H15" s="24"/>
      <c r="I15" s="24"/>
      <c r="J15" s="24"/>
      <c r="K15" s="25"/>
      <c r="L15" s="26"/>
      <c r="M15" s="22" t="s">
        <v>17</v>
      </c>
      <c r="N15" s="12">
        <f>IFERROR(AVERAGE(N9:N14),"-")</f>
        <v>1</v>
      </c>
      <c r="O15" s="13"/>
      <c r="P15" s="27">
        <f t="shared" ref="P15:X15" si="0">SUM(P9:P14)</f>
        <v>0</v>
      </c>
      <c r="Q15" s="27">
        <f t="shared" si="0"/>
        <v>0</v>
      </c>
      <c r="R15" s="27">
        <f t="shared" si="0"/>
        <v>0</v>
      </c>
      <c r="S15" s="27">
        <f t="shared" si="0"/>
        <v>776956899</v>
      </c>
      <c r="T15" s="27">
        <f t="shared" si="0"/>
        <v>0</v>
      </c>
      <c r="U15" s="14">
        <f t="shared" si="0"/>
        <v>776956899</v>
      </c>
      <c r="V15" s="27">
        <f t="shared" si="0"/>
        <v>19750000</v>
      </c>
      <c r="W15" s="27">
        <f t="shared" si="0"/>
        <v>0</v>
      </c>
      <c r="X15" s="27">
        <f t="shared" si="0"/>
        <v>0</v>
      </c>
      <c r="Y15" s="27"/>
      <c r="Z15" s="27">
        <f>SUM(Z9:Z14)</f>
        <v>0</v>
      </c>
      <c r="AA15" s="14">
        <f>SUM(AA9:AA14)</f>
        <v>19750000</v>
      </c>
      <c r="AB15" s="15">
        <f>IFERROR(AA15/U15,"-")</f>
        <v>2.5419685474727987E-2</v>
      </c>
      <c r="AC15" s="14">
        <f>SUM(AC9:AC14)</f>
        <v>0</v>
      </c>
      <c r="AD15" s="13"/>
      <c r="AE15" s="13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47"/>
      <c r="DG15" s="47"/>
      <c r="DH15" s="47"/>
      <c r="DI15" s="47"/>
      <c r="DJ15" s="47"/>
      <c r="DK15" s="47"/>
      <c r="DL15" s="47"/>
      <c r="DM15" s="47"/>
      <c r="DN15" s="47"/>
      <c r="DO15" s="47"/>
      <c r="DP15" s="47"/>
      <c r="DQ15" s="47"/>
      <c r="DR15" s="47"/>
      <c r="DS15" s="47"/>
      <c r="DT15" s="47"/>
    </row>
    <row r="16" spans="1:124" x14ac:dyDescent="0.25"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47"/>
      <c r="CO16" s="47"/>
      <c r="CP16" s="47"/>
      <c r="CQ16" s="47"/>
      <c r="CR16" s="47"/>
      <c r="CS16" s="47"/>
      <c r="CT16" s="47"/>
      <c r="CU16" s="47"/>
      <c r="CV16" s="47"/>
      <c r="CW16" s="47"/>
      <c r="CX16" s="47"/>
      <c r="CY16" s="47"/>
      <c r="CZ16" s="47"/>
      <c r="DA16" s="47"/>
      <c r="DB16" s="47"/>
      <c r="DC16" s="47"/>
      <c r="DD16" s="47"/>
      <c r="DE16" s="47"/>
      <c r="DF16" s="47"/>
      <c r="DG16" s="47"/>
      <c r="DH16" s="47"/>
      <c r="DI16" s="47"/>
      <c r="DJ16" s="47"/>
      <c r="DK16" s="47"/>
      <c r="DL16" s="47"/>
      <c r="DM16" s="47"/>
      <c r="DN16" s="47"/>
      <c r="DO16" s="47"/>
      <c r="DP16" s="47"/>
      <c r="DQ16" s="47"/>
      <c r="DR16" s="47"/>
      <c r="DS16" s="47"/>
      <c r="DT16" s="47"/>
    </row>
    <row r="17" spans="32:124" x14ac:dyDescent="0.25"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  <c r="DK17" s="47"/>
      <c r="DL17" s="47"/>
      <c r="DM17" s="47"/>
      <c r="DN17" s="47"/>
      <c r="DO17" s="47"/>
      <c r="DP17" s="47"/>
      <c r="DQ17" s="47"/>
      <c r="DR17" s="47"/>
      <c r="DS17" s="47"/>
      <c r="DT17" s="47"/>
    </row>
  </sheetData>
  <mergeCells count="27">
    <mergeCell ref="B7:F7"/>
    <mergeCell ref="G7:K7"/>
    <mergeCell ref="B1:AB4"/>
    <mergeCell ref="AC1:AE1"/>
    <mergeCell ref="AC2:AE2"/>
    <mergeCell ref="AC3:AE3"/>
    <mergeCell ref="AC4:AE4"/>
    <mergeCell ref="L7:N7"/>
    <mergeCell ref="O7:U7"/>
    <mergeCell ref="A1:A4"/>
    <mergeCell ref="A5:C5"/>
    <mergeCell ref="A6:C6"/>
    <mergeCell ref="D5:L5"/>
    <mergeCell ref="D6:L6"/>
    <mergeCell ref="L10:L14"/>
    <mergeCell ref="M10:M14"/>
    <mergeCell ref="N10:N14"/>
    <mergeCell ref="U10:U14"/>
    <mergeCell ref="AA10:AA14"/>
    <mergeCell ref="AC10:AC14"/>
    <mergeCell ref="AD10:AD14"/>
    <mergeCell ref="AE10:AE14"/>
    <mergeCell ref="V7:AA7"/>
    <mergeCell ref="AB7:AB8"/>
    <mergeCell ref="AB10:AB14"/>
    <mergeCell ref="AC7:AC8"/>
    <mergeCell ref="AD7:AE7"/>
  </mergeCells>
  <conditionalFormatting sqref="N9:N10">
    <cfRule type="cellIs" dxfId="2" priority="1" operator="between">
      <formula>0.67</formula>
      <formula>1</formula>
    </cfRule>
    <cfRule type="cellIs" dxfId="1" priority="2" operator="between">
      <formula>0.34</formula>
      <formula>0.66</formula>
    </cfRule>
    <cfRule type="cellIs" dxfId="0" priority="3" operator="between">
      <formula>0</formula>
      <formula>0.33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de Acción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</cp:lastModifiedBy>
  <cp:lastPrinted>2021-02-09T14:28:18Z</cp:lastPrinted>
  <dcterms:created xsi:type="dcterms:W3CDTF">2008-07-08T21:30:46Z</dcterms:created>
  <dcterms:modified xsi:type="dcterms:W3CDTF">2021-11-03T22:45:37Z</dcterms:modified>
</cp:coreProperties>
</file>