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2 - Febrero\"/>
    </mc:Choice>
  </mc:AlternateContent>
  <xr:revisionPtr revIDLastSave="0" documentId="13_ncr:1_{A2AE8442-3F30-45E5-9031-4F475820A1FF}" xr6:coauthVersionLast="47" xr6:coauthVersionMax="47" xr10:uidLastSave="{00000000-0000-0000-0000-000000000000}"/>
  <bookViews>
    <workbookView xWindow="-108" yWindow="-108" windowWidth="23256" windowHeight="12576" xr2:uid="{00000000-000D-0000-FFFF-FFFF00000000}"/>
  </bookViews>
  <sheets>
    <sheet name="2021" sheetId="12" r:id="rId1"/>
  </sheets>
  <definedNames>
    <definedName name="_xlnm.Print_Area" localSheetId="0">'2021'!$A$7:$AB$8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X8" i="12" l="1"/>
  <c r="Y8" i="12" s="1"/>
  <c r="S8" i="12"/>
  <c r="P12" i="12" l="1"/>
  <c r="O12" i="12"/>
  <c r="X20" i="12" l="1"/>
  <c r="Z39" i="12" l="1"/>
  <c r="S7" i="12"/>
  <c r="M38" i="12"/>
  <c r="M37" i="12"/>
  <c r="M36" i="12"/>
  <c r="M34" i="12"/>
  <c r="M33" i="12"/>
  <c r="M32" i="12"/>
  <c r="M31" i="12"/>
  <c r="M29" i="12"/>
  <c r="M28" i="12"/>
  <c r="M27" i="12"/>
  <c r="M26" i="12"/>
  <c r="M25" i="12"/>
  <c r="M24" i="12"/>
  <c r="M23" i="12"/>
  <c r="M20" i="12"/>
  <c r="M19" i="12"/>
  <c r="M18" i="12"/>
  <c r="M16" i="12"/>
  <c r="M15" i="12"/>
  <c r="M14" i="12"/>
  <c r="M13" i="12"/>
  <c r="M12" i="12"/>
  <c r="M11" i="12"/>
  <c r="M10" i="12"/>
  <c r="M9" i="12"/>
  <c r="M8" i="12"/>
  <c r="M7" i="12"/>
  <c r="M6" i="12"/>
  <c r="S20" i="12"/>
  <c r="S19" i="12"/>
  <c r="S18" i="12"/>
  <c r="S16" i="12"/>
  <c r="S15" i="12"/>
  <c r="S14" i="12"/>
  <c r="S13" i="12"/>
  <c r="S12" i="12"/>
  <c r="S11" i="12"/>
  <c r="S10" i="12"/>
  <c r="S9" i="12"/>
  <c r="S6" i="12"/>
  <c r="X38" i="12"/>
  <c r="X37" i="12"/>
  <c r="X36" i="12"/>
  <c r="X35" i="12"/>
  <c r="X34" i="12"/>
  <c r="X33" i="12"/>
  <c r="X32" i="12"/>
  <c r="X31" i="12"/>
  <c r="X29" i="12"/>
  <c r="X28" i="12"/>
  <c r="X27" i="12"/>
  <c r="X26" i="12"/>
  <c r="X25" i="12"/>
  <c r="X24" i="12"/>
  <c r="X23" i="12"/>
  <c r="X19" i="12"/>
  <c r="X18" i="12"/>
  <c r="X16" i="12"/>
  <c r="X15" i="12"/>
  <c r="X14" i="12"/>
  <c r="X13" i="12"/>
  <c r="X12" i="12"/>
  <c r="X11" i="12"/>
  <c r="X10" i="12"/>
  <c r="X9" i="12"/>
  <c r="X7" i="12"/>
  <c r="X6" i="12"/>
  <c r="S38" i="12"/>
  <c r="S37" i="12"/>
  <c r="S36" i="12"/>
  <c r="S35" i="12"/>
  <c r="S34" i="12"/>
  <c r="S33" i="12"/>
  <c r="S32" i="12"/>
  <c r="S31" i="12"/>
  <c r="S29" i="12"/>
  <c r="S28" i="12"/>
  <c r="S27" i="12"/>
  <c r="S26" i="12"/>
  <c r="S25" i="12"/>
  <c r="S24" i="12"/>
  <c r="S23" i="12"/>
  <c r="Y16" i="12" l="1"/>
  <c r="Y7" i="12"/>
  <c r="X39" i="12"/>
  <c r="S39" i="12"/>
  <c r="Y28" i="12"/>
  <c r="Y33" i="12"/>
  <c r="Y9" i="12"/>
  <c r="Y13" i="12"/>
  <c r="Y29" i="12"/>
  <c r="Y34" i="12"/>
  <c r="Y38" i="12"/>
  <c r="Y14" i="12"/>
  <c r="Y19" i="12"/>
  <c r="Y31" i="12"/>
  <c r="Y35" i="12"/>
  <c r="Y11" i="12"/>
  <c r="Y15" i="12"/>
  <c r="Y27" i="12"/>
  <c r="Y6" i="12"/>
  <c r="Y10" i="12"/>
  <c r="Y12" i="12"/>
  <c r="Y18" i="12"/>
  <c r="Y20" i="12"/>
  <c r="Y23" i="12"/>
  <c r="Y24" i="12"/>
  <c r="Y26" i="12"/>
  <c r="Y25" i="12"/>
  <c r="Y32" i="12"/>
  <c r="Y36" i="12"/>
  <c r="M39" i="12"/>
  <c r="Y37" i="12"/>
  <c r="U39" i="12"/>
  <c r="V39" i="12"/>
  <c r="W39" i="12"/>
  <c r="T39" i="12"/>
  <c r="P39" i="12"/>
  <c r="Q39" i="12"/>
  <c r="R39" i="12"/>
  <c r="O39" i="12"/>
  <c r="Y39" i="12" l="1"/>
</calcChain>
</file>

<file path=xl/sharedStrings.xml><?xml version="1.0" encoding="utf-8"?>
<sst xmlns="http://schemas.openxmlformats.org/spreadsheetml/2006/main" count="377" uniqueCount="174">
  <si>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</si>
  <si>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</si>
  <si>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</si>
  <si>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</si>
  <si>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</si>
  <si>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</si>
  <si>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</si>
  <si>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</si>
  <si>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</si>
  <si>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</si>
  <si>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</si>
  <si>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</si>
  <si>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</si>
  <si>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</si>
  <si>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</si>
  <si>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</si>
  <si>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</si>
  <si>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</si>
  <si>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</si>
  <si>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</si>
  <si>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</si>
  <si>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</si>
  <si>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</si>
  <si>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</si>
  <si>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</si>
  <si>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</si>
  <si>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</si>
  <si>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</si>
  <si>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</si>
  <si>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</si>
  <si>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</si>
  <si>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</si>
  <si>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</si>
  <si>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</si>
  <si>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</si>
  <si>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</si>
  <si>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</si>
  <si>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</si>
  <si>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</si>
  <si>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</si>
  <si>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</si>
  <si>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</si>
  <si>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</si>
  <si>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</si>
  <si>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</si>
  <si>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</si>
  <si>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</si>
  <si>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</si>
  <si>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</si>
  <si>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</si>
  <si>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</si>
  <si>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</si>
  <si>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</si>
  <si>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</si>
  <si>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</si>
  <si>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</si>
  <si>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</si>
  <si>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</si>
  <si>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</si>
  <si>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</si>
  <si>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</si>
  <si>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</si>
  <si>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</si>
  <si>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</si>
  <si>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</si>
  <si>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</si>
  <si>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</si>
  <si>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</si>
  <si>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</si>
  <si>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</si>
  <si>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</si>
  <si>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</si>
  <si>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</si>
  <si>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</si>
  <si>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</si>
  <si>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</si>
  <si>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</si>
  <si>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</si>
  <si>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</si>
  <si>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</si>
  <si>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</si>
  <si>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</si>
  <si>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</si>
  <si>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</si>
  <si>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</si>
  <si>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</si>
  <si>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</si>
  <si>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</si>
  <si>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</si>
  <si>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</si>
  <si>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</si>
  <si>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</si>
  <si>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</si>
  <si>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</si>
  <si>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</si>
  <si>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</si>
  <si>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</si>
  <si>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</si>
  <si>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</si>
  <si>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</si>
  <si>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</si>
  <si>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</si>
  <si>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</si>
  <si>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</si>
  <si>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</si>
  <si>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</si>
  <si>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</si>
  <si>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</si>
  <si>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</si>
  <si>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</si>
  <si>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</si>
  <si>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</si>
  <si>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</si>
  <si>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 xml:space="preserve">2.3.2.02.02.009.4599031.201
2.3.2.02.02.009.2203018.205
2.3.2.02.02.009.2203018.277
</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</si>
  <si>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</si>
  <si>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</si>
  <si>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</si>
  <si>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</si>
  <si>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</si>
  <si>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</si>
  <si>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</si>
  <si>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</si>
  <si>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</si>
  <si>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2.3.2.02.02.007.2201071.201 
2.3.2.02.02.008.2201071.201
2.3.2.02.02.006.2201071.206
2.3.2.02.02.006.2201071.213
2.3.2.02.02.008.2201071.213
</t>
  </si>
  <si>
    <t xml:space="preserve">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</si>
  <si>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</si>
  <si>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</si>
  <si>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</si>
  <si>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</si>
  <si>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</si>
  <si>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</si>
  <si>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</si>
  <si>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</si>
  <si>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xml:space="preserve">2.3.2.02.02.009.2201071.205
2.3.2.02.02.009.2201052.206
</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</si>
  <si>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</si>
  <si>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</si>
  <si>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</si>
  <si>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</si>
  <si>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</si>
  <si>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</si>
  <si>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 xml:space="preserve">20200680010099
</t>
  </si>
  <si>
    <t>2.3.2.02.02.009.2202009.201</t>
  </si>
  <si>
    <t xml:space="preserve">2.3.2.02.02.009.2202009.224
2.3.2.02.02.009.2202009.201
2.3.2.02.02.009.2202009.290
</t>
  </si>
  <si>
    <t>2.3.2.02.02.009.2201049.201</t>
  </si>
  <si>
    <t>2.3.2.02.02.009.2201074.206</t>
  </si>
  <si>
    <t xml:space="preserve">2.3.2.02.02.009.2201060.206
2.3.2.02.02.009.2201060.201
</t>
  </si>
  <si>
    <t>SGR</t>
  </si>
  <si>
    <t>TOTAL EJECUTADO</t>
  </si>
  <si>
    <t>N/A</t>
  </si>
  <si>
    <t xml:space="preserve">2020680010145 (I)
</t>
  </si>
  <si>
    <t>BENEFICIAR 1.000 PERSONAS A TRAVÉS DE UN PROGRAMA DE EDUCACIÓN VIRTUAL POS SECUNDARIA QUE PROPORCIONE CONOCIMIENTOS, COMPETENCIAS Y HABILIDADES PARA EL EMPLEO Y EL EMPRENDIMIENTO DE ACUERDO AL PERFIL PRODUCTIVO DE LA REGIÓN (II)</t>
  </si>
  <si>
    <t>2020680010060 (I)</t>
  </si>
  <si>
    <t xml:space="preserve">Anotaciones:
(I) Proyecto Pendiente de Actualización ante el BPPIM
(II) Proyecto Pendiente de Presentación ante el BPPIM </t>
  </si>
  <si>
    <t xml:space="preserve">2.3.2.02.02.009.2202009.224
2.3.2.02.02.009.2202009.201
2.3.2.02.02.009.2202009.290
</t>
  </si>
  <si>
    <t>REALIZAR 1 CARACTERIZACIÓN DEL CLIMA ESCOLAR Y VICTIMIZACIÓN QUE PERMITA IDENTIFICAR LOS PROBLEMAS DE CONVIVENCIA Y SEGURIDAD DEL ENTORNO ESCOLAR (II)</t>
  </si>
  <si>
    <t>2020680010154 (I)</t>
  </si>
  <si>
    <t>2020680010107 (I)</t>
  </si>
  <si>
    <t>2020680010132 (I)</t>
  </si>
  <si>
    <t>CALIDAD GRATUIDAD EDUCATIVA (II)</t>
  </si>
  <si>
    <t>•Garantizar el  acceso y permanencia de los estudiantes de las IEO  en el sistema educativo por medio de la gestion  de los recursos de Calidad Gratuidad Educativa.</t>
  </si>
  <si>
    <t>2.3.2.02.02.009.2201061.207</t>
  </si>
  <si>
    <t>2.3.2.02.02.009.2201071.205
2.3.2.02.02.006.2201071.205</t>
  </si>
  <si>
    <t>CONSTRUCCIÓN, REMODELACION, REPOTENCIACION Y/O ADECUACIÓN DE INFRAESTRUCTURA EDUCATIVA (II)</t>
  </si>
  <si>
    <t xml:space="preserve">2.3.2.02.02.005.2201052.289
2.3.2.02.02.005.2201052.201
2.3.2.02.02.005.2201069.265
</t>
  </si>
  <si>
    <t xml:space="preserve">2.3.2.02.02.009.4599031.201
2.3.2.02.02.009.2203018.205
</t>
  </si>
  <si>
    <t>ATENCIÓN A POBLACIÓN VULNERABLE MEDIANTE LA APLICACIÓN DE METODOLOGÍA EDUCATIVAS FLEXIBLES (II)</t>
  </si>
  <si>
    <t>FORTALECIMIENTO DE LA CAPACIDAD TECNOLÓGICA DE LAS INSTITUCIONES EDUCATIVAS OFICIALES DEL MUNICIPIO DE BUCARAMANGA</t>
  </si>
  <si>
    <t xml:space="preserve">2.3.2.02.01.004.2201070.289 
2.3.2.02.01.004.2201070.201 </t>
  </si>
  <si>
    <t>2.3.2.02.02.009.4599031.283</t>
  </si>
  <si>
    <t xml:space="preserve">•Desarrollar estrategias pedagógicas que permitan planear, desarrollar y evaluar el currículo en el establecimiento Educativo, para la  mejora de  la calidad del proceso de enseñanza y el desarrollo integral de los estudiantes.  </t>
  </si>
  <si>
    <t xml:space="preserve">2.3.2.02.02.006.2201079.217
</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</si>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</sst>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7" formatCode="&quot;$&quot;\ #,##0.00;\-&quot;$&quot;\ #,##0.0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quot;$&quot;\ #,##0"/>
    <numFmt numFmtId="166" formatCode="&quot;$&quot;\ #,##0.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b/>
      <sz val="12"/>
      <color rgb="FF00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cellStyleXfs>
  <cellXfs count="199">
    <xf numFmtId="0" fontId="0" fillId="0" borderId="0" xfId="0"/>
    <xf numFmtId="0" fontId="2" fillId="0" borderId="0" xfId="0" applyFont="1"/>
    <xf numFmtId="0" fontId="3" fillId="0" borderId="2" xfId="0" applyFont="1" applyFill="1" applyBorder="1" applyAlignment="1">
      <alignment horizontal="justify" vertical="center" wrapText="1"/>
    </xf>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2" xfId="0" applyFont="1" applyBorder="1" applyAlignment="1">
      <alignment vertical="center" wrapText="1"/>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3" fillId="0" borderId="1" xfId="0" applyFont="1" applyFill="1" applyBorder="1" applyAlignment="1">
      <alignment horizontal="justify" vertical="center" wrapText="1"/>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2" xfId="0" applyNumberFormat="1" applyFont="1" applyBorder="1" applyAlignment="1">
      <alignment horizontal="justify" wrapText="1"/>
    </xf>
    <xf numFmtId="164" fontId="1" fillId="0" borderId="2" xfId="0" applyNumberFormat="1" applyFont="1" applyBorder="1" applyAlignment="1">
      <alignment horizontal="left" wrapText="1"/>
    </xf>
    <xf numFmtId="0" fontId="2" fillId="0" borderId="2" xfId="0" applyFont="1" applyFill="1" applyBorder="1" applyAlignment="1">
      <alignment horizontal="justify" vertical="center" wrapText="1"/>
    </xf>
    <xf numFmtId="0" fontId="2"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1" fontId="12" fillId="0" borderId="1" xfId="109"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7" fontId="1" fillId="0" borderId="2" xfId="108" applyNumberFormat="1" applyFont="1" applyFill="1" applyBorder="1" applyAlignment="1">
      <alignment horizontal="center" vertical="center" wrapText="1"/>
    </xf>
    <xf numFmtId="164" fontId="2" fillId="0" borderId="2" xfId="0" applyNumberFormat="1" applyFont="1" applyBorder="1" applyAlignment="1">
      <alignment vertical="center" wrapText="1"/>
    </xf>
    <xf numFmtId="164" fontId="1" fillId="0" borderId="3" xfId="0" applyNumberFormat="1" applyFont="1" applyBorder="1" applyAlignment="1">
      <alignment horizontal="left" vertical="center" wrapText="1"/>
    </xf>
    <xf numFmtId="164" fontId="1" fillId="0" borderId="1" xfId="0" applyNumberFormat="1" applyFont="1" applyBorder="1" applyAlignment="1">
      <alignment vertical="center" wrapText="1"/>
    </xf>
    <xf numFmtId="0" fontId="7" fillId="2" borderId="2" xfId="0"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9"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3" fontId="3" fillId="0" borderId="8" xfId="0"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9" fontId="2" fillId="4" borderId="2" xfId="0" applyNumberFormat="1" applyFont="1" applyFill="1" applyBorder="1" applyAlignment="1">
      <alignment horizontal="justify" vertical="center"/>
    </xf>
    <xf numFmtId="0" fontId="14" fillId="0" borderId="2" xfId="0" applyFont="1" applyFill="1" applyBorder="1" applyAlignment="1">
      <alignment horizontal="justify" vertical="center" wrapText="1"/>
    </xf>
    <xf numFmtId="1" fontId="12" fillId="0" borderId="2" xfId="109" applyNumberFormat="1" applyFont="1" applyFill="1" applyBorder="1" applyAlignment="1">
      <alignment horizontal="center" vertical="center" wrapText="1"/>
    </xf>
    <xf numFmtId="164" fontId="2" fillId="0" borderId="3" xfId="0" applyNumberFormat="1" applyFont="1" applyBorder="1" applyAlignment="1">
      <alignment horizontal="left" vertical="center" wrapText="1"/>
    </xf>
    <xf numFmtId="0" fontId="8" fillId="0" borderId="0" xfId="0" applyFont="1" applyBorder="1" applyAlignment="1">
      <alignment vertical="top" wrapText="1"/>
    </xf>
    <xf numFmtId="165" fontId="1" fillId="0" borderId="2" xfId="0" applyNumberFormat="1" applyFont="1" applyBorder="1" applyAlignment="1">
      <alignment horizontal="center" vertical="center"/>
    </xf>
    <xf numFmtId="7" fontId="1" fillId="0" borderId="1" xfId="108" applyNumberFormat="1" applyFont="1" applyFill="1" applyBorder="1" applyAlignment="1">
      <alignment horizontal="center" vertical="center"/>
    </xf>
    <xf numFmtId="7" fontId="1" fillId="0" borderId="1" xfId="0" applyNumberFormat="1" applyFont="1" applyBorder="1" applyAlignment="1">
      <alignment horizontal="center" vertical="center"/>
    </xf>
    <xf numFmtId="5" fontId="1" fillId="0" borderId="1" xfId="108" applyNumberFormat="1" applyFont="1" applyFill="1" applyBorder="1" applyAlignment="1">
      <alignment horizontal="center" vertical="center"/>
    </xf>
    <xf numFmtId="6" fontId="1" fillId="0" borderId="1" xfId="0" applyNumberFormat="1" applyFont="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66" fontId="9" fillId="2" borderId="2" xfId="108" applyNumberFormat="1" applyFont="1" applyFill="1" applyBorder="1" applyAlignment="1">
      <alignment horizontal="center" vertical="center"/>
    </xf>
    <xf numFmtId="0" fontId="2" fillId="3" borderId="1" xfId="0" applyFont="1" applyFill="1" applyBorder="1" applyAlignment="1">
      <alignment horizontal="justify" vertical="center" wrapText="1"/>
    </xf>
    <xf numFmtId="164" fontId="1" fillId="0" borderId="2" xfId="0" applyNumberFormat="1" applyFont="1" applyBorder="1" applyAlignment="1">
      <alignment horizontal="left" vertical="center" wrapText="1"/>
    </xf>
    <xf numFmtId="1" fontId="2" fillId="0" borderId="2" xfId="109"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165" fontId="1" fillId="4"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42" fontId="1" fillId="0" borderId="1" xfId="110" applyFont="1" applyFill="1" applyBorder="1" applyAlignment="1">
      <alignment horizontal="center" vertical="center" wrapText="1"/>
    </xf>
    <xf numFmtId="8" fontId="1" fillId="0" borderId="1" xfId="110" applyNumberFormat="1" applyFont="1" applyFill="1" applyBorder="1" applyAlignment="1">
      <alignment horizontal="center" vertical="center" wrapText="1"/>
    </xf>
    <xf numFmtId="165" fontId="1" fillId="0" borderId="1" xfId="110" applyNumberFormat="1" applyFont="1" applyFill="1" applyBorder="1" applyAlignment="1">
      <alignment horizontal="center" vertical="center" wrapText="1"/>
    </xf>
    <xf numFmtId="8" fontId="1" fillId="0" borderId="2" xfId="11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164" fontId="2" fillId="0" borderId="2" xfId="0" applyNumberFormat="1" applyFont="1" applyBorder="1" applyAlignment="1">
      <alignment horizontal="justify" vertical="center" wrapText="1"/>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9" fontId="2" fillId="4" borderId="1" xfId="0" applyNumberFormat="1" applyFont="1" applyFill="1" applyBorder="1" applyAlignment="1">
      <alignment horizontal="justify" vertical="center"/>
    </xf>
    <xf numFmtId="9" fontId="2" fillId="4" borderId="7" xfId="0" applyNumberFormat="1"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1" fillId="0" borderId="7" xfId="0" applyNumberFormat="1" applyFont="1" applyBorder="1" applyAlignment="1">
      <alignment horizontal="center" vertical="center"/>
    </xf>
    <xf numFmtId="165" fontId="1" fillId="4" borderId="8" xfId="108" applyNumberFormat="1" applyFont="1" applyFill="1" applyBorder="1" applyAlignment="1">
      <alignment horizontal="center" vertical="center" wrapText="1"/>
    </xf>
    <xf numFmtId="166" fontId="1" fillId="4" borderId="1" xfId="108" applyNumberFormat="1" applyFont="1" applyFill="1" applyBorder="1" applyAlignment="1">
      <alignment horizontal="center" vertical="center" wrapText="1"/>
    </xf>
    <xf numFmtId="166" fontId="1" fillId="4" borderId="8" xfId="108" applyNumberFormat="1" applyFont="1" applyFill="1" applyBorder="1" applyAlignment="1">
      <alignment horizontal="center" vertical="center" wrapText="1"/>
    </xf>
    <xf numFmtId="166" fontId="1" fillId="4" borderId="7" xfId="108" applyNumberFormat="1" applyFont="1" applyFill="1" applyBorder="1" applyAlignment="1">
      <alignment horizontal="center" vertical="center" wrapText="1"/>
    </xf>
    <xf numFmtId="0" fontId="2" fillId="0" borderId="8" xfId="0" applyFont="1" applyBorder="1" applyAlignment="1">
      <alignment horizontal="justify" vertical="center" wrapText="1"/>
    </xf>
    <xf numFmtId="165" fontId="1" fillId="0" borderId="8" xfId="0" applyNumberFormat="1" applyFont="1" applyBorder="1" applyAlignment="1">
      <alignment horizontal="center" vertical="center"/>
    </xf>
    <xf numFmtId="7" fontId="1" fillId="0" borderId="1" xfId="108" applyNumberFormat="1" applyFont="1" applyFill="1" applyBorder="1" applyAlignment="1">
      <alignment horizontal="center" vertical="center" wrapText="1"/>
    </xf>
    <xf numFmtId="7" fontId="1" fillId="0" borderId="8" xfId="108" applyNumberFormat="1" applyFont="1" applyFill="1" applyBorder="1" applyAlignment="1">
      <alignment horizontal="center" vertical="center" wrapText="1"/>
    </xf>
    <xf numFmtId="7" fontId="1" fillId="0" borderId="7" xfId="108" applyNumberFormat="1"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2" fontId="2" fillId="4" borderId="1"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9" fontId="2" fillId="4" borderId="8" xfId="0" applyNumberFormat="1" applyFont="1" applyFill="1" applyBorder="1" applyAlignment="1">
      <alignment horizontal="justify" vertical="center"/>
    </xf>
    <xf numFmtId="0" fontId="3" fillId="0" borderId="8" xfId="0" applyFont="1" applyFill="1" applyBorder="1" applyAlignment="1">
      <alignment horizontal="justify" vertical="center" wrapText="1"/>
    </xf>
    <xf numFmtId="0" fontId="2" fillId="0" borderId="2" xfId="0" applyFont="1" applyBorder="1" applyAlignment="1">
      <alignment horizontal="justify" vertical="center" wrapText="1"/>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3" fillId="0" borderId="2"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9" fontId="1" fillId="0" borderId="8" xfId="107"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164" fontId="2" fillId="0" borderId="2" xfId="0" applyNumberFormat="1" applyFont="1" applyBorder="1" applyAlignment="1">
      <alignment horizontal="justify"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9" fontId="2" fillId="0" borderId="8" xfId="0" applyNumberFormat="1" applyFont="1" applyBorder="1" applyAlignment="1">
      <alignment horizontal="center" vertical="center"/>
    </xf>
    <xf numFmtId="1" fontId="2" fillId="4" borderId="8"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Moneda [0]" xfId="110" builtinId="7"/>
    <cellStyle name="Normal" xfId="0" builtinId="0"/>
    <cellStyle name="Porcentaje" xfId="107" builtinId="5"/>
  </cellStyles>
  <dxfs count="9">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1" tint="0.24994659260841701"/>
      </font>
      <fill>
        <patternFill>
          <bgColor rgb="FF92D050"/>
        </patternFill>
      </fill>
    </dxf>
    <dxf>
      <font>
        <b/>
        <i val="0"/>
        <color theme="1" tint="0.24994659260841701"/>
      </font>
      <fill>
        <patternFill>
          <bgColor rgb="FFFFFF65"/>
        </patternFill>
      </fill>
    </dxf>
    <dxf>
      <font>
        <b/>
        <i val="0"/>
        <color theme="0"/>
      </font>
      <fill>
        <patternFill>
          <bgColor rgb="FFFF714F"/>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746717</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2"/>
  <sheetViews>
    <sheetView showGridLines="0" tabSelected="1" zoomScale="40" zoomScaleNormal="40" zoomScaleSheetLayoutView="51" workbookViewId="0">
      <pane ySplit="5" topLeftCell="A6" activePane="bottomLeft" state="frozen"/>
      <selection pane="bottomLeft" activeCell="N37" sqref="N37"/>
    </sheetView>
  </sheetViews>
  <sheetFormatPr baseColWidth="10" defaultColWidth="11" defaultRowHeight="15" x14ac:dyDescent="0.25"/>
  <cols>
    <col min="1" max="1" width="20.3984375" style="12" customWidth="1"/>
    <col min="2" max="3" width="23" style="1" customWidth="1"/>
    <col min="4" max="4" width="28" style="1" customWidth="1"/>
    <col min="5" max="5" width="30.19921875" style="1" customWidth="1"/>
    <col min="6" max="6" width="24.59765625" style="66" customWidth="1"/>
    <col min="7" max="7" width="50.19921875" style="1" customWidth="1"/>
    <col min="8" max="8" width="56" style="1" customWidth="1"/>
    <col min="9" max="10" width="14.8984375" style="1" customWidth="1"/>
    <col min="11" max="11" width="15.8984375" style="1" customWidth="1"/>
    <col min="12" max="13" width="17.5" style="1" customWidth="1"/>
    <col min="14" max="14" width="35.19921875" style="1" customWidth="1"/>
    <col min="15" max="15" width="21.09765625" style="1" customWidth="1"/>
    <col min="16" max="17" width="25.3984375" style="1" customWidth="1"/>
    <col min="18" max="18" width="28.09765625" style="1" customWidth="1"/>
    <col min="19" max="19" width="29.69921875" style="1" customWidth="1"/>
    <col min="20" max="20" width="26.8984375" style="1" customWidth="1"/>
    <col min="21" max="23" width="25.3984375" style="1" customWidth="1"/>
    <col min="24" max="24" width="30.09765625" style="1" customWidth="1"/>
    <col min="25" max="25" width="16.5" style="1" customWidth="1"/>
    <col min="26" max="26" width="23.19921875" style="1" customWidth="1"/>
    <col min="27" max="27" width="19.09765625" style="1" customWidth="1"/>
    <col min="28" max="28" width="18.19921875" style="1" customWidth="1"/>
    <col min="29" max="16384" width="11" style="1"/>
  </cols>
  <sheetData>
    <row r="1" spans="1:28" ht="15.6" x14ac:dyDescent="0.25">
      <c r="A1" s="4" t="s">
        <v>18</v>
      </c>
      <c r="F1" s="183" t="s">
        <v>94</v>
      </c>
      <c r="G1" s="184"/>
      <c r="H1" s="184"/>
      <c r="I1" s="184"/>
      <c r="J1" s="184"/>
      <c r="K1" s="184"/>
      <c r="L1" s="184"/>
      <c r="M1" s="184"/>
      <c r="N1" s="184"/>
      <c r="O1" s="184"/>
      <c r="P1" s="184"/>
      <c r="Q1" s="184"/>
      <c r="Y1" s="187"/>
      <c r="Z1" s="43"/>
    </row>
    <row r="2" spans="1:28" ht="15" customHeight="1" x14ac:dyDescent="0.25">
      <c r="A2" s="22">
        <v>44255</v>
      </c>
      <c r="B2" s="21"/>
      <c r="F2" s="184"/>
      <c r="G2" s="184"/>
      <c r="H2" s="184"/>
      <c r="I2" s="184"/>
      <c r="J2" s="184"/>
      <c r="K2" s="184"/>
      <c r="L2" s="184"/>
      <c r="M2" s="184"/>
      <c r="N2" s="184"/>
      <c r="O2" s="184"/>
      <c r="P2" s="184"/>
      <c r="Q2" s="184"/>
      <c r="Y2" s="187"/>
      <c r="Z2" s="43"/>
    </row>
    <row r="3" spans="1:28" ht="15.6" x14ac:dyDescent="0.25">
      <c r="F3" s="185"/>
      <c r="G3" s="185"/>
      <c r="H3" s="185"/>
      <c r="I3" s="185"/>
      <c r="J3" s="185"/>
      <c r="K3" s="185"/>
      <c r="L3" s="185"/>
      <c r="M3" s="185"/>
      <c r="N3" s="185"/>
      <c r="O3" s="185"/>
      <c r="P3" s="185"/>
      <c r="Q3" s="185"/>
      <c r="Y3" s="188"/>
      <c r="Z3" s="44"/>
    </row>
    <row r="4" spans="1:28" s="36" customFormat="1" ht="23.25" customHeight="1" x14ac:dyDescent="0.25">
      <c r="A4" s="174" t="s">
        <v>10</v>
      </c>
      <c r="B4" s="175"/>
      <c r="C4" s="175"/>
      <c r="D4" s="175"/>
      <c r="E4" s="175"/>
      <c r="F4" s="174" t="s">
        <v>11</v>
      </c>
      <c r="G4" s="175"/>
      <c r="H4" s="175"/>
      <c r="I4" s="175"/>
      <c r="J4" s="175"/>
      <c r="K4" s="182" t="s">
        <v>28</v>
      </c>
      <c r="L4" s="182"/>
      <c r="M4" s="182"/>
      <c r="N4" s="182" t="s">
        <v>26</v>
      </c>
      <c r="O4" s="182"/>
      <c r="P4" s="182"/>
      <c r="Q4" s="182"/>
      <c r="R4" s="182"/>
      <c r="S4" s="182"/>
      <c r="T4" s="174" t="s">
        <v>20</v>
      </c>
      <c r="U4" s="175"/>
      <c r="V4" s="175"/>
      <c r="W4" s="175"/>
      <c r="X4" s="176"/>
      <c r="Y4" s="177" t="s">
        <v>21</v>
      </c>
      <c r="Z4" s="177" t="s">
        <v>110</v>
      </c>
      <c r="AA4" s="173" t="s">
        <v>27</v>
      </c>
      <c r="AB4" s="173"/>
    </row>
    <row r="5" spans="1:28" ht="42" customHeight="1" x14ac:dyDescent="0.25">
      <c r="A5" s="5" t="s">
        <v>1</v>
      </c>
      <c r="B5" s="5" t="s">
        <v>6</v>
      </c>
      <c r="C5" s="5" t="s">
        <v>2</v>
      </c>
      <c r="D5" s="5" t="s">
        <v>7</v>
      </c>
      <c r="E5" s="35" t="s">
        <v>22</v>
      </c>
      <c r="F5" s="51" t="s">
        <v>16</v>
      </c>
      <c r="G5" s="6" t="s">
        <v>3</v>
      </c>
      <c r="H5" s="6" t="s">
        <v>17</v>
      </c>
      <c r="I5" s="20" t="s">
        <v>24</v>
      </c>
      <c r="J5" s="20" t="s">
        <v>25</v>
      </c>
      <c r="K5" s="6" t="s">
        <v>4</v>
      </c>
      <c r="L5" s="6" t="s">
        <v>5</v>
      </c>
      <c r="M5" s="20" t="s">
        <v>0</v>
      </c>
      <c r="N5" s="5" t="s">
        <v>9</v>
      </c>
      <c r="O5" s="6" t="s">
        <v>12</v>
      </c>
      <c r="P5" s="6" t="s">
        <v>8</v>
      </c>
      <c r="Q5" s="73" t="s">
        <v>146</v>
      </c>
      <c r="R5" s="6" t="s">
        <v>13</v>
      </c>
      <c r="S5" s="6" t="s">
        <v>23</v>
      </c>
      <c r="T5" s="73" t="s">
        <v>12</v>
      </c>
      <c r="U5" s="73" t="s">
        <v>8</v>
      </c>
      <c r="V5" s="75" t="s">
        <v>146</v>
      </c>
      <c r="W5" s="73" t="s">
        <v>13</v>
      </c>
      <c r="X5" s="73" t="s">
        <v>147</v>
      </c>
      <c r="Y5" s="178"/>
      <c r="Z5" s="178"/>
      <c r="AA5" s="6" t="s">
        <v>14</v>
      </c>
      <c r="AB5" s="6" t="s">
        <v>15</v>
      </c>
    </row>
    <row r="6" spans="1:28" s="10" customFormat="1" ht="105" customHeight="1" x14ac:dyDescent="0.25">
      <c r="A6" s="87" t="s">
        <v>29</v>
      </c>
      <c r="B6" s="40" t="s">
        <v>30</v>
      </c>
      <c r="C6" s="40" t="s">
        <v>31</v>
      </c>
      <c r="D6" s="90" t="s">
        <v>32</v>
      </c>
      <c r="E6" s="33" t="s">
        <v>33</v>
      </c>
      <c r="F6" s="48" t="s">
        <v>148</v>
      </c>
      <c r="G6" s="46" t="s">
        <v>148</v>
      </c>
      <c r="H6" s="47" t="s">
        <v>148</v>
      </c>
      <c r="I6" s="37" t="s">
        <v>148</v>
      </c>
      <c r="J6" s="37" t="s">
        <v>148</v>
      </c>
      <c r="K6" s="77">
        <v>0</v>
      </c>
      <c r="L6" s="83">
        <v>0</v>
      </c>
      <c r="M6" s="3" t="str">
        <f t="shared" ref="M6:M20" si="0">IFERROR(IF(L6/K6&gt;100%,100%,L6/K6),"-")</f>
        <v>-</v>
      </c>
      <c r="N6" s="47" t="s">
        <v>148</v>
      </c>
      <c r="O6" s="23" t="s">
        <v>148</v>
      </c>
      <c r="P6" s="100">
        <v>0</v>
      </c>
      <c r="Q6" s="101">
        <v>0</v>
      </c>
      <c r="R6" s="100">
        <v>0</v>
      </c>
      <c r="S6" s="84">
        <f t="shared" ref="S6:S19" si="1">SUM(O6:R6)</f>
        <v>0</v>
      </c>
      <c r="T6" s="23">
        <v>0</v>
      </c>
      <c r="U6" s="23">
        <v>0</v>
      </c>
      <c r="V6" s="23">
        <v>0</v>
      </c>
      <c r="W6" s="23">
        <v>0</v>
      </c>
      <c r="X6" s="84">
        <f t="shared" ref="X6:X19" si="2">SUM(T6:W6)</f>
        <v>0</v>
      </c>
      <c r="Y6" s="24" t="str">
        <f t="shared" ref="Y6:Y20" si="3">IFERROR(X6/S6,"-")</f>
        <v>-</v>
      </c>
      <c r="Z6" s="23">
        <v>0</v>
      </c>
      <c r="AA6" s="9" t="s">
        <v>93</v>
      </c>
      <c r="AB6" s="9" t="s">
        <v>109</v>
      </c>
    </row>
    <row r="7" spans="1:28" s="10" customFormat="1" ht="106.5" customHeight="1" x14ac:dyDescent="0.25">
      <c r="A7" s="87" t="s">
        <v>29</v>
      </c>
      <c r="B7" s="40" t="s">
        <v>30</v>
      </c>
      <c r="C7" s="40" t="s">
        <v>31</v>
      </c>
      <c r="D7" s="90" t="s">
        <v>34</v>
      </c>
      <c r="E7" s="33" t="s">
        <v>35</v>
      </c>
      <c r="F7" s="166">
        <v>20200680010064</v>
      </c>
      <c r="G7" s="168" t="s">
        <v>125</v>
      </c>
      <c r="H7" s="186" t="s">
        <v>111</v>
      </c>
      <c r="I7" s="47">
        <v>44210</v>
      </c>
      <c r="J7" s="37">
        <v>44561</v>
      </c>
      <c r="K7" s="77">
        <v>34062</v>
      </c>
      <c r="L7" s="81">
        <v>32640</v>
      </c>
      <c r="M7" s="3">
        <f t="shared" si="0"/>
        <v>0.95825259820327635</v>
      </c>
      <c r="N7" s="70" t="s">
        <v>112</v>
      </c>
      <c r="O7" s="109">
        <v>9793380820</v>
      </c>
      <c r="P7" s="110">
        <v>10277542295.24</v>
      </c>
      <c r="Q7" s="111">
        <v>0</v>
      </c>
      <c r="R7" s="111">
        <v>0</v>
      </c>
      <c r="S7" s="107">
        <f t="shared" si="1"/>
        <v>20070923115.239998</v>
      </c>
      <c r="T7" s="106">
        <v>9489050100</v>
      </c>
      <c r="U7" s="110">
        <v>10277542295</v>
      </c>
      <c r="V7" s="106">
        <v>0</v>
      </c>
      <c r="W7" s="106">
        <v>0</v>
      </c>
      <c r="X7" s="107">
        <f t="shared" si="2"/>
        <v>19766592395</v>
      </c>
      <c r="Y7" s="108">
        <f t="shared" si="3"/>
        <v>0.98483723351972197</v>
      </c>
      <c r="Z7" s="106">
        <v>0</v>
      </c>
      <c r="AA7" s="8" t="s">
        <v>93</v>
      </c>
      <c r="AB7" s="9" t="s">
        <v>109</v>
      </c>
    </row>
    <row r="8" spans="1:28" ht="141" customHeight="1" x14ac:dyDescent="0.25">
      <c r="A8" s="87" t="s">
        <v>29</v>
      </c>
      <c r="B8" s="40" t="s">
        <v>30</v>
      </c>
      <c r="C8" s="40" t="s">
        <v>31</v>
      </c>
      <c r="D8" s="90" t="s">
        <v>36</v>
      </c>
      <c r="E8" s="33" t="s">
        <v>37</v>
      </c>
      <c r="F8" s="167"/>
      <c r="G8" s="169"/>
      <c r="H8" s="186"/>
      <c r="I8" s="47">
        <v>44210</v>
      </c>
      <c r="J8" s="37">
        <v>44561</v>
      </c>
      <c r="K8" s="78">
        <v>1</v>
      </c>
      <c r="L8" s="82">
        <v>0.84589999999999999</v>
      </c>
      <c r="M8" s="3">
        <f t="shared" si="0"/>
        <v>0.84589999999999999</v>
      </c>
      <c r="N8" s="70" t="s">
        <v>170</v>
      </c>
      <c r="O8" s="23">
        <v>0</v>
      </c>
      <c r="P8" s="112">
        <v>750000000</v>
      </c>
      <c r="Q8" s="111">
        <v>0</v>
      </c>
      <c r="R8" s="111">
        <v>0</v>
      </c>
      <c r="S8" s="107">
        <f t="shared" si="1"/>
        <v>750000000</v>
      </c>
      <c r="T8" s="23">
        <v>0</v>
      </c>
      <c r="U8" s="112">
        <v>750000000</v>
      </c>
      <c r="V8" s="23">
        <v>0</v>
      </c>
      <c r="W8" s="23">
        <v>0</v>
      </c>
      <c r="X8" s="107">
        <f t="shared" si="2"/>
        <v>750000000</v>
      </c>
      <c r="Y8" s="108">
        <f t="shared" si="3"/>
        <v>1</v>
      </c>
      <c r="Z8" s="106">
        <v>0</v>
      </c>
      <c r="AA8" s="8" t="s">
        <v>93</v>
      </c>
      <c r="AB8" s="9" t="s">
        <v>109</v>
      </c>
    </row>
    <row r="9" spans="1:28" ht="83.25" customHeight="1" x14ac:dyDescent="0.25">
      <c r="A9" s="87" t="s">
        <v>29</v>
      </c>
      <c r="B9" s="40" t="s">
        <v>30</v>
      </c>
      <c r="C9" s="40" t="s">
        <v>31</v>
      </c>
      <c r="D9" s="90" t="s">
        <v>38</v>
      </c>
      <c r="E9" s="2" t="s">
        <v>39</v>
      </c>
      <c r="F9" s="76" t="s">
        <v>148</v>
      </c>
      <c r="G9" s="61" t="s">
        <v>165</v>
      </c>
      <c r="H9" s="114" t="s">
        <v>173</v>
      </c>
      <c r="I9" s="37" t="s">
        <v>148</v>
      </c>
      <c r="J9" s="37" t="s">
        <v>148</v>
      </c>
      <c r="K9" s="77">
        <v>3335</v>
      </c>
      <c r="L9" s="83">
        <v>2679</v>
      </c>
      <c r="M9" s="3">
        <f t="shared" si="0"/>
        <v>0.80329835082458767</v>
      </c>
      <c r="N9" s="71" t="s">
        <v>133</v>
      </c>
      <c r="O9" s="23">
        <v>0</v>
      </c>
      <c r="P9" s="23">
        <v>210399423</v>
      </c>
      <c r="Q9" s="23">
        <v>0</v>
      </c>
      <c r="R9" s="23">
        <v>0</v>
      </c>
      <c r="S9" s="84">
        <f t="shared" si="1"/>
        <v>210399423</v>
      </c>
      <c r="T9" s="23">
        <v>0</v>
      </c>
      <c r="U9" s="23">
        <v>0</v>
      </c>
      <c r="V9" s="23">
        <v>0</v>
      </c>
      <c r="W9" s="23">
        <v>0</v>
      </c>
      <c r="X9" s="84">
        <f t="shared" si="2"/>
        <v>0</v>
      </c>
      <c r="Y9" s="24">
        <f t="shared" si="3"/>
        <v>0</v>
      </c>
      <c r="Z9" s="23">
        <v>0</v>
      </c>
      <c r="AA9" s="8" t="s">
        <v>93</v>
      </c>
      <c r="AB9" s="9" t="s">
        <v>109</v>
      </c>
    </row>
    <row r="10" spans="1:28" ht="99.75" customHeight="1" x14ac:dyDescent="0.25">
      <c r="A10" s="87" t="s">
        <v>29</v>
      </c>
      <c r="B10" s="40" t="s">
        <v>30</v>
      </c>
      <c r="C10" s="40" t="s">
        <v>31</v>
      </c>
      <c r="D10" s="90" t="s">
        <v>40</v>
      </c>
      <c r="E10" s="2" t="s">
        <v>41</v>
      </c>
      <c r="F10" s="41" t="s">
        <v>148</v>
      </c>
      <c r="G10" s="46" t="s">
        <v>148</v>
      </c>
      <c r="H10" s="47" t="s">
        <v>148</v>
      </c>
      <c r="I10" s="37" t="s">
        <v>148</v>
      </c>
      <c r="J10" s="37" t="s">
        <v>148</v>
      </c>
      <c r="K10" s="77">
        <v>0</v>
      </c>
      <c r="L10" s="80">
        <v>0</v>
      </c>
      <c r="M10" s="3" t="str">
        <f t="shared" si="0"/>
        <v>-</v>
      </c>
      <c r="N10" s="50" t="s">
        <v>148</v>
      </c>
      <c r="O10" s="23">
        <v>0</v>
      </c>
      <c r="P10" s="95">
        <v>0</v>
      </c>
      <c r="Q10" s="95">
        <v>0</v>
      </c>
      <c r="R10" s="95">
        <v>0</v>
      </c>
      <c r="S10" s="84">
        <f t="shared" si="1"/>
        <v>0</v>
      </c>
      <c r="T10" s="23">
        <v>0</v>
      </c>
      <c r="U10" s="23">
        <v>0</v>
      </c>
      <c r="V10" s="23">
        <v>0</v>
      </c>
      <c r="W10" s="23">
        <v>0</v>
      </c>
      <c r="X10" s="84">
        <f t="shared" si="2"/>
        <v>0</v>
      </c>
      <c r="Y10" s="24" t="str">
        <f t="shared" si="3"/>
        <v>-</v>
      </c>
      <c r="Z10" s="23">
        <v>0</v>
      </c>
      <c r="AA10" s="8" t="s">
        <v>93</v>
      </c>
      <c r="AB10" s="9" t="s">
        <v>109</v>
      </c>
    </row>
    <row r="11" spans="1:28" ht="205.5" customHeight="1" x14ac:dyDescent="0.25">
      <c r="A11" s="87" t="s">
        <v>29</v>
      </c>
      <c r="B11" s="40" t="s">
        <v>30</v>
      </c>
      <c r="C11" s="40" t="s">
        <v>31</v>
      </c>
      <c r="D11" s="90" t="s">
        <v>42</v>
      </c>
      <c r="E11" s="2" t="s">
        <v>43</v>
      </c>
      <c r="F11" s="191">
        <v>20200680010026</v>
      </c>
      <c r="G11" s="168" t="s">
        <v>98</v>
      </c>
      <c r="H11" s="193" t="s">
        <v>114</v>
      </c>
      <c r="I11" s="150">
        <v>44210</v>
      </c>
      <c r="J11" s="150">
        <v>44561</v>
      </c>
      <c r="K11" s="78">
        <v>1</v>
      </c>
      <c r="L11" s="80">
        <v>1</v>
      </c>
      <c r="M11" s="3">
        <f t="shared" si="0"/>
        <v>1</v>
      </c>
      <c r="N11" s="72" t="s">
        <v>164</v>
      </c>
      <c r="O11" s="96">
        <v>279330000.30000001</v>
      </c>
      <c r="P11" s="97">
        <v>19319999.699999999</v>
      </c>
      <c r="Q11" s="23">
        <v>0</v>
      </c>
      <c r="R11" s="89">
        <v>0</v>
      </c>
      <c r="S11" s="84">
        <f t="shared" si="1"/>
        <v>298650000</v>
      </c>
      <c r="T11" s="23">
        <v>217200000</v>
      </c>
      <c r="U11" s="99">
        <v>0</v>
      </c>
      <c r="V11" s="89">
        <v>0</v>
      </c>
      <c r="W11" s="89">
        <v>0</v>
      </c>
      <c r="X11" s="84">
        <f t="shared" si="2"/>
        <v>217200000</v>
      </c>
      <c r="Y11" s="24">
        <f t="shared" si="3"/>
        <v>0.72727272727272729</v>
      </c>
      <c r="Z11" s="23">
        <v>0</v>
      </c>
      <c r="AA11" s="8" t="s">
        <v>93</v>
      </c>
      <c r="AB11" s="9" t="s">
        <v>109</v>
      </c>
    </row>
    <row r="12" spans="1:28" ht="258" customHeight="1" x14ac:dyDescent="0.25">
      <c r="A12" s="87" t="s">
        <v>29</v>
      </c>
      <c r="B12" s="40" t="s">
        <v>30</v>
      </c>
      <c r="C12" s="40" t="s">
        <v>31</v>
      </c>
      <c r="D12" s="90" t="s">
        <v>44</v>
      </c>
      <c r="E12" s="2" t="s">
        <v>45</v>
      </c>
      <c r="F12" s="192"/>
      <c r="G12" s="169"/>
      <c r="H12" s="194"/>
      <c r="I12" s="151"/>
      <c r="J12" s="151"/>
      <c r="K12" s="78">
        <v>1</v>
      </c>
      <c r="L12" s="80">
        <v>1</v>
      </c>
      <c r="M12" s="3">
        <f t="shared" si="0"/>
        <v>1</v>
      </c>
      <c r="N12" s="72" t="s">
        <v>113</v>
      </c>
      <c r="O12" s="98">
        <f>318078211-O11</f>
        <v>38748210.699999988</v>
      </c>
      <c r="P12" s="99">
        <f>871919999.7-P11</f>
        <v>852600000</v>
      </c>
      <c r="Q12" s="23">
        <v>0</v>
      </c>
      <c r="R12" s="23">
        <v>0</v>
      </c>
      <c r="S12" s="84">
        <f t="shared" si="1"/>
        <v>891348210.70000005</v>
      </c>
      <c r="T12" s="23">
        <v>0</v>
      </c>
      <c r="U12" s="23">
        <v>582400000</v>
      </c>
      <c r="V12" s="23">
        <v>0</v>
      </c>
      <c r="W12" s="23">
        <v>0</v>
      </c>
      <c r="X12" s="84">
        <f t="shared" si="2"/>
        <v>582400000</v>
      </c>
      <c r="Y12" s="24">
        <f t="shared" si="3"/>
        <v>0.65339223550202163</v>
      </c>
      <c r="Z12" s="23">
        <v>0</v>
      </c>
      <c r="AA12" s="8" t="s">
        <v>93</v>
      </c>
      <c r="AB12" s="9" t="s">
        <v>109</v>
      </c>
    </row>
    <row r="13" spans="1:28" ht="85.5" customHeight="1" x14ac:dyDescent="0.25">
      <c r="A13" s="87" t="s">
        <v>29</v>
      </c>
      <c r="B13" s="40" t="s">
        <v>30</v>
      </c>
      <c r="C13" s="40" t="s">
        <v>31</v>
      </c>
      <c r="D13" s="90" t="s">
        <v>46</v>
      </c>
      <c r="E13" s="2" t="s">
        <v>47</v>
      </c>
      <c r="F13" s="62">
        <v>20200680010135</v>
      </c>
      <c r="G13" s="63" t="s">
        <v>103</v>
      </c>
      <c r="H13" s="42" t="s">
        <v>115</v>
      </c>
      <c r="I13" s="37">
        <v>44218</v>
      </c>
      <c r="J13" s="37">
        <v>44561</v>
      </c>
      <c r="K13" s="77">
        <v>4</v>
      </c>
      <c r="L13" s="83">
        <v>4</v>
      </c>
      <c r="M13" s="3">
        <f t="shared" si="0"/>
        <v>1</v>
      </c>
      <c r="N13" s="49" t="s">
        <v>116</v>
      </c>
      <c r="O13" s="23">
        <v>500000000</v>
      </c>
      <c r="P13" s="95">
        <v>0</v>
      </c>
      <c r="Q13" s="95">
        <v>0</v>
      </c>
      <c r="R13" s="95">
        <v>0</v>
      </c>
      <c r="S13" s="84">
        <f t="shared" si="1"/>
        <v>500000000</v>
      </c>
      <c r="T13" s="23">
        <v>96000000</v>
      </c>
      <c r="U13" s="95">
        <v>0</v>
      </c>
      <c r="V13" s="95">
        <v>0</v>
      </c>
      <c r="W13" s="95">
        <v>0</v>
      </c>
      <c r="X13" s="84">
        <f t="shared" si="2"/>
        <v>96000000</v>
      </c>
      <c r="Y13" s="24">
        <f t="shared" si="3"/>
        <v>0.192</v>
      </c>
      <c r="Z13" s="23">
        <v>0</v>
      </c>
      <c r="AA13" s="8" t="s">
        <v>93</v>
      </c>
      <c r="AB13" s="9" t="s">
        <v>109</v>
      </c>
    </row>
    <row r="14" spans="1:28" ht="106.5" customHeight="1" x14ac:dyDescent="0.25">
      <c r="A14" s="87" t="s">
        <v>29</v>
      </c>
      <c r="B14" s="40" t="s">
        <v>30</v>
      </c>
      <c r="C14" s="40" t="s">
        <v>31</v>
      </c>
      <c r="D14" s="90" t="s">
        <v>48</v>
      </c>
      <c r="E14" s="2" t="s">
        <v>49</v>
      </c>
      <c r="F14" s="62">
        <v>20200680010092</v>
      </c>
      <c r="G14" s="63" t="s">
        <v>97</v>
      </c>
      <c r="H14" s="7" t="s">
        <v>118</v>
      </c>
      <c r="I14" s="37">
        <v>44208</v>
      </c>
      <c r="J14" s="37">
        <v>44561</v>
      </c>
      <c r="K14" s="77">
        <v>2664</v>
      </c>
      <c r="L14" s="83">
        <v>0</v>
      </c>
      <c r="M14" s="3">
        <f t="shared" si="0"/>
        <v>0</v>
      </c>
      <c r="N14" s="49" t="s">
        <v>117</v>
      </c>
      <c r="O14" s="23">
        <v>3416292195</v>
      </c>
      <c r="P14" s="95">
        <v>0</v>
      </c>
      <c r="Q14" s="95">
        <v>0</v>
      </c>
      <c r="R14" s="95">
        <v>0</v>
      </c>
      <c r="S14" s="84">
        <f t="shared" si="1"/>
        <v>3416292195</v>
      </c>
      <c r="T14" s="23">
        <v>3321331218</v>
      </c>
      <c r="U14" s="95">
        <v>0</v>
      </c>
      <c r="V14" s="95">
        <v>0</v>
      </c>
      <c r="W14" s="95">
        <v>0</v>
      </c>
      <c r="X14" s="84">
        <f t="shared" si="2"/>
        <v>3321331218</v>
      </c>
      <c r="Y14" s="24">
        <f t="shared" si="3"/>
        <v>0.97220349677964246</v>
      </c>
      <c r="Z14" s="23">
        <v>0</v>
      </c>
      <c r="AA14" s="8" t="s">
        <v>93</v>
      </c>
      <c r="AB14" s="9" t="s">
        <v>109</v>
      </c>
    </row>
    <row r="15" spans="1:28" ht="140.25" customHeight="1" x14ac:dyDescent="0.25">
      <c r="A15" s="87" t="s">
        <v>29</v>
      </c>
      <c r="B15" s="40" t="s">
        <v>30</v>
      </c>
      <c r="C15" s="40" t="s">
        <v>31</v>
      </c>
      <c r="D15" s="90" t="s">
        <v>50</v>
      </c>
      <c r="E15" s="2" t="s">
        <v>51</v>
      </c>
      <c r="F15" s="62">
        <v>20200680010090</v>
      </c>
      <c r="G15" s="63" t="s">
        <v>96</v>
      </c>
      <c r="H15" s="42" t="s">
        <v>120</v>
      </c>
      <c r="I15" s="37">
        <v>44208</v>
      </c>
      <c r="J15" s="37">
        <v>44561</v>
      </c>
      <c r="K15" s="77">
        <v>9668</v>
      </c>
      <c r="L15" s="83">
        <v>10407</v>
      </c>
      <c r="M15" s="3">
        <f t="shared" si="0"/>
        <v>1</v>
      </c>
      <c r="N15" s="49" t="s">
        <v>119</v>
      </c>
      <c r="O15" s="23">
        <v>1212000000</v>
      </c>
      <c r="P15" s="23">
        <v>13741061927</v>
      </c>
      <c r="Q15" s="95">
        <v>0</v>
      </c>
      <c r="R15" s="95">
        <v>0</v>
      </c>
      <c r="S15" s="84">
        <f t="shared" si="1"/>
        <v>14953061927</v>
      </c>
      <c r="T15" s="23">
        <v>1161315332</v>
      </c>
      <c r="U15" s="23">
        <v>12807972817</v>
      </c>
      <c r="V15" s="95">
        <v>0</v>
      </c>
      <c r="W15" s="95">
        <v>0</v>
      </c>
      <c r="X15" s="84">
        <f t="shared" si="2"/>
        <v>13969288149</v>
      </c>
      <c r="Y15" s="24">
        <f t="shared" si="3"/>
        <v>0.93420920860204237</v>
      </c>
      <c r="Z15" s="23">
        <v>0</v>
      </c>
      <c r="AA15" s="8" t="s">
        <v>93</v>
      </c>
      <c r="AB15" s="9" t="s">
        <v>109</v>
      </c>
    </row>
    <row r="16" spans="1:28" ht="75" customHeight="1" x14ac:dyDescent="0.25">
      <c r="A16" s="125" t="s">
        <v>29</v>
      </c>
      <c r="B16" s="125" t="s">
        <v>30</v>
      </c>
      <c r="C16" s="125" t="s">
        <v>31</v>
      </c>
      <c r="D16" s="127" t="s">
        <v>52</v>
      </c>
      <c r="E16" s="129" t="s">
        <v>53</v>
      </c>
      <c r="F16" s="41" t="s">
        <v>148</v>
      </c>
      <c r="G16" s="63" t="s">
        <v>162</v>
      </c>
      <c r="H16" s="47" t="s">
        <v>148</v>
      </c>
      <c r="I16" s="37" t="s">
        <v>148</v>
      </c>
      <c r="J16" s="37" t="s">
        <v>148</v>
      </c>
      <c r="K16" s="131">
        <v>7</v>
      </c>
      <c r="L16" s="133">
        <v>0</v>
      </c>
      <c r="M16" s="135">
        <f t="shared" si="0"/>
        <v>0</v>
      </c>
      <c r="N16" s="53" t="s">
        <v>163</v>
      </c>
      <c r="O16" s="117">
        <v>2243657402</v>
      </c>
      <c r="P16" s="117">
        <v>6391330733</v>
      </c>
      <c r="Q16" s="137">
        <v>0</v>
      </c>
      <c r="R16" s="137">
        <v>0</v>
      </c>
      <c r="S16" s="115">
        <f t="shared" si="1"/>
        <v>8634988135</v>
      </c>
      <c r="T16" s="117">
        <v>0</v>
      </c>
      <c r="U16" s="117">
        <v>0</v>
      </c>
      <c r="V16" s="137">
        <v>0</v>
      </c>
      <c r="W16" s="137">
        <v>0</v>
      </c>
      <c r="X16" s="115">
        <f t="shared" si="2"/>
        <v>0</v>
      </c>
      <c r="Y16" s="119">
        <f t="shared" si="3"/>
        <v>0</v>
      </c>
      <c r="Z16" s="117">
        <v>0</v>
      </c>
      <c r="AA16" s="121" t="s">
        <v>93</v>
      </c>
      <c r="AB16" s="123" t="s">
        <v>109</v>
      </c>
    </row>
    <row r="17" spans="1:28" ht="51" customHeight="1" x14ac:dyDescent="0.25">
      <c r="A17" s="126"/>
      <c r="B17" s="126"/>
      <c r="C17" s="126"/>
      <c r="D17" s="128"/>
      <c r="E17" s="130"/>
      <c r="F17" s="41" t="s">
        <v>148</v>
      </c>
      <c r="G17" s="63" t="s">
        <v>158</v>
      </c>
      <c r="H17" s="103" t="s">
        <v>159</v>
      </c>
      <c r="I17" s="37" t="s">
        <v>148</v>
      </c>
      <c r="J17" s="37" t="s">
        <v>148</v>
      </c>
      <c r="K17" s="132"/>
      <c r="L17" s="134"/>
      <c r="M17" s="136"/>
      <c r="N17" s="49" t="s">
        <v>160</v>
      </c>
      <c r="O17" s="118"/>
      <c r="P17" s="118"/>
      <c r="Q17" s="138"/>
      <c r="R17" s="138"/>
      <c r="S17" s="116"/>
      <c r="T17" s="118"/>
      <c r="U17" s="118"/>
      <c r="V17" s="138"/>
      <c r="W17" s="138"/>
      <c r="X17" s="116"/>
      <c r="Y17" s="120"/>
      <c r="Z17" s="118"/>
      <c r="AA17" s="122"/>
      <c r="AB17" s="124"/>
    </row>
    <row r="18" spans="1:28" ht="75" x14ac:dyDescent="0.25">
      <c r="A18" s="87" t="s">
        <v>29</v>
      </c>
      <c r="B18" s="40" t="s">
        <v>30</v>
      </c>
      <c r="C18" s="40" t="s">
        <v>31</v>
      </c>
      <c r="D18" s="90" t="s">
        <v>54</v>
      </c>
      <c r="E18" s="57" t="s">
        <v>55</v>
      </c>
      <c r="F18" s="48" t="s">
        <v>148</v>
      </c>
      <c r="G18" s="46" t="s">
        <v>148</v>
      </c>
      <c r="H18" s="50" t="s">
        <v>148</v>
      </c>
      <c r="I18" s="37" t="s">
        <v>148</v>
      </c>
      <c r="J18" s="37" t="s">
        <v>148</v>
      </c>
      <c r="K18" s="79">
        <v>0</v>
      </c>
      <c r="L18" s="83">
        <v>0</v>
      </c>
      <c r="M18" s="3" t="str">
        <f t="shared" si="0"/>
        <v>-</v>
      </c>
      <c r="N18" s="50" t="s">
        <v>148</v>
      </c>
      <c r="O18" s="23">
        <v>0</v>
      </c>
      <c r="P18" s="95">
        <v>0</v>
      </c>
      <c r="Q18" s="95">
        <v>0</v>
      </c>
      <c r="R18" s="95">
        <v>0</v>
      </c>
      <c r="S18" s="84">
        <f t="shared" si="1"/>
        <v>0</v>
      </c>
      <c r="T18" s="23">
        <v>0</v>
      </c>
      <c r="U18" s="95">
        <v>0</v>
      </c>
      <c r="V18" s="95">
        <v>0</v>
      </c>
      <c r="W18" s="95">
        <v>0</v>
      </c>
      <c r="X18" s="84">
        <f t="shared" si="2"/>
        <v>0</v>
      </c>
      <c r="Y18" s="24" t="str">
        <f t="shared" si="3"/>
        <v>-</v>
      </c>
      <c r="Z18" s="23">
        <v>0</v>
      </c>
      <c r="AA18" s="8" t="s">
        <v>93</v>
      </c>
      <c r="AB18" s="9" t="s">
        <v>109</v>
      </c>
    </row>
    <row r="19" spans="1:28" ht="88.5" customHeight="1" x14ac:dyDescent="0.25">
      <c r="A19" s="87" t="s">
        <v>29</v>
      </c>
      <c r="B19" s="40" t="s">
        <v>30</v>
      </c>
      <c r="C19" s="40" t="s">
        <v>56</v>
      </c>
      <c r="D19" s="90" t="s">
        <v>57</v>
      </c>
      <c r="E19" s="2" t="s">
        <v>58</v>
      </c>
      <c r="F19" s="41" t="s">
        <v>148</v>
      </c>
      <c r="G19" s="46" t="s">
        <v>148</v>
      </c>
      <c r="H19" s="49" t="s">
        <v>169</v>
      </c>
      <c r="I19" s="37">
        <v>44221</v>
      </c>
      <c r="J19" s="37">
        <v>44528</v>
      </c>
      <c r="K19" s="77">
        <v>47</v>
      </c>
      <c r="L19" s="83">
        <v>0</v>
      </c>
      <c r="M19" s="3">
        <f t="shared" si="0"/>
        <v>0</v>
      </c>
      <c r="N19" s="50" t="s">
        <v>148</v>
      </c>
      <c r="O19" s="23">
        <v>0</v>
      </c>
      <c r="P19" s="95">
        <v>0</v>
      </c>
      <c r="Q19" s="95">
        <v>0</v>
      </c>
      <c r="R19" s="95">
        <v>0</v>
      </c>
      <c r="S19" s="84">
        <f t="shared" si="1"/>
        <v>0</v>
      </c>
      <c r="T19" s="23">
        <v>0</v>
      </c>
      <c r="U19" s="95">
        <v>0</v>
      </c>
      <c r="V19" s="95">
        <v>0</v>
      </c>
      <c r="W19" s="95">
        <v>0</v>
      </c>
      <c r="X19" s="84">
        <f t="shared" si="2"/>
        <v>0</v>
      </c>
      <c r="Y19" s="24" t="str">
        <f t="shared" si="3"/>
        <v>-</v>
      </c>
      <c r="Z19" s="23">
        <v>0</v>
      </c>
      <c r="AA19" s="8" t="s">
        <v>93</v>
      </c>
      <c r="AB19" s="9" t="s">
        <v>109</v>
      </c>
    </row>
    <row r="20" spans="1:28" ht="162" customHeight="1" x14ac:dyDescent="0.25">
      <c r="A20" s="125" t="s">
        <v>29</v>
      </c>
      <c r="B20" s="125" t="s">
        <v>30</v>
      </c>
      <c r="C20" s="125" t="s">
        <v>56</v>
      </c>
      <c r="D20" s="127" t="s">
        <v>59</v>
      </c>
      <c r="E20" s="129" t="s">
        <v>60</v>
      </c>
      <c r="F20" s="60">
        <v>20200680010076</v>
      </c>
      <c r="G20" s="61" t="s">
        <v>101</v>
      </c>
      <c r="H20" s="42" t="s">
        <v>121</v>
      </c>
      <c r="I20" s="37">
        <v>44210</v>
      </c>
      <c r="J20" s="37">
        <v>44561</v>
      </c>
      <c r="K20" s="131">
        <v>47</v>
      </c>
      <c r="L20" s="133">
        <v>47</v>
      </c>
      <c r="M20" s="135">
        <f t="shared" si="0"/>
        <v>1</v>
      </c>
      <c r="N20" s="52" t="s">
        <v>123</v>
      </c>
      <c r="O20" s="117">
        <v>10265218438</v>
      </c>
      <c r="P20" s="117">
        <v>233493832393</v>
      </c>
      <c r="Q20" s="137">
        <v>0</v>
      </c>
      <c r="R20" s="137">
        <v>0</v>
      </c>
      <c r="S20" s="115">
        <f>SUM(O20:R21)</f>
        <v>243759050831</v>
      </c>
      <c r="T20" s="145">
        <v>7848725967.8199997</v>
      </c>
      <c r="U20" s="117">
        <v>32626718248</v>
      </c>
      <c r="V20" s="137">
        <v>0</v>
      </c>
      <c r="W20" s="137">
        <v>0</v>
      </c>
      <c r="X20" s="140">
        <f>SUM(T20:W21)</f>
        <v>40475444215.82</v>
      </c>
      <c r="Y20" s="119">
        <f t="shared" si="3"/>
        <v>0.16604693888425884</v>
      </c>
      <c r="Z20" s="117">
        <v>0</v>
      </c>
      <c r="AA20" s="121" t="s">
        <v>93</v>
      </c>
      <c r="AB20" s="123" t="s">
        <v>109</v>
      </c>
    </row>
    <row r="21" spans="1:28" ht="360" x14ac:dyDescent="0.25">
      <c r="A21" s="143"/>
      <c r="B21" s="143"/>
      <c r="C21" s="143"/>
      <c r="D21" s="163"/>
      <c r="E21" s="164"/>
      <c r="F21" s="60">
        <v>20200680010027</v>
      </c>
      <c r="G21" s="61" t="s">
        <v>99</v>
      </c>
      <c r="H21" s="42" t="s">
        <v>122</v>
      </c>
      <c r="I21" s="37">
        <v>44210</v>
      </c>
      <c r="J21" s="37">
        <v>44561</v>
      </c>
      <c r="K21" s="149"/>
      <c r="L21" s="196"/>
      <c r="M21" s="195"/>
      <c r="N21" s="54" t="s">
        <v>124</v>
      </c>
      <c r="O21" s="148"/>
      <c r="P21" s="148"/>
      <c r="Q21" s="144"/>
      <c r="R21" s="144"/>
      <c r="S21" s="139"/>
      <c r="T21" s="146"/>
      <c r="U21" s="148"/>
      <c r="V21" s="144"/>
      <c r="W21" s="144"/>
      <c r="X21" s="141"/>
      <c r="Y21" s="181"/>
      <c r="Z21" s="148"/>
      <c r="AA21" s="179"/>
      <c r="AB21" s="180"/>
    </row>
    <row r="22" spans="1:28" ht="34.5" customHeight="1" x14ac:dyDescent="0.25">
      <c r="A22" s="126"/>
      <c r="B22" s="126"/>
      <c r="C22" s="126"/>
      <c r="D22" s="128"/>
      <c r="E22" s="130"/>
      <c r="F22" s="105" t="s">
        <v>148</v>
      </c>
      <c r="G22" s="47" t="s">
        <v>148</v>
      </c>
      <c r="H22" s="37" t="s">
        <v>148</v>
      </c>
      <c r="I22" s="37" t="s">
        <v>148</v>
      </c>
      <c r="J22" s="37" t="s">
        <v>148</v>
      </c>
      <c r="K22" s="88"/>
      <c r="L22" s="134"/>
      <c r="M22" s="136"/>
      <c r="N22" s="104" t="s">
        <v>161</v>
      </c>
      <c r="O22" s="118"/>
      <c r="P22" s="118"/>
      <c r="Q22" s="138"/>
      <c r="R22" s="138"/>
      <c r="S22" s="116"/>
      <c r="T22" s="147"/>
      <c r="U22" s="118"/>
      <c r="V22" s="138"/>
      <c r="W22" s="138"/>
      <c r="X22" s="142"/>
      <c r="Y22" s="120"/>
      <c r="Z22" s="118"/>
      <c r="AA22" s="122"/>
      <c r="AB22" s="124"/>
    </row>
    <row r="23" spans="1:28" ht="107.25" customHeight="1" x14ac:dyDescent="0.25">
      <c r="A23" s="87" t="s">
        <v>29</v>
      </c>
      <c r="B23" s="40" t="s">
        <v>30</v>
      </c>
      <c r="C23" s="40" t="s">
        <v>56</v>
      </c>
      <c r="D23" s="90" t="s">
        <v>61</v>
      </c>
      <c r="E23" s="2" t="s">
        <v>62</v>
      </c>
      <c r="F23" s="166" t="s">
        <v>157</v>
      </c>
      <c r="G23" s="168" t="s">
        <v>105</v>
      </c>
      <c r="H23" s="171" t="s">
        <v>138</v>
      </c>
      <c r="I23" s="37" t="s">
        <v>148</v>
      </c>
      <c r="J23" s="37" t="s">
        <v>148</v>
      </c>
      <c r="K23" s="77">
        <v>250</v>
      </c>
      <c r="L23" s="83">
        <v>0</v>
      </c>
      <c r="M23" s="3">
        <f t="shared" ref="M23:M34" si="4">IFERROR(IF(L23/K23&gt;100%,100%,L23/K23),"-")</f>
        <v>0</v>
      </c>
      <c r="N23" s="49" t="s">
        <v>145</v>
      </c>
      <c r="O23" s="23">
        <v>63244336</v>
      </c>
      <c r="P23" s="23">
        <v>186755664</v>
      </c>
      <c r="Q23" s="23">
        <v>0</v>
      </c>
      <c r="R23" s="23">
        <v>0</v>
      </c>
      <c r="S23" s="84">
        <f t="shared" ref="S23:S38" si="5">SUM(O23:R23)</f>
        <v>250000000</v>
      </c>
      <c r="T23" s="23">
        <v>0</v>
      </c>
      <c r="U23" s="23">
        <v>0</v>
      </c>
      <c r="V23" s="23">
        <v>0</v>
      </c>
      <c r="W23" s="23">
        <v>0</v>
      </c>
      <c r="X23" s="84">
        <f t="shared" ref="X23:X38" si="6">SUM(T23:W23)</f>
        <v>0</v>
      </c>
      <c r="Y23" s="24">
        <f t="shared" ref="Y23:Y39" si="7">IFERROR(X23/S23,"-")</f>
        <v>0</v>
      </c>
      <c r="Z23" s="23">
        <v>0</v>
      </c>
      <c r="AA23" s="8" t="s">
        <v>93</v>
      </c>
      <c r="AB23" s="9" t="s">
        <v>109</v>
      </c>
    </row>
    <row r="24" spans="1:28" ht="150.75" customHeight="1" x14ac:dyDescent="0.25">
      <c r="A24" s="87" t="s">
        <v>29</v>
      </c>
      <c r="B24" s="40" t="s">
        <v>30</v>
      </c>
      <c r="C24" s="40" t="s">
        <v>56</v>
      </c>
      <c r="D24" s="90" t="s">
        <v>63</v>
      </c>
      <c r="E24" s="2" t="s">
        <v>64</v>
      </c>
      <c r="F24" s="167"/>
      <c r="G24" s="169"/>
      <c r="H24" s="172"/>
      <c r="I24" s="37" t="s">
        <v>148</v>
      </c>
      <c r="J24" s="37" t="s">
        <v>148</v>
      </c>
      <c r="K24" s="77">
        <v>35000</v>
      </c>
      <c r="L24" s="83">
        <v>0</v>
      </c>
      <c r="M24" s="3">
        <f t="shared" si="4"/>
        <v>0</v>
      </c>
      <c r="N24" s="49" t="s">
        <v>145</v>
      </c>
      <c r="O24" s="23">
        <v>63244336</v>
      </c>
      <c r="P24" s="23">
        <v>186755664</v>
      </c>
      <c r="Q24" s="23">
        <v>0</v>
      </c>
      <c r="R24" s="23">
        <v>0</v>
      </c>
      <c r="S24" s="84">
        <f t="shared" si="5"/>
        <v>250000000</v>
      </c>
      <c r="T24" s="23">
        <v>0</v>
      </c>
      <c r="U24" s="23">
        <v>0</v>
      </c>
      <c r="V24" s="23">
        <v>0</v>
      </c>
      <c r="W24" s="23">
        <v>0</v>
      </c>
      <c r="X24" s="84">
        <f t="shared" si="6"/>
        <v>0</v>
      </c>
      <c r="Y24" s="24">
        <f t="shared" si="7"/>
        <v>0</v>
      </c>
      <c r="Z24" s="23">
        <v>0</v>
      </c>
      <c r="AA24" s="8" t="s">
        <v>93</v>
      </c>
      <c r="AB24" s="9" t="s">
        <v>109</v>
      </c>
    </row>
    <row r="25" spans="1:28" ht="93" customHeight="1" x14ac:dyDescent="0.25">
      <c r="A25" s="87" t="s">
        <v>29</v>
      </c>
      <c r="B25" s="40" t="s">
        <v>30</v>
      </c>
      <c r="C25" s="40" t="s">
        <v>56</v>
      </c>
      <c r="D25" s="90" t="s">
        <v>65</v>
      </c>
      <c r="E25" s="2" t="s">
        <v>66</v>
      </c>
      <c r="F25" s="41" t="s">
        <v>148</v>
      </c>
      <c r="G25" s="41" t="s">
        <v>148</v>
      </c>
      <c r="H25" s="113" t="s">
        <v>171</v>
      </c>
      <c r="I25" s="37">
        <v>44221</v>
      </c>
      <c r="J25" s="37">
        <v>44528</v>
      </c>
      <c r="K25" s="77">
        <v>500</v>
      </c>
      <c r="L25" s="83">
        <v>0</v>
      </c>
      <c r="M25" s="3">
        <f t="shared" si="4"/>
        <v>0</v>
      </c>
      <c r="N25" s="50"/>
      <c r="O25" s="23">
        <v>0</v>
      </c>
      <c r="P25" s="23">
        <v>0</v>
      </c>
      <c r="Q25" s="23">
        <v>0</v>
      </c>
      <c r="R25" s="23">
        <v>0</v>
      </c>
      <c r="S25" s="84">
        <f t="shared" si="5"/>
        <v>0</v>
      </c>
      <c r="T25" s="23">
        <v>0</v>
      </c>
      <c r="U25" s="23">
        <v>0</v>
      </c>
      <c r="V25" s="23">
        <v>0</v>
      </c>
      <c r="W25" s="23">
        <v>0</v>
      </c>
      <c r="X25" s="84">
        <f t="shared" si="6"/>
        <v>0</v>
      </c>
      <c r="Y25" s="24" t="str">
        <f t="shared" si="7"/>
        <v>-</v>
      </c>
      <c r="Z25" s="23">
        <v>0</v>
      </c>
      <c r="AA25" s="8" t="s">
        <v>93</v>
      </c>
      <c r="AB25" s="9" t="s">
        <v>109</v>
      </c>
    </row>
    <row r="26" spans="1:28" ht="110.25" customHeight="1" x14ac:dyDescent="0.25">
      <c r="A26" s="87" t="s">
        <v>29</v>
      </c>
      <c r="B26" s="40" t="s">
        <v>30</v>
      </c>
      <c r="C26" s="40" t="s">
        <v>56</v>
      </c>
      <c r="D26" s="90" t="s">
        <v>67</v>
      </c>
      <c r="E26" s="2" t="s">
        <v>68</v>
      </c>
      <c r="F26" s="41" t="s">
        <v>148</v>
      </c>
      <c r="G26" s="41" t="s">
        <v>148</v>
      </c>
      <c r="H26" s="113" t="s">
        <v>172</v>
      </c>
      <c r="I26" s="37">
        <v>44221</v>
      </c>
      <c r="J26" s="37">
        <v>44528</v>
      </c>
      <c r="K26" s="77">
        <v>20</v>
      </c>
      <c r="L26" s="83">
        <v>0</v>
      </c>
      <c r="M26" s="3">
        <f t="shared" si="4"/>
        <v>0</v>
      </c>
      <c r="N26" s="50"/>
      <c r="O26" s="23">
        <v>0</v>
      </c>
      <c r="P26" s="23">
        <v>0</v>
      </c>
      <c r="Q26" s="23">
        <v>0</v>
      </c>
      <c r="R26" s="23">
        <v>0</v>
      </c>
      <c r="S26" s="84">
        <f t="shared" si="5"/>
        <v>0</v>
      </c>
      <c r="T26" s="23">
        <v>0</v>
      </c>
      <c r="U26" s="23">
        <v>0</v>
      </c>
      <c r="V26" s="23">
        <v>0</v>
      </c>
      <c r="W26" s="23">
        <v>0</v>
      </c>
      <c r="X26" s="84">
        <f t="shared" si="6"/>
        <v>0</v>
      </c>
      <c r="Y26" s="24" t="str">
        <f t="shared" si="7"/>
        <v>-</v>
      </c>
      <c r="Z26" s="23">
        <v>0</v>
      </c>
      <c r="AA26" s="8" t="s">
        <v>93</v>
      </c>
      <c r="AB26" s="9" t="s">
        <v>109</v>
      </c>
    </row>
    <row r="27" spans="1:28" ht="109.5" customHeight="1" x14ac:dyDescent="0.25">
      <c r="A27" s="87" t="s">
        <v>29</v>
      </c>
      <c r="B27" s="40" t="s">
        <v>30</v>
      </c>
      <c r="C27" s="40" t="s">
        <v>56</v>
      </c>
      <c r="D27" s="90" t="s">
        <v>69</v>
      </c>
      <c r="E27" s="2" t="s">
        <v>70</v>
      </c>
      <c r="F27" s="62" t="s">
        <v>156</v>
      </c>
      <c r="G27" s="61" t="s">
        <v>106</v>
      </c>
      <c r="H27" s="7" t="s">
        <v>126</v>
      </c>
      <c r="I27" s="37" t="s">
        <v>148</v>
      </c>
      <c r="J27" s="37" t="s">
        <v>148</v>
      </c>
      <c r="K27" s="77">
        <v>1</v>
      </c>
      <c r="L27" s="83">
        <v>0</v>
      </c>
      <c r="M27" s="3">
        <f t="shared" si="4"/>
        <v>0</v>
      </c>
      <c r="N27" s="49" t="s">
        <v>144</v>
      </c>
      <c r="O27" s="23">
        <v>50000000</v>
      </c>
      <c r="P27" s="23">
        <v>0</v>
      </c>
      <c r="Q27" s="23">
        <v>0</v>
      </c>
      <c r="R27" s="23">
        <v>0</v>
      </c>
      <c r="S27" s="84">
        <f t="shared" si="5"/>
        <v>50000000</v>
      </c>
      <c r="T27" s="23">
        <v>0</v>
      </c>
      <c r="U27" s="23">
        <v>0</v>
      </c>
      <c r="V27" s="23">
        <v>0</v>
      </c>
      <c r="W27" s="23">
        <v>0</v>
      </c>
      <c r="X27" s="84">
        <f t="shared" si="6"/>
        <v>0</v>
      </c>
      <c r="Y27" s="24">
        <f t="shared" si="7"/>
        <v>0</v>
      </c>
      <c r="Z27" s="23">
        <v>0</v>
      </c>
      <c r="AA27" s="8" t="s">
        <v>93</v>
      </c>
      <c r="AB27" s="9" t="s">
        <v>109</v>
      </c>
    </row>
    <row r="28" spans="1:28" ht="102.75" customHeight="1" x14ac:dyDescent="0.25">
      <c r="A28" s="87" t="s">
        <v>29</v>
      </c>
      <c r="B28" s="40" t="s">
        <v>30</v>
      </c>
      <c r="C28" s="40" t="s">
        <v>56</v>
      </c>
      <c r="D28" s="90" t="s">
        <v>71</v>
      </c>
      <c r="E28" s="2" t="s">
        <v>72</v>
      </c>
      <c r="F28" s="62">
        <v>20200680010028</v>
      </c>
      <c r="G28" s="63" t="s">
        <v>100</v>
      </c>
      <c r="H28" s="42" t="s">
        <v>127</v>
      </c>
      <c r="I28" s="37">
        <v>44210</v>
      </c>
      <c r="J28" s="37">
        <v>44561</v>
      </c>
      <c r="K28" s="78">
        <v>1</v>
      </c>
      <c r="L28" s="80">
        <v>0.66659999999999997</v>
      </c>
      <c r="M28" s="3">
        <f t="shared" si="4"/>
        <v>0.66659999999999997</v>
      </c>
      <c r="N28" s="49" t="s">
        <v>128</v>
      </c>
      <c r="O28" s="23">
        <v>1000000000</v>
      </c>
      <c r="P28" s="23">
        <v>0</v>
      </c>
      <c r="Q28" s="23">
        <v>0</v>
      </c>
      <c r="R28" s="23">
        <v>0</v>
      </c>
      <c r="S28" s="84">
        <f t="shared" si="5"/>
        <v>1000000000</v>
      </c>
      <c r="T28" s="23">
        <v>666000000</v>
      </c>
      <c r="U28" s="23">
        <v>0</v>
      </c>
      <c r="V28" s="23">
        <v>0</v>
      </c>
      <c r="W28" s="23">
        <v>0</v>
      </c>
      <c r="X28" s="84">
        <f t="shared" si="6"/>
        <v>666000000</v>
      </c>
      <c r="Y28" s="24">
        <f t="shared" si="7"/>
        <v>0.66600000000000004</v>
      </c>
      <c r="Z28" s="23">
        <v>0</v>
      </c>
      <c r="AA28" s="8" t="s">
        <v>93</v>
      </c>
      <c r="AB28" s="9" t="s">
        <v>109</v>
      </c>
    </row>
    <row r="29" spans="1:28" ht="132" customHeight="1" x14ac:dyDescent="0.25">
      <c r="A29" s="125" t="s">
        <v>29</v>
      </c>
      <c r="B29" s="125" t="s">
        <v>30</v>
      </c>
      <c r="C29" s="125" t="s">
        <v>56</v>
      </c>
      <c r="D29" s="127" t="s">
        <v>73</v>
      </c>
      <c r="E29" s="129" t="s">
        <v>74</v>
      </c>
      <c r="F29" s="62" t="s">
        <v>155</v>
      </c>
      <c r="G29" s="63" t="s">
        <v>107</v>
      </c>
      <c r="H29" s="7" t="s">
        <v>129</v>
      </c>
      <c r="I29" s="150" t="s">
        <v>148</v>
      </c>
      <c r="J29" s="150" t="s">
        <v>148</v>
      </c>
      <c r="K29" s="131">
        <v>1</v>
      </c>
      <c r="L29" s="152">
        <v>0.25</v>
      </c>
      <c r="M29" s="135">
        <f t="shared" si="4"/>
        <v>0.25</v>
      </c>
      <c r="N29" s="49" t="s">
        <v>143</v>
      </c>
      <c r="O29" s="117">
        <v>62674978.119999997</v>
      </c>
      <c r="P29" s="117">
        <v>0</v>
      </c>
      <c r="Q29" s="117">
        <v>0</v>
      </c>
      <c r="R29" s="117">
        <v>0</v>
      </c>
      <c r="S29" s="115">
        <f t="shared" si="5"/>
        <v>62674978.119999997</v>
      </c>
      <c r="T29" s="117">
        <v>0</v>
      </c>
      <c r="U29" s="117">
        <v>0</v>
      </c>
      <c r="V29" s="117">
        <v>0</v>
      </c>
      <c r="W29" s="117">
        <v>0</v>
      </c>
      <c r="X29" s="115">
        <f t="shared" si="6"/>
        <v>0</v>
      </c>
      <c r="Y29" s="119">
        <f t="shared" si="7"/>
        <v>0</v>
      </c>
      <c r="Z29" s="117">
        <v>0</v>
      </c>
      <c r="AA29" s="121" t="s">
        <v>93</v>
      </c>
      <c r="AB29" s="123" t="s">
        <v>109</v>
      </c>
    </row>
    <row r="30" spans="1:28" ht="22.5" customHeight="1" x14ac:dyDescent="0.25">
      <c r="A30" s="126"/>
      <c r="B30" s="126"/>
      <c r="C30" s="126"/>
      <c r="D30" s="128"/>
      <c r="E30" s="130"/>
      <c r="F30" s="47" t="s">
        <v>148</v>
      </c>
      <c r="G30" s="47" t="s">
        <v>148</v>
      </c>
      <c r="H30" s="47" t="s">
        <v>148</v>
      </c>
      <c r="I30" s="151"/>
      <c r="J30" s="151"/>
      <c r="K30" s="132"/>
      <c r="L30" s="153"/>
      <c r="M30" s="136"/>
      <c r="N30" s="49" t="s">
        <v>168</v>
      </c>
      <c r="O30" s="118"/>
      <c r="P30" s="118"/>
      <c r="Q30" s="118"/>
      <c r="R30" s="118"/>
      <c r="S30" s="116"/>
      <c r="T30" s="118"/>
      <c r="U30" s="118"/>
      <c r="V30" s="118"/>
      <c r="W30" s="118"/>
      <c r="X30" s="116"/>
      <c r="Y30" s="120"/>
      <c r="Z30" s="118"/>
      <c r="AA30" s="122"/>
      <c r="AB30" s="124"/>
    </row>
    <row r="31" spans="1:28" ht="183" customHeight="1" x14ac:dyDescent="0.25">
      <c r="A31" s="87" t="s">
        <v>29</v>
      </c>
      <c r="B31" s="40" t="s">
        <v>30</v>
      </c>
      <c r="C31" s="40" t="s">
        <v>56</v>
      </c>
      <c r="D31" s="90" t="s">
        <v>75</v>
      </c>
      <c r="E31" s="2" t="s">
        <v>76</v>
      </c>
      <c r="F31" s="62">
        <v>20200680010115</v>
      </c>
      <c r="G31" s="63" t="s">
        <v>102</v>
      </c>
      <c r="H31" s="42" t="s">
        <v>130</v>
      </c>
      <c r="I31" s="37">
        <v>44217</v>
      </c>
      <c r="J31" s="37">
        <v>44561</v>
      </c>
      <c r="K31" s="78">
        <v>1</v>
      </c>
      <c r="L31" s="80">
        <v>1</v>
      </c>
      <c r="M31" s="3">
        <f t="shared" si="4"/>
        <v>1</v>
      </c>
      <c r="N31" s="49" t="s">
        <v>131</v>
      </c>
      <c r="O31" s="69">
        <v>206000002.94</v>
      </c>
      <c r="P31" s="23">
        <v>0</v>
      </c>
      <c r="Q31" s="23">
        <v>0</v>
      </c>
      <c r="R31" s="23">
        <v>0</v>
      </c>
      <c r="S31" s="84">
        <f t="shared" si="5"/>
        <v>206000002.94</v>
      </c>
      <c r="T31" s="23">
        <v>13104000</v>
      </c>
      <c r="U31" s="23">
        <v>0</v>
      </c>
      <c r="V31" s="23">
        <v>0</v>
      </c>
      <c r="W31" s="23">
        <v>0</v>
      </c>
      <c r="X31" s="84">
        <f t="shared" si="6"/>
        <v>13104000</v>
      </c>
      <c r="Y31" s="24">
        <f t="shared" si="7"/>
        <v>6.3611649577581308E-2</v>
      </c>
      <c r="Z31" s="23">
        <v>0</v>
      </c>
      <c r="AA31" s="8" t="s">
        <v>93</v>
      </c>
      <c r="AB31" s="9" t="s">
        <v>109</v>
      </c>
    </row>
    <row r="32" spans="1:28" ht="153.75" customHeight="1" x14ac:dyDescent="0.25">
      <c r="A32" s="87" t="s">
        <v>29</v>
      </c>
      <c r="B32" s="40" t="s">
        <v>30</v>
      </c>
      <c r="C32" s="40" t="s">
        <v>56</v>
      </c>
      <c r="D32" s="90" t="s">
        <v>77</v>
      </c>
      <c r="E32" s="2" t="s">
        <v>78</v>
      </c>
      <c r="F32" s="41" t="s">
        <v>148</v>
      </c>
      <c r="G32" s="63" t="s">
        <v>154</v>
      </c>
      <c r="H32" s="47" t="s">
        <v>148</v>
      </c>
      <c r="I32" s="37" t="s">
        <v>148</v>
      </c>
      <c r="J32" s="37" t="s">
        <v>148</v>
      </c>
      <c r="K32" s="79">
        <v>1</v>
      </c>
      <c r="L32" s="83">
        <v>0</v>
      </c>
      <c r="M32" s="3">
        <f t="shared" si="4"/>
        <v>0</v>
      </c>
      <c r="N32" s="50" t="s">
        <v>148</v>
      </c>
      <c r="O32" s="23">
        <v>0</v>
      </c>
      <c r="P32" s="23">
        <v>0</v>
      </c>
      <c r="Q32" s="23">
        <v>0</v>
      </c>
      <c r="R32" s="23">
        <v>0</v>
      </c>
      <c r="S32" s="84">
        <f t="shared" si="5"/>
        <v>0</v>
      </c>
      <c r="T32" s="23">
        <v>0</v>
      </c>
      <c r="U32" s="23">
        <v>0</v>
      </c>
      <c r="V32" s="23">
        <v>0</v>
      </c>
      <c r="W32" s="23">
        <v>0</v>
      </c>
      <c r="X32" s="84">
        <f t="shared" si="6"/>
        <v>0</v>
      </c>
      <c r="Y32" s="24" t="str">
        <f t="shared" si="7"/>
        <v>-</v>
      </c>
      <c r="Z32" s="23">
        <v>0</v>
      </c>
      <c r="AA32" s="8" t="s">
        <v>93</v>
      </c>
      <c r="AB32" s="9" t="s">
        <v>109</v>
      </c>
    </row>
    <row r="33" spans="1:28" ht="129" customHeight="1" x14ac:dyDescent="0.25">
      <c r="A33" s="58" t="s">
        <v>29</v>
      </c>
      <c r="B33" s="59" t="s">
        <v>30</v>
      </c>
      <c r="C33" s="59" t="s">
        <v>79</v>
      </c>
      <c r="D33" s="90" t="s">
        <v>80</v>
      </c>
      <c r="E33" s="45" t="s">
        <v>81</v>
      </c>
      <c r="F33" s="67">
        <v>20200680010099</v>
      </c>
      <c r="G33" s="68" t="s">
        <v>95</v>
      </c>
      <c r="H33" s="42" t="s">
        <v>136</v>
      </c>
      <c r="I33" s="37">
        <v>44208</v>
      </c>
      <c r="J33" s="37">
        <v>44561</v>
      </c>
      <c r="K33" s="79">
        <v>500</v>
      </c>
      <c r="L33" s="83">
        <v>0</v>
      </c>
      <c r="M33" s="3">
        <f t="shared" si="4"/>
        <v>0</v>
      </c>
      <c r="N33" s="49" t="s">
        <v>142</v>
      </c>
      <c r="O33" s="23">
        <v>2393045398</v>
      </c>
      <c r="P33" s="23">
        <v>0</v>
      </c>
      <c r="Q33" s="23">
        <v>0</v>
      </c>
      <c r="R33" s="23">
        <v>0</v>
      </c>
      <c r="S33" s="84">
        <f t="shared" si="5"/>
        <v>2393045398</v>
      </c>
      <c r="T33" s="23">
        <v>0</v>
      </c>
      <c r="U33" s="23">
        <v>0</v>
      </c>
      <c r="V33" s="23">
        <v>0</v>
      </c>
      <c r="W33" s="23">
        <v>0</v>
      </c>
      <c r="X33" s="84">
        <f t="shared" si="6"/>
        <v>0</v>
      </c>
      <c r="Y33" s="24">
        <f t="shared" si="7"/>
        <v>0</v>
      </c>
      <c r="Z33" s="23">
        <v>0</v>
      </c>
      <c r="AA33" s="8" t="s">
        <v>93</v>
      </c>
      <c r="AB33" s="9" t="s">
        <v>109</v>
      </c>
    </row>
    <row r="34" spans="1:28" ht="82.5" customHeight="1" x14ac:dyDescent="0.25">
      <c r="A34" s="165" t="s">
        <v>29</v>
      </c>
      <c r="B34" s="165" t="s">
        <v>30</v>
      </c>
      <c r="C34" s="165" t="s">
        <v>79</v>
      </c>
      <c r="D34" s="127" t="s">
        <v>82</v>
      </c>
      <c r="E34" s="170" t="s">
        <v>83</v>
      </c>
      <c r="F34" s="67" t="s">
        <v>140</v>
      </c>
      <c r="G34" s="68" t="s">
        <v>95</v>
      </c>
      <c r="H34" s="55" t="s">
        <v>137</v>
      </c>
      <c r="I34" s="37">
        <v>44208</v>
      </c>
      <c r="J34" s="37">
        <v>44561</v>
      </c>
      <c r="K34" s="197">
        <v>1</v>
      </c>
      <c r="L34" s="189">
        <v>0.99</v>
      </c>
      <c r="M34" s="135">
        <f t="shared" si="4"/>
        <v>0.99</v>
      </c>
      <c r="N34" s="93" t="s">
        <v>153</v>
      </c>
      <c r="O34" s="23">
        <v>2426778032</v>
      </c>
      <c r="P34" s="23">
        <v>0</v>
      </c>
      <c r="Q34" s="23">
        <v>0</v>
      </c>
      <c r="R34" s="23">
        <v>0</v>
      </c>
      <c r="S34" s="84">
        <f t="shared" si="5"/>
        <v>2426778032</v>
      </c>
      <c r="T34" s="23">
        <v>2426778032</v>
      </c>
      <c r="U34" s="23">
        <v>0</v>
      </c>
      <c r="V34" s="23">
        <v>0</v>
      </c>
      <c r="W34" s="23">
        <v>0</v>
      </c>
      <c r="X34" s="84">
        <f t="shared" si="6"/>
        <v>2426778032</v>
      </c>
      <c r="Y34" s="24">
        <f t="shared" si="7"/>
        <v>1</v>
      </c>
      <c r="Z34" s="23">
        <v>916008216</v>
      </c>
      <c r="AA34" s="8" t="s">
        <v>93</v>
      </c>
      <c r="AB34" s="9" t="s">
        <v>109</v>
      </c>
    </row>
    <row r="35" spans="1:28" ht="139.5" customHeight="1" x14ac:dyDescent="0.25">
      <c r="A35" s="165"/>
      <c r="B35" s="165"/>
      <c r="C35" s="165"/>
      <c r="D35" s="128"/>
      <c r="E35" s="170"/>
      <c r="F35" s="92" t="s">
        <v>151</v>
      </c>
      <c r="G35" s="63" t="s">
        <v>108</v>
      </c>
      <c r="H35" s="42" t="s">
        <v>132</v>
      </c>
      <c r="I35" s="37" t="s">
        <v>148</v>
      </c>
      <c r="J35" s="37" t="s">
        <v>148</v>
      </c>
      <c r="K35" s="198"/>
      <c r="L35" s="190"/>
      <c r="M35" s="136"/>
      <c r="N35" s="49" t="s">
        <v>141</v>
      </c>
      <c r="O35" s="23">
        <v>200000000</v>
      </c>
      <c r="P35" s="23">
        <v>0</v>
      </c>
      <c r="Q35" s="23">
        <v>0</v>
      </c>
      <c r="R35" s="23">
        <v>0</v>
      </c>
      <c r="S35" s="84">
        <f t="shared" si="5"/>
        <v>200000000</v>
      </c>
      <c r="T35" s="23">
        <v>0</v>
      </c>
      <c r="U35" s="23">
        <v>0</v>
      </c>
      <c r="V35" s="23">
        <v>0</v>
      </c>
      <c r="W35" s="23">
        <v>0</v>
      </c>
      <c r="X35" s="84">
        <f t="shared" si="6"/>
        <v>0</v>
      </c>
      <c r="Y35" s="24">
        <f t="shared" si="7"/>
        <v>0</v>
      </c>
      <c r="Z35" s="23">
        <v>0</v>
      </c>
      <c r="AA35" s="8" t="s">
        <v>93</v>
      </c>
      <c r="AB35" s="9" t="s">
        <v>109</v>
      </c>
    </row>
    <row r="36" spans="1:28" ht="237" customHeight="1" x14ac:dyDescent="0.25">
      <c r="A36" s="87" t="s">
        <v>29</v>
      </c>
      <c r="B36" s="40" t="s">
        <v>30</v>
      </c>
      <c r="C36" s="40" t="s">
        <v>79</v>
      </c>
      <c r="D36" s="90" t="s">
        <v>84</v>
      </c>
      <c r="E36" s="2" t="s">
        <v>85</v>
      </c>
      <c r="F36" s="41" t="s">
        <v>148</v>
      </c>
      <c r="G36" s="63" t="s">
        <v>150</v>
      </c>
      <c r="H36" s="47" t="s">
        <v>148</v>
      </c>
      <c r="I36" s="37" t="s">
        <v>148</v>
      </c>
      <c r="J36" s="37" t="s">
        <v>148</v>
      </c>
      <c r="K36" s="79">
        <v>1000</v>
      </c>
      <c r="L36" s="83">
        <v>0</v>
      </c>
      <c r="M36" s="3">
        <f>IFERROR(IF(L36/K36&gt;100%,100%,L36/K36),"-")</f>
        <v>0</v>
      </c>
      <c r="N36" s="50" t="s">
        <v>148</v>
      </c>
      <c r="O36" s="23">
        <v>0</v>
      </c>
      <c r="P36" s="23">
        <v>0</v>
      </c>
      <c r="Q36" s="23">
        <v>0</v>
      </c>
      <c r="R36" s="23">
        <v>0</v>
      </c>
      <c r="S36" s="84">
        <f t="shared" si="5"/>
        <v>0</v>
      </c>
      <c r="T36" s="23">
        <v>0</v>
      </c>
      <c r="U36" s="23">
        <v>0</v>
      </c>
      <c r="V36" s="23">
        <v>0</v>
      </c>
      <c r="W36" s="23">
        <v>0</v>
      </c>
      <c r="X36" s="84">
        <f t="shared" si="6"/>
        <v>0</v>
      </c>
      <c r="Y36" s="24" t="str">
        <f t="shared" si="7"/>
        <v>-</v>
      </c>
      <c r="Z36" s="23">
        <v>0</v>
      </c>
      <c r="AA36" s="8" t="s">
        <v>93</v>
      </c>
      <c r="AB36" s="9" t="s">
        <v>109</v>
      </c>
    </row>
    <row r="37" spans="1:28" ht="116.25" customHeight="1" x14ac:dyDescent="0.25">
      <c r="A37" s="87" t="s">
        <v>86</v>
      </c>
      <c r="B37" s="40" t="s">
        <v>87</v>
      </c>
      <c r="C37" s="11" t="s">
        <v>88</v>
      </c>
      <c r="D37" s="90" t="s">
        <v>89</v>
      </c>
      <c r="E37" s="2" t="s">
        <v>90</v>
      </c>
      <c r="F37" s="74">
        <v>2021680010016</v>
      </c>
      <c r="G37" s="68" t="s">
        <v>166</v>
      </c>
      <c r="H37" s="42" t="s">
        <v>134</v>
      </c>
      <c r="I37" s="37">
        <v>44243</v>
      </c>
      <c r="J37" s="37">
        <v>44561</v>
      </c>
      <c r="K37" s="77">
        <v>12</v>
      </c>
      <c r="L37" s="83">
        <v>0</v>
      </c>
      <c r="M37" s="3">
        <f>IFERROR(IF(L37/K37&gt;100%,100%,L37/K37),"-")</f>
        <v>0</v>
      </c>
      <c r="N37" s="49" t="s">
        <v>167</v>
      </c>
      <c r="O37" s="23">
        <v>2800000000</v>
      </c>
      <c r="P37" s="23">
        <v>0</v>
      </c>
      <c r="Q37" s="23">
        <v>0</v>
      </c>
      <c r="R37" s="23">
        <v>0</v>
      </c>
      <c r="S37" s="84">
        <f t="shared" si="5"/>
        <v>2800000000</v>
      </c>
      <c r="T37" s="23">
        <v>0</v>
      </c>
      <c r="U37" s="23">
        <v>0</v>
      </c>
      <c r="V37" s="23">
        <v>0</v>
      </c>
      <c r="W37" s="23">
        <v>0</v>
      </c>
      <c r="X37" s="84">
        <f t="shared" si="6"/>
        <v>0</v>
      </c>
      <c r="Y37" s="24">
        <f t="shared" si="7"/>
        <v>0</v>
      </c>
      <c r="Z37" s="23">
        <v>0</v>
      </c>
      <c r="AA37" s="8" t="s">
        <v>93</v>
      </c>
      <c r="AB37" s="9" t="s">
        <v>109</v>
      </c>
    </row>
    <row r="38" spans="1:28" ht="114" customHeight="1" x14ac:dyDescent="0.25">
      <c r="A38" s="87" t="s">
        <v>86</v>
      </c>
      <c r="B38" s="56" t="s">
        <v>87</v>
      </c>
      <c r="C38" s="56" t="s">
        <v>88</v>
      </c>
      <c r="D38" s="90" t="s">
        <v>91</v>
      </c>
      <c r="E38" s="57" t="s">
        <v>92</v>
      </c>
      <c r="F38" s="62" t="s">
        <v>149</v>
      </c>
      <c r="G38" s="91" t="s">
        <v>104</v>
      </c>
      <c r="H38" s="7" t="s">
        <v>135</v>
      </c>
      <c r="I38" s="37" t="s">
        <v>148</v>
      </c>
      <c r="J38" s="37" t="s">
        <v>148</v>
      </c>
      <c r="K38" s="77">
        <v>47</v>
      </c>
      <c r="L38" s="83">
        <v>0</v>
      </c>
      <c r="M38" s="3">
        <f>IFERROR(IF(L38/K38&gt;100%,100%,L38/K38),"-")</f>
        <v>0</v>
      </c>
      <c r="N38" s="49" t="s">
        <v>139</v>
      </c>
      <c r="O38" s="23">
        <v>0</v>
      </c>
      <c r="P38" s="23">
        <v>838526678</v>
      </c>
      <c r="Q38" s="23">
        <v>0</v>
      </c>
      <c r="R38" s="23">
        <v>0</v>
      </c>
      <c r="S38" s="84">
        <f t="shared" si="5"/>
        <v>838526678</v>
      </c>
      <c r="T38" s="23">
        <v>0</v>
      </c>
      <c r="U38" s="23">
        <v>0</v>
      </c>
      <c r="V38" s="23">
        <v>0</v>
      </c>
      <c r="W38" s="23">
        <v>0</v>
      </c>
      <c r="X38" s="84">
        <f t="shared" si="6"/>
        <v>0</v>
      </c>
      <c r="Y38" s="24">
        <f t="shared" si="7"/>
        <v>0</v>
      </c>
      <c r="Z38" s="23">
        <v>0</v>
      </c>
      <c r="AA38" s="8" t="s">
        <v>93</v>
      </c>
      <c r="AB38" s="9" t="s">
        <v>109</v>
      </c>
    </row>
    <row r="39" spans="1:28" ht="27.75" customHeight="1" x14ac:dyDescent="0.25">
      <c r="A39" s="27"/>
      <c r="B39" s="28"/>
      <c r="C39" s="28"/>
      <c r="D39" s="28"/>
      <c r="E39" s="34"/>
      <c r="F39" s="64"/>
      <c r="G39" s="28"/>
      <c r="H39" s="39"/>
      <c r="I39" s="28"/>
      <c r="J39" s="28"/>
      <c r="K39" s="29"/>
      <c r="L39" s="38" t="s">
        <v>19</v>
      </c>
      <c r="M39" s="25">
        <f>AVERAGE(M6:M38)</f>
        <v>0.42056203796111463</v>
      </c>
      <c r="N39" s="26"/>
      <c r="O39" s="86">
        <f t="shared" ref="O39:T39" si="8">SUM(O6:O38)</f>
        <v>37013614149.059998</v>
      </c>
      <c r="P39" s="86">
        <f t="shared" si="8"/>
        <v>266948124776.94</v>
      </c>
      <c r="Q39" s="86">
        <f t="shared" si="8"/>
        <v>0</v>
      </c>
      <c r="R39" s="86">
        <f t="shared" si="8"/>
        <v>0</v>
      </c>
      <c r="S39" s="85">
        <f t="shared" si="8"/>
        <v>303961738926</v>
      </c>
      <c r="T39" s="86">
        <f t="shared" si="8"/>
        <v>25239504649.82</v>
      </c>
      <c r="U39" s="86">
        <f t="shared" ref="U39:W39" si="9">SUM(U6:U38)</f>
        <v>57044633360</v>
      </c>
      <c r="V39" s="86">
        <f t="shared" si="9"/>
        <v>0</v>
      </c>
      <c r="W39" s="86">
        <f t="shared" si="9"/>
        <v>0</v>
      </c>
      <c r="X39" s="102">
        <f>SUM(X6:X38)</f>
        <v>82284138009.820007</v>
      </c>
      <c r="Y39" s="30">
        <f t="shared" si="7"/>
        <v>0.2707055772892924</v>
      </c>
      <c r="Z39" s="85">
        <f>SUM(Z6:Z38)</f>
        <v>916008216</v>
      </c>
      <c r="AA39" s="31"/>
      <c r="AB39" s="32"/>
    </row>
    <row r="40" spans="1:28" s="14" customFormat="1" ht="15.6" thickBot="1" x14ac:dyDescent="0.3">
      <c r="A40" s="15"/>
      <c r="B40" s="16"/>
      <c r="C40" s="16"/>
      <c r="D40" s="16"/>
      <c r="E40" s="16"/>
      <c r="F40" s="65"/>
      <c r="G40" s="17"/>
      <c r="H40" s="17"/>
      <c r="I40" s="17"/>
      <c r="J40" s="17"/>
      <c r="K40" s="17"/>
      <c r="L40" s="18"/>
      <c r="M40" s="18"/>
      <c r="N40" s="17"/>
    </row>
    <row r="41" spans="1:28" s="14" customFormat="1" ht="15" customHeight="1" x14ac:dyDescent="0.25">
      <c r="A41" s="154" t="s">
        <v>152</v>
      </c>
      <c r="B41" s="155"/>
      <c r="C41" s="156"/>
      <c r="D41" s="94"/>
      <c r="E41" s="94"/>
      <c r="F41" s="94"/>
      <c r="G41" s="94"/>
      <c r="H41" s="17"/>
      <c r="I41" s="17"/>
      <c r="J41" s="17"/>
      <c r="K41" s="17"/>
      <c r="L41" s="18"/>
      <c r="M41" s="18"/>
      <c r="N41" s="17"/>
    </row>
    <row r="42" spans="1:28" s="14" customFormat="1" ht="15" customHeight="1" x14ac:dyDescent="0.25">
      <c r="A42" s="157"/>
      <c r="B42" s="158"/>
      <c r="C42" s="159"/>
      <c r="D42" s="94"/>
      <c r="E42" s="94"/>
      <c r="F42" s="94"/>
      <c r="G42" s="94"/>
      <c r="H42" s="17"/>
      <c r="I42" s="17"/>
      <c r="J42" s="17"/>
      <c r="K42" s="17"/>
      <c r="L42" s="18"/>
      <c r="M42"/>
      <c r="N42"/>
      <c r="O42"/>
      <c r="P42"/>
      <c r="Q42"/>
      <c r="R42"/>
      <c r="S42"/>
      <c r="T42"/>
    </row>
    <row r="43" spans="1:28" s="14" customFormat="1" ht="41.25" customHeight="1" thickBot="1" x14ac:dyDescent="0.3">
      <c r="A43" s="160"/>
      <c r="B43" s="161"/>
      <c r="C43" s="162"/>
      <c r="D43" s="94"/>
      <c r="E43" s="94"/>
      <c r="F43" s="94"/>
      <c r="G43" s="94"/>
      <c r="H43"/>
      <c r="I43"/>
      <c r="J43" s="17"/>
      <c r="K43" s="17"/>
      <c r="L43" s="18"/>
      <c r="M43"/>
      <c r="N43"/>
      <c r="O43"/>
      <c r="P43"/>
      <c r="Q43"/>
      <c r="R43"/>
      <c r="S43"/>
      <c r="T43"/>
    </row>
    <row r="44" spans="1:28" s="14" customFormat="1" ht="33" customHeight="1" x14ac:dyDescent="0.25">
      <c r="A44" s="15"/>
      <c r="B44" s="16"/>
      <c r="C44" s="16"/>
      <c r="D44" s="16"/>
      <c r="F44" s="65"/>
      <c r="G44" s="17"/>
      <c r="H44" s="17"/>
      <c r="I44" s="17"/>
      <c r="J44" s="17"/>
      <c r="K44" s="17"/>
      <c r="L44" s="18"/>
      <c r="M44"/>
      <c r="N44"/>
      <c r="O44"/>
      <c r="P44"/>
      <c r="Q44"/>
      <c r="R44"/>
      <c r="S44"/>
      <c r="T44"/>
    </row>
    <row r="45" spans="1:28" s="14" customFormat="1" x14ac:dyDescent="0.25">
      <c r="A45" s="15"/>
      <c r="B45" s="16"/>
      <c r="C45" s="16"/>
      <c r="D45" s="16"/>
      <c r="E45" s="16"/>
      <c r="F45" s="65"/>
      <c r="G45" s="17"/>
      <c r="H45" s="17"/>
      <c r="I45" s="17"/>
      <c r="J45" s="17"/>
      <c r="K45" s="17"/>
      <c r="L45" s="18"/>
      <c r="M45"/>
      <c r="N45"/>
      <c r="O45"/>
      <c r="P45"/>
      <c r="Q45"/>
      <c r="R45"/>
      <c r="S45"/>
      <c r="T45"/>
    </row>
    <row r="46" spans="1:28" s="14" customFormat="1" x14ac:dyDescent="0.25">
      <c r="A46" s="13"/>
      <c r="F46" s="65"/>
      <c r="M46"/>
      <c r="N46"/>
      <c r="O46"/>
      <c r="P46"/>
      <c r="Q46"/>
      <c r="R46"/>
      <c r="S46"/>
      <c r="T46"/>
    </row>
    <row r="47" spans="1:28" s="14" customFormat="1" x14ac:dyDescent="0.25">
      <c r="A47" s="13"/>
      <c r="F47" s="65"/>
      <c r="M47"/>
      <c r="N47"/>
      <c r="O47"/>
      <c r="P47"/>
      <c r="Q47"/>
      <c r="R47"/>
      <c r="S47"/>
      <c r="T47"/>
    </row>
    <row r="48" spans="1:28" s="14" customFormat="1" x14ac:dyDescent="0.25">
      <c r="A48" s="13"/>
      <c r="F48" s="65"/>
      <c r="M48"/>
      <c r="N48"/>
      <c r="O48"/>
      <c r="P48"/>
      <c r="Q48"/>
      <c r="R48"/>
      <c r="S48"/>
      <c r="T48"/>
    </row>
    <row r="49" spans="1:14" s="14" customFormat="1" x14ac:dyDescent="0.25">
      <c r="A49" s="15"/>
      <c r="B49" s="16"/>
      <c r="C49" s="16"/>
      <c r="D49" s="16"/>
      <c r="E49" s="16"/>
      <c r="F49" s="65"/>
      <c r="G49" s="17"/>
      <c r="H49" s="17"/>
      <c r="I49" s="17"/>
      <c r="J49" s="17"/>
      <c r="K49" s="17"/>
      <c r="L49" s="19"/>
      <c r="M49" s="19"/>
      <c r="N49" s="17"/>
    </row>
    <row r="50" spans="1:14" s="14" customFormat="1" x14ac:dyDescent="0.25">
      <c r="A50" s="13"/>
      <c r="F50" s="65"/>
    </row>
    <row r="51" spans="1:14" s="14" customFormat="1" x14ac:dyDescent="0.25">
      <c r="A51" s="13"/>
      <c r="F51" s="65"/>
    </row>
    <row r="52" spans="1:14" s="14" customFormat="1" x14ac:dyDescent="0.25">
      <c r="A52" s="13"/>
      <c r="F52" s="65"/>
    </row>
  </sheetData>
  <mergeCells count="98">
    <mergeCell ref="F7:F8"/>
    <mergeCell ref="G7:G8"/>
    <mergeCell ref="H7:H8"/>
    <mergeCell ref="Y1:Y3"/>
    <mergeCell ref="L34:L35"/>
    <mergeCell ref="M34:M35"/>
    <mergeCell ref="I11:I12"/>
    <mergeCell ref="J11:J12"/>
    <mergeCell ref="F11:F12"/>
    <mergeCell ref="G11:G12"/>
    <mergeCell ref="H11:H12"/>
    <mergeCell ref="M20:M22"/>
    <mergeCell ref="L20:L22"/>
    <mergeCell ref="M29:M30"/>
    <mergeCell ref="K34:K35"/>
    <mergeCell ref="U29:U30"/>
    <mergeCell ref="A4:E4"/>
    <mergeCell ref="N4:S4"/>
    <mergeCell ref="F1:Q3"/>
    <mergeCell ref="K4:M4"/>
    <mergeCell ref="F4:J4"/>
    <mergeCell ref="AA4:AB4"/>
    <mergeCell ref="T4:X4"/>
    <mergeCell ref="Y4:Y5"/>
    <mergeCell ref="AA20:AA22"/>
    <mergeCell ref="AB20:AB22"/>
    <mergeCell ref="Y20:Y22"/>
    <mergeCell ref="Z20:Z22"/>
    <mergeCell ref="V16:V17"/>
    <mergeCell ref="W16:W17"/>
    <mergeCell ref="X16:X17"/>
    <mergeCell ref="Y16:Y17"/>
    <mergeCell ref="Z16:Z17"/>
    <mergeCell ref="AA16:AA17"/>
    <mergeCell ref="AB16:AB17"/>
    <mergeCell ref="Z4:Z5"/>
    <mergeCell ref="A41:C43"/>
    <mergeCell ref="D20:D22"/>
    <mergeCell ref="E20:E22"/>
    <mergeCell ref="O20:O22"/>
    <mergeCell ref="B34:B35"/>
    <mergeCell ref="A34:A35"/>
    <mergeCell ref="F23:F24"/>
    <mergeCell ref="G23:G24"/>
    <mergeCell ref="E34:E35"/>
    <mergeCell ref="D34:D35"/>
    <mergeCell ref="C34:C35"/>
    <mergeCell ref="A29:A30"/>
    <mergeCell ref="B29:B30"/>
    <mergeCell ref="C29:C30"/>
    <mergeCell ref="D29:D30"/>
    <mergeCell ref="H23:H24"/>
    <mergeCell ref="W29:W30"/>
    <mergeCell ref="E29:E30"/>
    <mergeCell ref="I29:I30"/>
    <mergeCell ref="J29:J30"/>
    <mergeCell ref="K29:K30"/>
    <mergeCell ref="L29:L30"/>
    <mergeCell ref="X29:X30"/>
    <mergeCell ref="S20:S22"/>
    <mergeCell ref="X20:X22"/>
    <mergeCell ref="A20:A22"/>
    <mergeCell ref="B20:B22"/>
    <mergeCell ref="C20:C22"/>
    <mergeCell ref="R20:R22"/>
    <mergeCell ref="T20:T22"/>
    <mergeCell ref="U20:U22"/>
    <mergeCell ref="V20:V22"/>
    <mergeCell ref="W20:W22"/>
    <mergeCell ref="P20:P22"/>
    <mergeCell ref="Q20:Q22"/>
    <mergeCell ref="K20:K21"/>
    <mergeCell ref="O29:O30"/>
    <mergeCell ref="V29:V30"/>
    <mergeCell ref="Y29:Y30"/>
    <mergeCell ref="Z29:Z30"/>
    <mergeCell ref="AA29:AA30"/>
    <mergeCell ref="AB29:AB30"/>
    <mergeCell ref="A16:A17"/>
    <mergeCell ref="B16:B17"/>
    <mergeCell ref="C16:C17"/>
    <mergeCell ref="D16:D17"/>
    <mergeCell ref="E16:E17"/>
    <mergeCell ref="K16:K17"/>
    <mergeCell ref="L16:L17"/>
    <mergeCell ref="M16:M17"/>
    <mergeCell ref="O16:O17"/>
    <mergeCell ref="P16:P17"/>
    <mergeCell ref="Q16:Q17"/>
    <mergeCell ref="R16:R17"/>
    <mergeCell ref="S16:S17"/>
    <mergeCell ref="T16:T17"/>
    <mergeCell ref="U16:U17"/>
    <mergeCell ref="P29:P30"/>
    <mergeCell ref="Q29:Q30"/>
    <mergeCell ref="R29:R30"/>
    <mergeCell ref="S29:S30"/>
    <mergeCell ref="T29:T30"/>
  </mergeCells>
  <conditionalFormatting sqref="M6:M38">
    <cfRule type="cellIs" dxfId="3" priority="2" operator="between">
      <formula>0.66</formula>
      <formula>1</formula>
    </cfRule>
    <cfRule type="cellIs" dxfId="4" priority="3" operator="between">
      <formula>0.33</formula>
      <formula>0.66</formula>
    </cfRule>
    <cfRule type="cellIs" dxfId="5" priority="4" operator="between">
      <formula>0</formula>
      <formula>0.33</formula>
    </cfRule>
  </conditionalFormatting>
  <pageMargins left="0.25" right="0.25" top="0.75" bottom="0.75" header="0.3" footer="0.3"/>
  <pageSetup paperSize="14" scale="2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2021-02-19T21:13:58Z</cp:lastPrinted>
  <dcterms:created xsi:type="dcterms:W3CDTF">2008-07-08T21:30:46Z</dcterms:created>
  <dcterms:modified xsi:type="dcterms:W3CDTF">2021-07-07T14:09:36Z</dcterms:modified>
</cp:coreProperties>
</file>