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1 - Planeación\1 - Seguimiento PDM\1 - Seguimiento 2021\Plan de Acción\06 - Junio\Publicados\"/>
    </mc:Choice>
  </mc:AlternateContent>
  <xr:revisionPtr revIDLastSave="0" documentId="13_ncr:1_{3FF34233-53D9-4D7E-B6B5-26E59DCCFA2C}" xr6:coauthVersionLast="47" xr6:coauthVersionMax="47" xr10:uidLastSave="{00000000-0000-0000-0000-000000000000}"/>
  <bookViews>
    <workbookView xWindow="-108" yWindow="-108" windowWidth="23256" windowHeight="12576" xr2:uid="{00000000-000D-0000-FFFF-FFFF00000000}"/>
  </bookViews>
  <sheets>
    <sheet name="Plan de Acción" sheetId="14" r:id="rId1"/>
  </sheets>
  <definedNames>
    <definedName name="_xlnm._FilterDatabase" localSheetId="0" hidden="1">'Plan de Acción'!$A$9:$AA$17</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AB17" i="14" l="1"/>
  <c r="AB16" i="14"/>
  <c r="AB15" i="14"/>
  <c r="AB14" i="14"/>
  <c r="AB13" i="14"/>
  <c r="AB12" i="14"/>
  <c r="AB11" i="14"/>
  <c r="AB10" i="14"/>
  <c r="U17" i="14"/>
  <c r="N17" i="14"/>
  <c r="N16" i="14"/>
  <c r="N15" i="14"/>
  <c r="N14" i="14"/>
  <c r="N13" i="14"/>
  <c r="N12" i="14"/>
  <c r="N11" i="14"/>
  <c r="N10" i="14"/>
  <c r="V17" i="14"/>
  <c r="AA11" i="14"/>
  <c r="AA12" i="14"/>
  <c r="AA13" i="14"/>
  <c r="AA14" i="14"/>
  <c r="AA15" i="14"/>
  <c r="AA16" i="14"/>
  <c r="AA10" i="14"/>
  <c r="U14" i="14"/>
  <c r="U15" i="14"/>
  <c r="U16" i="14"/>
  <c r="U13" i="14"/>
  <c r="U12" i="14"/>
  <c r="U11" i="14"/>
  <c r="U10" i="14"/>
  <c r="Q17" i="14"/>
  <c r="R17" i="14"/>
  <c r="S17" i="14"/>
  <c r="T17" i="14"/>
  <c r="W17" i="14"/>
  <c r="X17" i="14"/>
  <c r="Y17" i="14"/>
  <c r="Z17" i="14"/>
  <c r="P17" i="14"/>
  <c r="AC17" i="14"/>
  <c r="AA17" i="14" l="1"/>
  <c r="A17" i="14"/>
</calcChain>
</file>

<file path=xl/sharedStrings.xml><?xml version="1.0" encoding="utf-8"?>
<sst xmlns="http://schemas.openxmlformats.org/spreadsheetml/2006/main" count="109" uniqueCount="77">
  <si>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</si>
  <si>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</si>
  <si>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</si>
  <si>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</si>
  <si>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</si>
  <si>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</si>
  <si>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</si>
  <si>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</si>
  <si>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</si>
  <si>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</si>
  <si>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</si>
  <si>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</si>
  <si>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</si>
  <si>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</si>
  <si>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</si>
  <si>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Código BPIM</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</si>
  <si>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</si>
  <si>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</si>
  <si>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</si>
  <si>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</si>
  <si>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</si>
  <si>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</si>
  <si>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</si>
  <si>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</si>
  <si>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</si>
  <si>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</si>
  <si>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</si>
  <si>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</si>
  <si>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</si>
  <si>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</si>
  <si>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</si>
  <si>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</si>
  <si>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</si>
  <si>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</si>
  <si>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 xml:space="preserve">Código:  </t>
    </r>
    <r>
      <rPr>
        <sz val="11"/>
        <rFont val="Arial"/>
        <family val="2"/>
      </rPr>
      <t>F-DPM-1210-238,37-031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</si>
  <si>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</si>
  <si>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</si>
  <si>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</si>
  <si>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</si>
  <si>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TERRITORIO LIBRE DE CORRUPCIÓN: INSTITUCIONES SÓLIDAS Y CONFIABLES</t>
  </si>
  <si>
    <t>Administración Pública Moderna E Innovadora</t>
  </si>
  <si>
    <t>Gobierno Fortalecido Para Ser Y Hacer</t>
  </si>
  <si>
    <t>Formular e implementar el Plan Institucional de Capacitación, Bienestar e Incentivos.</t>
  </si>
  <si>
    <t>Número de Planes Institucionales de Capacitación, Bienestar e Incentivos formulados e implementados.</t>
  </si>
  <si>
    <t>IMPLEMENTACIÓN DEL PLAN INSTITUCIONAL DE BIENESTAR SOCIAL Y CAPACITACIÓN PARA LOS SERVIDORES PÚBLICOS DE LA ALCALDIA DEL MUNICIPIO DE BUCARAMANGA</t>
  </si>
  <si>
    <t>2.3.2.02.02.009.4599030.201</t>
  </si>
  <si>
    <t>Sec. Administrativa</t>
  </si>
  <si>
    <t>Cesar Augusto Castellanos</t>
  </si>
  <si>
    <t>Formular e implementar 1 Plan de Modernización de la entidad.</t>
  </si>
  <si>
    <t>Número de Planes de Modernización de la entidad formulados e implementados.</t>
  </si>
  <si>
    <t>MODERNIZACION INSTITUCIONAL DE LA ALCALDÍA DE BUCARAMANGA</t>
  </si>
  <si>
    <t>2.3.2.02.02.008.0599071.201</t>
  </si>
  <si>
    <t>Formular e implementar el Programa de Gestión Documental - PGD y el Plan Institucional de Archivos - PINAR.</t>
  </si>
  <si>
    <t>Número de Programas de Gestión Documental y Planes Institucionales de Archivos formulados e implementados.</t>
  </si>
  <si>
    <t>IMPLEMENTACIÓN DE ACCIONES EL CUMPLIMIENTO DEL PROGRAMA DE GESTION DOCUMENTAL Y EL PINAR</t>
  </si>
  <si>
    <t>2.3.2.02.02.008. 4599017.201</t>
  </si>
  <si>
    <t>Servicio Al Ciudadano</t>
  </si>
  <si>
    <t>Instalaciones De Vanguardia</t>
  </si>
  <si>
    <t>Adecuar 1 espacio de esparcimiento y zona alimentaria para los funcionarios de la Administración Central.</t>
  </si>
  <si>
    <t>Número de espacios de esparcimiento y zonas alimentarias adecuadas para los funcionarios de la Administración Central.</t>
  </si>
  <si>
    <t>ADECUACIÓN DE ESPACIOS DE ESPARCIMIENTO Y ZONAS ALIMENTARIAS PARA EL BIENESTAR DE LOS SERVIDORES PUBLICOS DEL MUNICIPIO DE BUCARAMANGA.</t>
  </si>
  <si>
    <t>2.3.2.02.02.005. 4599011.201</t>
  </si>
  <si>
    <t>Formular e implementar 1 estrategia de energías renovables para la Administración Central Municipal.</t>
  </si>
  <si>
    <t>Número de estrategias de energías renovables formuladas e implementadas para la Administración Central Municipal.</t>
  </si>
  <si>
    <t>IMPLEMENTACIÓN DE ESTRATEGIA DE ENERGÍAS RENOVABLES PARA EL MUNICIPIO DE BUCARAMANGA</t>
  </si>
  <si>
    <t>2.3.2.02.01.001. 3201003.201</t>
  </si>
  <si>
    <t>Repotenciar en un 10% los espacios de trabajo según necesidades de la administración central municipal  en las fases 1 y 2.</t>
  </si>
  <si>
    <t>Porcentaje de avance en la repotenciación de los espacios de trabajo según necesidades de la administración central municipal  en las fases 1 y 2.</t>
  </si>
  <si>
    <t>N/A</t>
  </si>
  <si>
    <t>Administración En Todo Momento Y Lugar</t>
  </si>
  <si>
    <t>Formular e implementar 1 estrategia de mejora del servicio al ciudadano.</t>
  </si>
  <si>
    <t>Número de estrategias de mejora del servicio al ciudadano formuladas e implementadas.</t>
  </si>
  <si>
    <t>IMPLEMENTACIÓN ESTRATEGIAS DE MEJORA DEL SERVICIO AL CIUDADANO EN EL MUNICIPIO DE BUCARAMANGA.</t>
  </si>
  <si>
    <t>2.3.2.02.02.008. 4599018.201</t>
  </si>
  <si>
    <t xml:space="preserve">En el presente proyecto se realizarán actividades para dar cumplimiento institucional al plan institucional de capacitación, bienestar social e incentivos para los servidores públicos de la Alcaldía de Bucaramanga, las actividades que se van a realizar son:
1. Realizar jornadas de capacitación y formación para la apropiación del conocimientos y competencias en los servidores públicos 
2. Desarrollar acciones para la promoción y prevención en salud de los servidores públicos 
3. Desarrollar acciones de recreación, incentivos y prevención del riesgo psicosocial para los servidores públicos. </t>
  </si>
  <si>
    <t>Fortalecer la Gestión de la Administración Municipal encaminada a la atención oportuna y eficiente de los ciudadanos mediante la mejora de la operatividad de los procesos, mediante la modernizaci{on de la entiada ejecuta por fases de procesos de acuerdo con la Guía de rediseño para entidades de la orden territorial publicada por el Departamento Administrativo de la Gestión Pública, Dirección de Desarrollo Organizacional, como se mencionan a continuación:
1-Fase previa: acuerdo inicial de diseño 
2-Fase de diagnóstico 
3-Fase de diseño 
4-Fase de implementación</t>
  </si>
  <si>
    <t xml:space="preserve"> PLAN DE ACCIÓN - PLAN DE DESARROLLO MUNICIPAL
SECRETARÍA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</si>
</sst>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 #,##0;\-&quot;$&quot;\ #,##0"/>
    <numFmt numFmtId="44" formatCode="_-&quot;$&quot;\ * #,##0.00_-;\-&quot;$&quot;\ * #,##0.00_-;_-&quot;$&quot;\ * &quot;-&quot;??_-;_-@_-"/>
    <numFmt numFmtId="164" formatCode="dd/mm/yyyy;@"/>
    <numFmt numFmtId="165" formatCode="_-&quot;$&quot;\ * #,##0_-;\-&quot;$&quot;\ * #,##0_-;_-&quot;$&quot;\ * &quot;-&quot;??_-;_-@_-"/>
    <numFmt numFmtId="166" formatCode="0.0%"/>
  </numFmts>
  <fonts count="13"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2"/>
      <color theme="1"/>
      <name val="Arial"/>
      <family val="2"/>
    </font>
    <font>
      <sz val="12"/>
      <name val="Arial"/>
      <family val="2"/>
    </font>
    <font>
      <b/>
      <sz val="12"/>
      <color theme="0"/>
      <name val="Arial"/>
      <family val="2"/>
    </font>
    <font>
      <b/>
      <sz val="12"/>
      <name val="Arial"/>
      <family val="2"/>
    </font>
    <font>
      <sz val="12"/>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1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cellStyleXfs>
  <cellXfs count="61">
    <xf numFmtId="0" fontId="0" fillId="0" borderId="0" xfId="0"/>
    <xf numFmtId="0" fontId="0" fillId="0" borderId="0" xfId="0" applyFont="1"/>
    <xf numFmtId="0" fontId="0" fillId="3" borderId="0" xfId="0" applyFont="1" applyFill="1" applyBorder="1" applyAlignment="1">
      <alignment vertical="top"/>
    </xf>
    <xf numFmtId="0" fontId="0" fillId="3" borderId="3" xfId="0" applyFont="1" applyFill="1" applyBorder="1" applyAlignment="1">
      <alignment vertical="top"/>
    </xf>
    <xf numFmtId="0" fontId="0" fillId="3" borderId="0" xfId="0" applyFont="1" applyFill="1" applyBorder="1"/>
    <xf numFmtId="0" fontId="0" fillId="3" borderId="3" xfId="0" applyFont="1" applyFill="1" applyBorder="1"/>
    <xf numFmtId="0" fontId="0" fillId="0" borderId="2" xfId="0" applyFont="1" applyBorder="1" applyAlignment="1">
      <alignment vertical="center"/>
    </xf>
    <xf numFmtId="0" fontId="7" fillId="2" borderId="1" xfId="0" applyFont="1" applyFill="1" applyBorder="1" applyAlignment="1">
      <alignment horizontal="center" vertical="center"/>
    </xf>
    <xf numFmtId="9" fontId="9" fillId="0" borderId="2" xfId="107" applyFont="1" applyFill="1" applyBorder="1" applyAlignment="1">
      <alignment horizontal="center" vertical="center" wrapText="1"/>
    </xf>
    <xf numFmtId="164" fontId="8" fillId="0" borderId="2" xfId="0" applyNumberFormat="1" applyFont="1" applyBorder="1" applyAlignment="1">
      <alignment horizontal="justify" vertical="center" wrapText="1"/>
    </xf>
    <xf numFmtId="5" fontId="9" fillId="0" borderId="2" xfId="108" applyNumberFormat="1" applyFont="1" applyFill="1" applyBorder="1" applyAlignment="1">
      <alignment horizontal="center" vertical="center" wrapText="1"/>
    </xf>
    <xf numFmtId="0" fontId="8" fillId="0" borderId="2" xfId="0" applyFont="1" applyBorder="1" applyAlignment="1">
      <alignment horizontal="center" vertical="center" wrapText="1"/>
    </xf>
    <xf numFmtId="164" fontId="8" fillId="0" borderId="2" xfId="0" applyNumberFormat="1" applyFont="1" applyBorder="1" applyAlignment="1">
      <alignment horizontal="center" vertical="center" wrapText="1"/>
    </xf>
    <xf numFmtId="0" fontId="8" fillId="0" borderId="2" xfId="0" applyFont="1" applyBorder="1" applyAlignment="1">
      <alignment horizontal="justify" vertical="center" wrapText="1"/>
    </xf>
    <xf numFmtId="0" fontId="9" fillId="0" borderId="2" xfId="0" applyFont="1" applyBorder="1" applyAlignment="1">
      <alignment horizontal="justify" vertical="center" wrapText="1"/>
    </xf>
    <xf numFmtId="0" fontId="7" fillId="2" borderId="2" xfId="0" applyFont="1" applyFill="1" applyBorder="1" applyAlignment="1">
      <alignment horizontal="center" vertical="center"/>
    </xf>
    <xf numFmtId="1" fontId="12" fillId="0" borderId="2" xfId="0" applyNumberFormat="1" applyFont="1" applyBorder="1" applyAlignment="1">
      <alignment horizontal="center" vertical="center"/>
    </xf>
    <xf numFmtId="1" fontId="11" fillId="0" borderId="2" xfId="0" applyNumberFormat="1" applyFont="1" applyBorder="1" applyAlignment="1">
      <alignment vertical="center"/>
    </xf>
    <xf numFmtId="164" fontId="7" fillId="0" borderId="2" xfId="0" applyNumberFormat="1" applyFont="1" applyBorder="1" applyAlignment="1">
      <alignment vertical="center" wrapText="1"/>
    </xf>
    <xf numFmtId="3" fontId="9" fillId="0" borderId="2" xfId="0" applyNumberFormat="1" applyFont="1" applyBorder="1" applyAlignment="1">
      <alignment horizontal="center" vertical="center" wrapText="1"/>
    </xf>
    <xf numFmtId="0" fontId="9" fillId="2" borderId="2" xfId="107" applyNumberFormat="1" applyFont="1" applyFill="1" applyBorder="1" applyAlignment="1">
      <alignment horizontal="center" vertical="center"/>
    </xf>
    <xf numFmtId="9" fontId="8" fillId="0" borderId="2" xfId="107" applyFont="1" applyBorder="1" applyAlignment="1">
      <alignment horizontal="center" vertical="center"/>
    </xf>
    <xf numFmtId="0" fontId="8" fillId="0" borderId="2" xfId="0" applyFont="1" applyBorder="1" applyAlignment="1">
      <alignment horizontal="center" vertical="center"/>
    </xf>
    <xf numFmtId="0" fontId="8" fillId="3" borderId="2" xfId="0" applyFont="1" applyFill="1" applyBorder="1" applyAlignment="1">
      <alignment horizontal="justify" vertical="center" wrapText="1"/>
    </xf>
    <xf numFmtId="3" fontId="8" fillId="0" borderId="2" xfId="0" applyNumberFormat="1" applyFont="1" applyBorder="1" applyAlignment="1">
      <alignment horizontal="center" vertical="center" wrapText="1"/>
    </xf>
    <xf numFmtId="1" fontId="12" fillId="0" borderId="2" xfId="0" applyNumberFormat="1" applyFont="1" applyBorder="1" applyAlignment="1">
      <alignment vertical="center"/>
    </xf>
    <xf numFmtId="0" fontId="8" fillId="2" borderId="2" xfId="107" applyNumberFormat="1" applyFont="1" applyFill="1" applyBorder="1" applyAlignment="1">
      <alignment horizontal="center" vertical="center"/>
    </xf>
    <xf numFmtId="164" fontId="8" fillId="0" borderId="2" xfId="0" applyNumberFormat="1" applyFont="1" applyBorder="1" applyAlignment="1">
      <alignment vertical="center" wrapText="1"/>
    </xf>
    <xf numFmtId="9" fontId="8" fillId="0" borderId="2" xfId="0" applyNumberFormat="1" applyFont="1" applyBorder="1" applyAlignment="1">
      <alignment horizontal="center" vertical="center" wrapText="1"/>
    </xf>
    <xf numFmtId="166" fontId="8" fillId="2" borderId="2" xfId="107" applyNumberFormat="1" applyFont="1" applyFill="1" applyBorder="1" applyAlignment="1">
      <alignment horizontal="center" vertical="center"/>
    </xf>
    <xf numFmtId="0" fontId="11" fillId="2" borderId="2" xfId="0" applyFont="1" applyFill="1" applyBorder="1" applyAlignment="1">
      <alignment horizontal="justify" vertical="center" wrapText="1"/>
    </xf>
    <xf numFmtId="0" fontId="8" fillId="0" borderId="2" xfId="0" applyFont="1" applyBorder="1" applyAlignment="1">
      <alignment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xf>
    <xf numFmtId="0" fontId="6" fillId="2" borderId="5" xfId="0" applyFont="1" applyFill="1" applyBorder="1" applyAlignment="1">
      <alignment horizontal="justify"/>
    </xf>
    <xf numFmtId="0" fontId="6" fillId="2" borderId="4" xfId="0" applyFont="1" applyFill="1" applyBorder="1"/>
    <xf numFmtId="9" fontId="7" fillId="2" borderId="4" xfId="0" applyNumberFormat="1" applyFont="1" applyFill="1" applyBorder="1" applyAlignment="1">
      <alignment horizontal="center" vertical="center"/>
    </xf>
    <xf numFmtId="0" fontId="7" fillId="2" borderId="4" xfId="0" applyFont="1" applyFill="1" applyBorder="1" applyAlignment="1">
      <alignment vertical="center"/>
    </xf>
    <xf numFmtId="0" fontId="6" fillId="2" borderId="4" xfId="0" applyFont="1" applyFill="1" applyBorder="1" applyAlignment="1">
      <alignment vertical="center"/>
    </xf>
    <xf numFmtId="165" fontId="6" fillId="2" borderId="4" xfId="108" applyNumberFormat="1" applyFont="1" applyFill="1" applyBorder="1" applyAlignment="1">
      <alignment vertical="center"/>
    </xf>
    <xf numFmtId="9" fontId="7" fillId="2" borderId="4" xfId="107" applyFont="1" applyFill="1" applyBorder="1" applyAlignment="1">
      <alignment horizontal="center" vertical="center" wrapText="1"/>
    </xf>
    <xf numFmtId="165" fontId="7" fillId="2" borderId="4" xfId="108" applyNumberFormat="1" applyFont="1" applyFill="1" applyBorder="1" applyAlignment="1">
      <alignment vertical="center"/>
    </xf>
    <xf numFmtId="5" fontId="9" fillId="0" borderId="2" xfId="108" applyNumberFormat="1" applyFont="1" applyFill="1" applyBorder="1" applyAlignment="1">
      <alignment horizontal="right" vertical="center" wrapText="1"/>
    </xf>
    <xf numFmtId="0" fontId="10" fillId="0" borderId="2" xfId="0" applyFont="1" applyBorder="1" applyAlignment="1">
      <alignment horizontal="right" vertical="center" wrapText="1"/>
    </xf>
    <xf numFmtId="0" fontId="0" fillId="0" borderId="2" xfId="0" applyFont="1" applyBorder="1" applyAlignment="1">
      <alignment horizontal="right"/>
    </xf>
    <xf numFmtId="0" fontId="8" fillId="0" borderId="2" xfId="0" applyFont="1" applyBorder="1" applyAlignment="1">
      <alignment horizontal="right"/>
    </xf>
    <xf numFmtId="165" fontId="9" fillId="0" borderId="2" xfId="108" applyNumberFormat="1" applyFont="1" applyFill="1" applyBorder="1" applyAlignment="1">
      <alignment horizontal="right" vertical="center" wrapText="1"/>
    </xf>
    <xf numFmtId="165" fontId="8" fillId="0" borderId="2" xfId="108" applyNumberFormat="1" applyFont="1" applyFill="1" applyBorder="1" applyAlignment="1">
      <alignment horizontal="right" vertical="center"/>
    </xf>
    <xf numFmtId="5" fontId="11" fillId="2" borderId="2" xfId="108" applyNumberFormat="1" applyFont="1" applyFill="1" applyBorder="1" applyAlignment="1">
      <alignment horizontal="right"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2" fontId="6" fillId="0" borderId="2" xfId="109" applyNumberFormat="1" applyFont="1" applyBorder="1" applyAlignment="1">
      <alignment horizontal="center" vertical="center" wrapText="1"/>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14" fontId="0" fillId="0" borderId="2" xfId="0" applyNumberFormat="1" applyFont="1" applyFill="1" applyBorder="1" applyAlignment="1">
      <alignment horizontal="center" vertical="top"/>
    </xf>
    <xf numFmtId="14" fontId="0" fillId="0" borderId="1" xfId="0" applyNumberFormat="1" applyFont="1" applyFill="1" applyBorder="1" applyAlignment="1">
      <alignment horizontal="center" vertical="top"/>
    </xf>
    <xf numFmtId="2" fontId="7" fillId="0" borderId="2" xfId="109" applyNumberFormat="1" applyFont="1" applyBorder="1" applyAlignment="1">
      <alignment horizontal="center" vertical="center" wrapText="1"/>
    </xf>
    <xf numFmtId="2" fontId="7" fillId="0" borderId="1" xfId="109" applyNumberFormat="1" applyFont="1" applyBorder="1" applyAlignment="1">
      <alignment horizontal="center" vertical="center" wrapText="1"/>
    </xf>
  </cellXfs>
  <cellStyles count="11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Normal" xfId="0" builtinId="0"/>
    <cellStyle name="Normal 2" xfId="109" xr:uid="{00000000-0005-0000-0000-00006C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1</xdr:row>
      <xdr:rowOff>38100</xdr:rowOff>
    </xdr:from>
    <xdr:to>
      <xdr:col>1</xdr:col>
      <xdr:colOff>331305</xdr:colOff>
      <xdr:row>4</xdr:row>
      <xdr:rowOff>131163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E23"/>
  <sheetViews>
    <sheetView tabSelected="1" zoomScale="40" zoomScaleNormal="40" workbookViewId="0">
      <selection activeCell="I9" sqref="I9"/>
    </sheetView>
  </sheetViews>
  <sheetFormatPr baseColWidth="10" defaultRowHeight="13.8" x14ac:dyDescent="0.25"/>
  <cols>
    <col min="1" max="1" width="9.69921875" style="1" customWidth="1"/>
    <col min="2" max="4" width="21.09765625" style="1" customWidth="1"/>
    <col min="5" max="6" width="43.09765625" style="1" customWidth="1"/>
    <col min="7" max="7" width="24.59765625" style="1" customWidth="1"/>
    <col min="8" max="8" width="47.59765625" style="1" customWidth="1"/>
    <col min="9" max="9" width="53.19921875" style="1" customWidth="1"/>
    <col min="10" max="10" width="11.3984375" style="1" bestFit="1" customWidth="1"/>
    <col min="11" max="11" width="16" style="1" customWidth="1"/>
    <col min="12" max="13" width="14.8984375" style="1" customWidth="1"/>
    <col min="14" max="14" width="11.296875" style="1" bestFit="1" customWidth="1"/>
    <col min="15" max="15" width="21.8984375" style="1" customWidth="1"/>
    <col min="16" max="20" width="16.296875" style="1" customWidth="1"/>
    <col min="21" max="21" width="20.8984375" style="1" customWidth="1"/>
    <col min="22" max="22" width="18.8984375" style="1" customWidth="1"/>
    <col min="23" max="26" width="16.8984375" style="1" customWidth="1"/>
    <col min="27" max="27" width="20.8984375" style="1" customWidth="1"/>
    <col min="28" max="28" width="16.296875" style="1" customWidth="1"/>
    <col min="29" max="29" width="21.296875" style="1" customWidth="1"/>
    <col min="30" max="31" width="22" style="1" customWidth="1"/>
    <col min="32" max="16384" width="11.19921875" style="1"/>
  </cols>
  <sheetData>
    <row r="2" spans="1:31" x14ac:dyDescent="0.25">
      <c r="A2" s="54"/>
      <c r="B2" s="59" t="s">
        <v>76</v>
      </c>
      <c r="C2" s="59"/>
      <c r="D2" s="59"/>
      <c r="E2" s="59"/>
      <c r="F2" s="59"/>
      <c r="G2" s="59"/>
      <c r="H2" s="59"/>
      <c r="I2" s="59"/>
      <c r="J2" s="59"/>
      <c r="K2" s="59"/>
      <c r="L2" s="59"/>
      <c r="M2" s="59"/>
      <c r="N2" s="59"/>
      <c r="O2" s="59"/>
      <c r="P2" s="59"/>
      <c r="Q2" s="59"/>
      <c r="R2" s="59"/>
      <c r="S2" s="59"/>
      <c r="T2" s="59"/>
      <c r="U2" s="59"/>
      <c r="V2" s="59"/>
      <c r="W2" s="59"/>
      <c r="X2" s="59"/>
      <c r="Y2" s="59"/>
      <c r="Z2" s="59"/>
      <c r="AA2" s="59"/>
      <c r="AB2" s="59"/>
      <c r="AC2" s="52" t="s">
        <v>34</v>
      </c>
      <c r="AD2" s="52"/>
      <c r="AE2" s="52"/>
    </row>
    <row r="3" spans="1:31" x14ac:dyDescent="0.25">
      <c r="A3" s="54"/>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3" t="s">
        <v>38</v>
      </c>
      <c r="AD3" s="53"/>
      <c r="AE3" s="53"/>
    </row>
    <row r="4" spans="1:31" x14ac:dyDescent="0.25">
      <c r="A4" s="54"/>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3" t="s">
        <v>35</v>
      </c>
      <c r="AD4" s="53"/>
      <c r="AE4" s="53"/>
    </row>
    <row r="5" spans="1:31" x14ac:dyDescent="0.25">
      <c r="A5" s="54"/>
      <c r="B5" s="59"/>
      <c r="C5" s="59"/>
      <c r="D5" s="59"/>
      <c r="E5" s="59"/>
      <c r="F5" s="59"/>
      <c r="G5" s="59"/>
      <c r="H5" s="59"/>
      <c r="I5" s="59"/>
      <c r="J5" s="59"/>
      <c r="K5" s="59"/>
      <c r="L5" s="59"/>
      <c r="M5" s="60"/>
      <c r="N5" s="60"/>
      <c r="O5" s="60"/>
      <c r="P5" s="60"/>
      <c r="Q5" s="60"/>
      <c r="R5" s="60"/>
      <c r="S5" s="60"/>
      <c r="T5" s="60"/>
      <c r="U5" s="60"/>
      <c r="V5" s="60"/>
      <c r="W5" s="60"/>
      <c r="X5" s="60"/>
      <c r="Y5" s="60"/>
      <c r="Z5" s="60"/>
      <c r="AA5" s="60"/>
      <c r="AB5" s="60"/>
      <c r="AC5" s="53" t="s">
        <v>33</v>
      </c>
      <c r="AD5" s="53"/>
      <c r="AE5" s="53"/>
    </row>
    <row r="6" spans="1:31" x14ac:dyDescent="0.25">
      <c r="A6" s="55" t="s">
        <v>31</v>
      </c>
      <c r="B6" s="55"/>
      <c r="C6" s="55"/>
      <c r="D6" s="57">
        <v>44385</v>
      </c>
      <c r="E6" s="57"/>
      <c r="F6" s="57"/>
      <c r="G6" s="57"/>
      <c r="H6" s="57"/>
      <c r="I6" s="57"/>
      <c r="J6" s="57"/>
      <c r="K6" s="57"/>
      <c r="L6" s="57"/>
      <c r="M6" s="2"/>
      <c r="N6" s="2"/>
      <c r="O6" s="2"/>
      <c r="P6" s="2"/>
      <c r="Q6" s="2"/>
      <c r="R6" s="2"/>
      <c r="S6" s="2"/>
      <c r="T6" s="2"/>
      <c r="U6" s="2"/>
      <c r="V6" s="2"/>
      <c r="W6" s="2"/>
      <c r="X6" s="2"/>
      <c r="Y6" s="2"/>
      <c r="Z6" s="2"/>
      <c r="AA6" s="2"/>
      <c r="AB6" s="2"/>
      <c r="AC6" s="2"/>
      <c r="AD6" s="2"/>
      <c r="AE6" s="3"/>
    </row>
    <row r="7" spans="1:31" x14ac:dyDescent="0.25">
      <c r="A7" s="56" t="s">
        <v>32</v>
      </c>
      <c r="B7" s="56"/>
      <c r="C7" s="56"/>
      <c r="D7" s="58">
        <v>44377</v>
      </c>
      <c r="E7" s="58"/>
      <c r="F7" s="58"/>
      <c r="G7" s="58"/>
      <c r="H7" s="58"/>
      <c r="I7" s="58"/>
      <c r="J7" s="58"/>
      <c r="K7" s="58"/>
      <c r="L7" s="58"/>
      <c r="M7" s="2"/>
      <c r="N7" s="2"/>
      <c r="O7" s="2"/>
      <c r="P7" s="2"/>
      <c r="Q7" s="2"/>
      <c r="R7" s="2"/>
      <c r="S7" s="2"/>
      <c r="T7" s="2"/>
      <c r="U7" s="2"/>
      <c r="V7" s="2"/>
      <c r="W7" s="2"/>
      <c r="X7" s="2"/>
      <c r="Y7" s="2"/>
      <c r="Z7" s="2"/>
      <c r="AA7" s="2"/>
      <c r="AB7" s="2"/>
      <c r="AC7" s="2"/>
      <c r="AD7" s="4"/>
      <c r="AE7" s="5"/>
    </row>
    <row r="8" spans="1:31" x14ac:dyDescent="0.25">
      <c r="A8" s="6"/>
      <c r="B8" s="49" t="s">
        <v>10</v>
      </c>
      <c r="C8" s="49"/>
      <c r="D8" s="49"/>
      <c r="E8" s="49"/>
      <c r="F8" s="49"/>
      <c r="G8" s="49" t="s">
        <v>11</v>
      </c>
      <c r="H8" s="49"/>
      <c r="I8" s="49"/>
      <c r="J8" s="49"/>
      <c r="K8" s="49"/>
      <c r="L8" s="49" t="s">
        <v>26</v>
      </c>
      <c r="M8" s="49"/>
      <c r="N8" s="49"/>
      <c r="O8" s="49" t="s">
        <v>24</v>
      </c>
      <c r="P8" s="49"/>
      <c r="Q8" s="49"/>
      <c r="R8" s="49"/>
      <c r="S8" s="49"/>
      <c r="T8" s="49"/>
      <c r="U8" s="49"/>
      <c r="V8" s="49" t="s">
        <v>18</v>
      </c>
      <c r="W8" s="49"/>
      <c r="X8" s="49"/>
      <c r="Y8" s="49"/>
      <c r="Z8" s="49"/>
      <c r="AA8" s="49"/>
      <c r="AB8" s="50" t="s">
        <v>19</v>
      </c>
      <c r="AC8" s="50" t="s">
        <v>27</v>
      </c>
      <c r="AD8" s="50" t="s">
        <v>25</v>
      </c>
      <c r="AE8" s="50"/>
    </row>
    <row r="9" spans="1:31" ht="41.4" x14ac:dyDescent="0.25">
      <c r="A9" s="7" t="s">
        <v>30</v>
      </c>
      <c r="B9" s="32" t="s">
        <v>1</v>
      </c>
      <c r="C9" s="7" t="s">
        <v>6</v>
      </c>
      <c r="D9" s="7" t="s">
        <v>2</v>
      </c>
      <c r="E9" s="7" t="s">
        <v>7</v>
      </c>
      <c r="F9" s="32" t="s">
        <v>20</v>
      </c>
      <c r="G9" s="32" t="s">
        <v>15</v>
      </c>
      <c r="H9" s="32" t="s">
        <v>3</v>
      </c>
      <c r="I9" s="32" t="s">
        <v>16</v>
      </c>
      <c r="J9" s="32" t="s">
        <v>22</v>
      </c>
      <c r="K9" s="32" t="s">
        <v>23</v>
      </c>
      <c r="L9" s="32" t="s">
        <v>4</v>
      </c>
      <c r="M9" s="32" t="s">
        <v>5</v>
      </c>
      <c r="N9" s="32" t="s">
        <v>0</v>
      </c>
      <c r="O9" s="7" t="s">
        <v>9</v>
      </c>
      <c r="P9" s="32" t="s">
        <v>37</v>
      </c>
      <c r="Q9" s="32" t="s">
        <v>8</v>
      </c>
      <c r="R9" s="32" t="s">
        <v>28</v>
      </c>
      <c r="S9" s="32" t="s">
        <v>36</v>
      </c>
      <c r="T9" s="32" t="s">
        <v>12</v>
      </c>
      <c r="U9" s="32" t="s">
        <v>21</v>
      </c>
      <c r="V9" s="32" t="s">
        <v>37</v>
      </c>
      <c r="W9" s="32" t="s">
        <v>8</v>
      </c>
      <c r="X9" s="32" t="s">
        <v>28</v>
      </c>
      <c r="Y9" s="32" t="s">
        <v>36</v>
      </c>
      <c r="Z9" s="32" t="s">
        <v>12</v>
      </c>
      <c r="AA9" s="32" t="s">
        <v>29</v>
      </c>
      <c r="AB9" s="51"/>
      <c r="AC9" s="51"/>
      <c r="AD9" s="32" t="s">
        <v>13</v>
      </c>
      <c r="AE9" s="32" t="s">
        <v>14</v>
      </c>
    </row>
    <row r="10" spans="1:31" ht="246" customHeight="1" x14ac:dyDescent="0.25">
      <c r="A10" s="15">
        <v>294</v>
      </c>
      <c r="B10" s="13" t="s">
        <v>39</v>
      </c>
      <c r="C10" s="13" t="s">
        <v>40</v>
      </c>
      <c r="D10" s="13" t="s">
        <v>41</v>
      </c>
      <c r="E10" s="30" t="s">
        <v>42</v>
      </c>
      <c r="F10" s="14" t="s">
        <v>43</v>
      </c>
      <c r="G10" s="17">
        <v>20210680010058</v>
      </c>
      <c r="H10" s="18" t="s">
        <v>44</v>
      </c>
      <c r="I10" s="9" t="s">
        <v>74</v>
      </c>
      <c r="J10" s="12">
        <v>44375</v>
      </c>
      <c r="K10" s="12">
        <v>44560</v>
      </c>
      <c r="L10" s="19">
        <v>2</v>
      </c>
      <c r="M10" s="20">
        <v>1.1499999999999999</v>
      </c>
      <c r="N10" s="21">
        <f>IFERROR(IF(M10/L10&gt;100%,100%,M10/L10),"-")</f>
        <v>0.57499999999999996</v>
      </c>
      <c r="O10" s="31" t="s">
        <v>45</v>
      </c>
      <c r="P10" s="42">
        <v>400000000</v>
      </c>
      <c r="Q10" s="43"/>
      <c r="R10" s="43"/>
      <c r="S10" s="43"/>
      <c r="T10" s="44"/>
      <c r="U10" s="48">
        <f>SUM(P10:S10)</f>
        <v>400000000</v>
      </c>
      <c r="V10" s="42"/>
      <c r="W10" s="43"/>
      <c r="X10" s="43"/>
      <c r="Y10" s="43"/>
      <c r="Z10" s="44"/>
      <c r="AA10" s="48">
        <f>SUM(V10:Z10)</f>
        <v>0</v>
      </c>
      <c r="AB10" s="8">
        <f t="shared" ref="AB10:AB17" si="0">IFERROR(AA10/U10,"-")</f>
        <v>0</v>
      </c>
      <c r="AC10" s="10"/>
      <c r="AD10" s="22" t="s">
        <v>46</v>
      </c>
      <c r="AE10" s="11" t="s">
        <v>47</v>
      </c>
    </row>
    <row r="11" spans="1:31" ht="208.8" customHeight="1" x14ac:dyDescent="0.25">
      <c r="A11" s="15">
        <v>295</v>
      </c>
      <c r="B11" s="13" t="s">
        <v>39</v>
      </c>
      <c r="C11" s="13" t="s">
        <v>40</v>
      </c>
      <c r="D11" s="13" t="s">
        <v>41</v>
      </c>
      <c r="E11" s="30" t="s">
        <v>48</v>
      </c>
      <c r="F11" s="14" t="s">
        <v>49</v>
      </c>
      <c r="G11" s="17">
        <v>20200680010086</v>
      </c>
      <c r="H11" s="18" t="s">
        <v>50</v>
      </c>
      <c r="I11" s="9" t="s">
        <v>75</v>
      </c>
      <c r="J11" s="12">
        <v>44208</v>
      </c>
      <c r="K11" s="12">
        <v>44560</v>
      </c>
      <c r="L11" s="24">
        <v>1</v>
      </c>
      <c r="M11" s="26">
        <v>0.53</v>
      </c>
      <c r="N11" s="21">
        <f>IFERROR(IF(M11/L11&gt;100%,100%,M11/L11),"-")</f>
        <v>0.53</v>
      </c>
      <c r="O11" s="9" t="s">
        <v>51</v>
      </c>
      <c r="P11" s="42">
        <v>450000000</v>
      </c>
      <c r="Q11" s="43"/>
      <c r="R11" s="43"/>
      <c r="S11" s="43"/>
      <c r="T11" s="44"/>
      <c r="U11" s="48">
        <f>SUM(P11:S11)</f>
        <v>450000000</v>
      </c>
      <c r="V11" s="42">
        <v>247000000</v>
      </c>
      <c r="W11" s="43"/>
      <c r="X11" s="43"/>
      <c r="Y11" s="43"/>
      <c r="Z11" s="44"/>
      <c r="AA11" s="48">
        <f t="shared" ref="AA11:AA16" si="1">SUM(V11:Z11)</f>
        <v>247000000</v>
      </c>
      <c r="AB11" s="8">
        <f t="shared" si="0"/>
        <v>0.54888888888888887</v>
      </c>
      <c r="AC11" s="10"/>
      <c r="AD11" s="22" t="s">
        <v>46</v>
      </c>
      <c r="AE11" s="11" t="s">
        <v>47</v>
      </c>
    </row>
    <row r="12" spans="1:31" ht="108" customHeight="1" x14ac:dyDescent="0.25">
      <c r="A12" s="15">
        <v>296</v>
      </c>
      <c r="B12" s="13" t="s">
        <v>39</v>
      </c>
      <c r="C12" s="13" t="s">
        <v>40</v>
      </c>
      <c r="D12" s="13" t="s">
        <v>41</v>
      </c>
      <c r="E12" s="30" t="s">
        <v>52</v>
      </c>
      <c r="F12" s="14" t="s">
        <v>53</v>
      </c>
      <c r="G12" s="16"/>
      <c r="H12" s="23" t="s">
        <v>54</v>
      </c>
      <c r="I12" s="9"/>
      <c r="J12" s="12"/>
      <c r="K12" s="12"/>
      <c r="L12" s="24">
        <v>2</v>
      </c>
      <c r="M12" s="26">
        <v>1.5</v>
      </c>
      <c r="N12" s="21">
        <f>IFERROR(IF(M12/L12&gt;100%,100%,M12/L12),"-")</f>
        <v>0.75</v>
      </c>
      <c r="O12" s="9" t="s">
        <v>55</v>
      </c>
      <c r="P12" s="42">
        <v>50000000</v>
      </c>
      <c r="Q12" s="45"/>
      <c r="R12" s="45"/>
      <c r="S12" s="45"/>
      <c r="T12" s="44"/>
      <c r="U12" s="48">
        <f>SUM(P12:S12)</f>
        <v>50000000</v>
      </c>
      <c r="V12" s="42"/>
      <c r="W12" s="45"/>
      <c r="X12" s="45"/>
      <c r="Y12" s="45"/>
      <c r="Z12" s="44"/>
      <c r="AA12" s="48">
        <f t="shared" si="1"/>
        <v>0</v>
      </c>
      <c r="AB12" s="8">
        <f t="shared" si="0"/>
        <v>0</v>
      </c>
      <c r="AC12" s="10"/>
      <c r="AD12" s="22" t="s">
        <v>46</v>
      </c>
      <c r="AE12" s="11" t="s">
        <v>47</v>
      </c>
    </row>
    <row r="13" spans="1:31" ht="115.2" customHeight="1" x14ac:dyDescent="0.25">
      <c r="A13" s="15">
        <v>307</v>
      </c>
      <c r="B13" s="13" t="s">
        <v>39</v>
      </c>
      <c r="C13" s="13" t="s">
        <v>56</v>
      </c>
      <c r="D13" s="13" t="s">
        <v>57</v>
      </c>
      <c r="E13" s="30" t="s">
        <v>58</v>
      </c>
      <c r="F13" s="14" t="s">
        <v>59</v>
      </c>
      <c r="G13" s="25"/>
      <c r="H13" s="23" t="s">
        <v>60</v>
      </c>
      <c r="I13" s="9"/>
      <c r="J13" s="12"/>
      <c r="K13" s="12"/>
      <c r="L13" s="24">
        <v>1</v>
      </c>
      <c r="M13" s="26">
        <v>0.25</v>
      </c>
      <c r="N13" s="21">
        <f>IFERROR(IF(M13/L13&gt;100%,100%,M13/L13),"-")</f>
        <v>0.25</v>
      </c>
      <c r="O13" s="9" t="s">
        <v>61</v>
      </c>
      <c r="P13" s="42">
        <v>260000000</v>
      </c>
      <c r="Q13" s="45"/>
      <c r="R13" s="45"/>
      <c r="S13" s="45"/>
      <c r="T13" s="44"/>
      <c r="U13" s="48">
        <f>SUM(P13:S13)</f>
        <v>260000000</v>
      </c>
      <c r="V13" s="42"/>
      <c r="W13" s="45"/>
      <c r="X13" s="45"/>
      <c r="Y13" s="45"/>
      <c r="Z13" s="44"/>
      <c r="AA13" s="48">
        <f t="shared" si="1"/>
        <v>0</v>
      </c>
      <c r="AB13" s="8">
        <f t="shared" si="0"/>
        <v>0</v>
      </c>
      <c r="AC13" s="10"/>
      <c r="AD13" s="22" t="s">
        <v>46</v>
      </c>
      <c r="AE13" s="11" t="s">
        <v>47</v>
      </c>
    </row>
    <row r="14" spans="1:31" ht="108" customHeight="1" x14ac:dyDescent="0.25">
      <c r="A14" s="15">
        <v>308</v>
      </c>
      <c r="B14" s="13" t="s">
        <v>39</v>
      </c>
      <c r="C14" s="13" t="s">
        <v>56</v>
      </c>
      <c r="D14" s="13" t="s">
        <v>57</v>
      </c>
      <c r="E14" s="30" t="s">
        <v>62</v>
      </c>
      <c r="F14" s="14" t="s">
        <v>63</v>
      </c>
      <c r="G14" s="25"/>
      <c r="H14" s="23" t="s">
        <v>64</v>
      </c>
      <c r="I14" s="9"/>
      <c r="J14" s="12"/>
      <c r="K14" s="12"/>
      <c r="L14" s="24">
        <v>1</v>
      </c>
      <c r="M14" s="26">
        <v>0.35</v>
      </c>
      <c r="N14" s="21">
        <f>IFERROR(IF(M14/L14&gt;100%,100%,M14/L14),"-")</f>
        <v>0.35</v>
      </c>
      <c r="O14" s="9" t="s">
        <v>65</v>
      </c>
      <c r="P14" s="42">
        <v>60000000</v>
      </c>
      <c r="Q14" s="46"/>
      <c r="R14" s="45"/>
      <c r="S14" s="45"/>
      <c r="T14" s="44"/>
      <c r="U14" s="48">
        <f t="shared" ref="U14:U16" si="2">SUM(P14:S14)</f>
        <v>60000000</v>
      </c>
      <c r="V14" s="42"/>
      <c r="W14" s="46"/>
      <c r="X14" s="45"/>
      <c r="Y14" s="45"/>
      <c r="Z14" s="44"/>
      <c r="AA14" s="48">
        <f t="shared" si="1"/>
        <v>0</v>
      </c>
      <c r="AB14" s="8">
        <f t="shared" si="0"/>
        <v>0</v>
      </c>
      <c r="AC14" s="10"/>
      <c r="AD14" s="22" t="s">
        <v>46</v>
      </c>
      <c r="AE14" s="11" t="s">
        <v>47</v>
      </c>
    </row>
    <row r="15" spans="1:31" ht="105" customHeight="1" x14ac:dyDescent="0.25">
      <c r="A15" s="15">
        <v>309</v>
      </c>
      <c r="B15" s="13" t="s">
        <v>39</v>
      </c>
      <c r="C15" s="13" t="s">
        <v>56</v>
      </c>
      <c r="D15" s="13" t="s">
        <v>57</v>
      </c>
      <c r="E15" s="30" t="s">
        <v>66</v>
      </c>
      <c r="F15" s="14" t="s">
        <v>67</v>
      </c>
      <c r="G15" s="25"/>
      <c r="H15" s="27" t="s">
        <v>68</v>
      </c>
      <c r="I15" s="9"/>
      <c r="J15" s="12"/>
      <c r="K15" s="12"/>
      <c r="L15" s="28">
        <v>0</v>
      </c>
      <c r="M15" s="29"/>
      <c r="N15" s="21" t="str">
        <f t="shared" ref="N15" si="3">IFERROR(IF(M15/L15&gt;100%,100%,M15/L15),"-")</f>
        <v>-</v>
      </c>
      <c r="O15" s="9"/>
      <c r="P15" s="42"/>
      <c r="Q15" s="45"/>
      <c r="R15" s="45"/>
      <c r="S15" s="47"/>
      <c r="T15" s="44"/>
      <c r="U15" s="48">
        <f t="shared" si="2"/>
        <v>0</v>
      </c>
      <c r="V15" s="42"/>
      <c r="W15" s="45"/>
      <c r="X15" s="45"/>
      <c r="Y15" s="47"/>
      <c r="Z15" s="44"/>
      <c r="AA15" s="48">
        <f t="shared" si="1"/>
        <v>0</v>
      </c>
      <c r="AB15" s="8" t="str">
        <f t="shared" si="0"/>
        <v>-</v>
      </c>
      <c r="AC15" s="10"/>
      <c r="AD15" s="22" t="s">
        <v>46</v>
      </c>
      <c r="AE15" s="11" t="s">
        <v>47</v>
      </c>
    </row>
    <row r="16" spans="1:31" ht="112.2" customHeight="1" x14ac:dyDescent="0.25">
      <c r="A16" s="15">
        <v>311</v>
      </c>
      <c r="B16" s="13" t="s">
        <v>39</v>
      </c>
      <c r="C16" s="13" t="s">
        <v>56</v>
      </c>
      <c r="D16" s="13" t="s">
        <v>69</v>
      </c>
      <c r="E16" s="30" t="s">
        <v>70</v>
      </c>
      <c r="F16" s="14" t="s">
        <v>71</v>
      </c>
      <c r="G16" s="25"/>
      <c r="H16" s="23" t="s">
        <v>72</v>
      </c>
      <c r="I16" s="9"/>
      <c r="J16" s="12"/>
      <c r="K16" s="12"/>
      <c r="L16" s="24">
        <v>1</v>
      </c>
      <c r="M16" s="26">
        <v>0.25</v>
      </c>
      <c r="N16" s="21">
        <f>IFERROR(IF(M16/L16&gt;100%,100%,M16/L16),"-")</f>
        <v>0.25</v>
      </c>
      <c r="O16" s="9" t="s">
        <v>73</v>
      </c>
      <c r="P16" s="42">
        <v>30000000</v>
      </c>
      <c r="Q16" s="45"/>
      <c r="R16" s="45"/>
      <c r="S16" s="45"/>
      <c r="T16" s="44"/>
      <c r="U16" s="48">
        <f t="shared" si="2"/>
        <v>30000000</v>
      </c>
      <c r="V16" s="42"/>
      <c r="W16" s="45"/>
      <c r="X16" s="45"/>
      <c r="Y16" s="45"/>
      <c r="Z16" s="44"/>
      <c r="AA16" s="48">
        <f t="shared" si="1"/>
        <v>0</v>
      </c>
      <c r="AB16" s="8">
        <f t="shared" si="0"/>
        <v>0</v>
      </c>
      <c r="AC16" s="10"/>
      <c r="AD16" s="22" t="s">
        <v>46</v>
      </c>
      <c r="AE16" s="11" t="s">
        <v>47</v>
      </c>
    </row>
    <row r="17" spans="1:31" ht="18.600000000000001" customHeight="1" x14ac:dyDescent="0.25">
      <c r="A17" s="33">
        <f>SUM(--(FREQUENCY(A10:A16,A10:A16)&gt;0))</f>
        <v>7</v>
      </c>
      <c r="B17" s="34"/>
      <c r="C17" s="35"/>
      <c r="D17" s="35"/>
      <c r="E17" s="35"/>
      <c r="F17" s="35"/>
      <c r="G17" s="35"/>
      <c r="H17" s="35"/>
      <c r="I17" s="35"/>
      <c r="J17" s="35"/>
      <c r="K17" s="36"/>
      <c r="L17" s="36"/>
      <c r="M17" s="37" t="s">
        <v>17</v>
      </c>
      <c r="N17" s="36">
        <f>IFERROR(AVERAGE(N10:N16),"-")</f>
        <v>0.45083333333333336</v>
      </c>
      <c r="O17" s="38"/>
      <c r="P17" s="39">
        <f t="shared" ref="P17:AA17" si="4">SUM(P10:P16)</f>
        <v>1250000000</v>
      </c>
      <c r="Q17" s="39">
        <f t="shared" si="4"/>
        <v>0</v>
      </c>
      <c r="R17" s="39">
        <f t="shared" si="4"/>
        <v>0</v>
      </c>
      <c r="S17" s="39">
        <f t="shared" si="4"/>
        <v>0</v>
      </c>
      <c r="T17" s="39">
        <f t="shared" si="4"/>
        <v>0</v>
      </c>
      <c r="U17" s="41">
        <f>SUM(U10:U16)</f>
        <v>1250000000</v>
      </c>
      <c r="V17" s="39">
        <f t="shared" si="4"/>
        <v>247000000</v>
      </c>
      <c r="W17" s="39">
        <f t="shared" si="4"/>
        <v>0</v>
      </c>
      <c r="X17" s="39">
        <f t="shared" si="4"/>
        <v>0</v>
      </c>
      <c r="Y17" s="39">
        <f t="shared" si="4"/>
        <v>0</v>
      </c>
      <c r="Z17" s="39">
        <f t="shared" si="4"/>
        <v>0</v>
      </c>
      <c r="AA17" s="41">
        <f t="shared" si="4"/>
        <v>247000000</v>
      </c>
      <c r="AB17" s="40">
        <f t="shared" si="0"/>
        <v>0.1976</v>
      </c>
      <c r="AC17" s="41">
        <f>SUM(AE10:AE16)</f>
        <v>0</v>
      </c>
      <c r="AD17" s="38"/>
      <c r="AE17" s="38"/>
    </row>
    <row r="19" spans="1:31" x14ac:dyDescent="0.25">
      <c r="U19"/>
      <c r="V19"/>
      <c r="AA19"/>
    </row>
    <row r="20" spans="1:31" x14ac:dyDescent="0.25">
      <c r="U20"/>
      <c r="V20"/>
      <c r="AA20"/>
    </row>
    <row r="21" spans="1:31" x14ac:dyDescent="0.25">
      <c r="U21"/>
      <c r="V21"/>
      <c r="AA21"/>
    </row>
    <row r="22" spans="1:31" x14ac:dyDescent="0.25">
      <c r="U22"/>
      <c r="V22"/>
    </row>
    <row r="23" spans="1:31" x14ac:dyDescent="0.25">
      <c r="U23"/>
      <c r="V23"/>
    </row>
  </sheetData>
  <mergeCells count="18">
    <mergeCell ref="A2:A5"/>
    <mergeCell ref="A6:C6"/>
    <mergeCell ref="A7:C7"/>
    <mergeCell ref="D6:L6"/>
    <mergeCell ref="D7:L7"/>
    <mergeCell ref="B2:AB5"/>
    <mergeCell ref="AC2:AE2"/>
    <mergeCell ref="AC3:AE3"/>
    <mergeCell ref="AC4:AE4"/>
    <mergeCell ref="AC5:AE5"/>
    <mergeCell ref="AC8:AC9"/>
    <mergeCell ref="AD8:AE8"/>
    <mergeCell ref="L8:N8"/>
    <mergeCell ref="O8:U8"/>
    <mergeCell ref="V8:AA8"/>
    <mergeCell ref="AB8:AB9"/>
    <mergeCell ref="B8:F8"/>
    <mergeCell ref="G8:K8"/>
  </mergeCells>
  <conditionalFormatting sqref="N10:N16">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2021-02-09T14:28:18Z</cp:lastPrinted>
  <dcterms:created xsi:type="dcterms:W3CDTF">2008-07-08T21:30:46Z</dcterms:created>
  <dcterms:modified xsi:type="dcterms:W3CDTF">2021-07-27T20:33:35Z</dcterms:modified>
</cp:coreProperties>
</file>