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8775538C-7E67-4D4F-A9FF-D87A69606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5" i="14" l="1"/>
  <c r="AB14" i="14"/>
  <c r="AB12" i="14"/>
  <c r="AB11" i="14"/>
  <c r="AB10" i="14"/>
  <c r="AB15" i="14"/>
  <c r="Q15" i="14"/>
  <c r="R15" i="14"/>
  <c r="S15" i="14"/>
  <c r="T15" i="14"/>
  <c r="U15" i="14"/>
  <c r="V15" i="14"/>
  <c r="W15" i="14"/>
  <c r="X15" i="14"/>
  <c r="Y15" i="14"/>
  <c r="Z15" i="14"/>
  <c r="AA15" i="14"/>
  <c r="P15" i="14"/>
  <c r="AA10" i="14"/>
  <c r="U10" i="14"/>
  <c r="N10" i="14"/>
  <c r="A15" i="14"/>
  <c r="AA14" i="14" l="1"/>
  <c r="AA12" i="14"/>
  <c r="AA11" i="14"/>
  <c r="U14" i="14"/>
  <c r="U12" i="14"/>
  <c r="U11" i="14"/>
  <c r="N14" i="14"/>
  <c r="N11" i="14"/>
  <c r="N15" i="14" l="1"/>
</calcChain>
</file>

<file path=xl/sharedStrings.xml><?xml version="1.0" encoding="utf-8"?>
<sst xmlns="http://schemas.openxmlformats.org/spreadsheetml/2006/main" count="90" uniqueCount="62">
  <si>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</si>
  <si>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</si>
  <si>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</si>
  <si>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</si>
  <si>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</si>
  <si>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</si>
  <si>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</si>
  <si>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</si>
  <si>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</si>
  <si>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</si>
  <si>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</si>
  <si>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</si>
  <si>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</si>
  <si>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</si>
  <si>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</si>
  <si>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</si>
  <si>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</si>
  <si>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</si>
  <si>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</si>
  <si>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</si>
  <si>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</si>
  <si>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</si>
  <si>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</si>
  <si>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</si>
  <si>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</si>
  <si>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</si>
  <si>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</si>
  <si>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</si>
  <si>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</si>
  <si>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</si>
  <si>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</si>
  <si>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</si>
  <si>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</si>
  <si>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</si>
  <si>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</si>
  <si>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</si>
  <si>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</si>
  <si>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</si>
  <si>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</si>
  <si>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</si>
  <si>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</si>
  <si>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</si>
  <si>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</si>
  <si>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</si>
  <si>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</si>
  <si>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2.3.2.02.02.008.4599025.201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</si>
  <si>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</si>
  <si>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</si>
  <si>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</si>
  <si>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</si>
  <si>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POR DEFINIR</t>
  </si>
  <si>
    <t>2.3.2.02.02.008.4599025.501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</si>
  <si>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</si>
  <si>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</si>
  <si>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</si>
  <si>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</si>
  <si>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</si>
  <si>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</si>
  <si>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</si>
  <si>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-</t>
  </si>
  <si>
    <t xml:space="preserve"> PLAN DE ACCIÓN - PLAN DE DESARROLLO MUNICIPAL
OFICINA DE PRENSA Y COMUNICACIONES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</si>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</sst>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5" fontId="10" fillId="2" borderId="2" xfId="10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0" fontId="12" fillId="2" borderId="3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5" fontId="10" fillId="2" borderId="2" xfId="10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5" fontId="10" fillId="2" borderId="1" xfId="108" applyNumberFormat="1" applyFont="1" applyFill="1" applyBorder="1" applyAlignment="1">
      <alignment horizontal="center" vertical="center" wrapText="1"/>
    </xf>
    <xf numFmtId="5" fontId="10" fillId="2" borderId="5" xfId="108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5" xfId="107" applyFont="1" applyFill="1" applyBorder="1" applyAlignment="1">
      <alignment horizontal="center" vertical="center" wrapText="1"/>
    </xf>
    <xf numFmtId="5" fontId="10" fillId="0" borderId="1" xfId="108" applyNumberFormat="1" applyFont="1" applyFill="1" applyBorder="1" applyAlignment="1">
      <alignment horizontal="center" vertical="center" wrapText="1"/>
    </xf>
    <xf numFmtId="5" fontId="10" fillId="0" borderId="5" xfId="108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9"/>
  <sheetViews>
    <sheetView tabSelected="1" topLeftCell="B1" zoomScale="50" zoomScaleNormal="50" workbookViewId="0">
      <selection activeCell="H9" sqref="H9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6.296875" style="1" customWidth="1"/>
    <col min="7" max="7" width="21.59765625" style="1" customWidth="1"/>
    <col min="8" max="9" width="44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17.8984375" style="1" customWidth="1"/>
    <col min="16" max="20" width="16.296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7.59765625" style="1" customWidth="1"/>
    <col min="32" max="16384" width="11.19921875" style="1"/>
  </cols>
  <sheetData>
    <row r="2" spans="1:31" x14ac:dyDescent="0.25">
      <c r="A2" s="45"/>
      <c r="B2" s="50" t="s">
        <v>60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4" t="s">
        <v>33</v>
      </c>
      <c r="AD2" s="54"/>
      <c r="AE2" s="54"/>
    </row>
    <row r="3" spans="1:31" x14ac:dyDescent="0.25">
      <c r="A3" s="4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5" t="s">
        <v>37</v>
      </c>
      <c r="AD3" s="55"/>
      <c r="AE3" s="55"/>
    </row>
    <row r="4" spans="1:31" x14ac:dyDescent="0.25">
      <c r="A4" s="45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5" t="s">
        <v>34</v>
      </c>
      <c r="AD4" s="55"/>
      <c r="AE4" s="55"/>
    </row>
    <row r="5" spans="1:31" x14ac:dyDescent="0.25">
      <c r="A5" s="4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5" t="s">
        <v>32</v>
      </c>
      <c r="AD5" s="55"/>
      <c r="AE5" s="55"/>
    </row>
    <row r="6" spans="1:31" x14ac:dyDescent="0.25">
      <c r="A6" s="46" t="s">
        <v>61</v>
      </c>
      <c r="B6" s="46"/>
      <c r="C6" s="46"/>
      <c r="D6" s="48">
        <v>44385</v>
      </c>
      <c r="E6" s="48"/>
      <c r="F6" s="48"/>
      <c r="G6" s="48"/>
      <c r="H6" s="48"/>
      <c r="I6" s="48"/>
      <c r="J6" s="48"/>
      <c r="K6" s="48"/>
      <c r="L6" s="4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47" t="s">
        <v>31</v>
      </c>
      <c r="B7" s="47"/>
      <c r="C7" s="47"/>
      <c r="D7" s="49">
        <v>44377</v>
      </c>
      <c r="E7" s="49"/>
      <c r="F7" s="49"/>
      <c r="G7" s="49"/>
      <c r="H7" s="49"/>
      <c r="I7" s="49"/>
      <c r="J7" s="49"/>
      <c r="K7" s="49"/>
      <c r="L7" s="4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52" t="s">
        <v>10</v>
      </c>
      <c r="C8" s="52"/>
      <c r="D8" s="52"/>
      <c r="E8" s="52"/>
      <c r="F8" s="52"/>
      <c r="G8" s="52" t="s">
        <v>11</v>
      </c>
      <c r="H8" s="52"/>
      <c r="I8" s="52"/>
      <c r="J8" s="52"/>
      <c r="K8" s="52"/>
      <c r="L8" s="52" t="s">
        <v>26</v>
      </c>
      <c r="M8" s="52"/>
      <c r="N8" s="52"/>
      <c r="O8" s="52" t="s">
        <v>24</v>
      </c>
      <c r="P8" s="52"/>
      <c r="Q8" s="52"/>
      <c r="R8" s="52"/>
      <c r="S8" s="52"/>
      <c r="T8" s="52"/>
      <c r="U8" s="52"/>
      <c r="V8" s="52" t="s">
        <v>18</v>
      </c>
      <c r="W8" s="52"/>
      <c r="X8" s="52"/>
      <c r="Y8" s="52"/>
      <c r="Z8" s="52"/>
      <c r="AA8" s="52"/>
      <c r="AB8" s="53" t="s">
        <v>19</v>
      </c>
      <c r="AC8" s="53" t="s">
        <v>27</v>
      </c>
      <c r="AD8" s="53" t="s">
        <v>25</v>
      </c>
      <c r="AE8" s="53"/>
    </row>
    <row r="9" spans="1:31" ht="41.4" x14ac:dyDescent="0.25">
      <c r="A9" s="15" t="s">
        <v>30</v>
      </c>
      <c r="B9" s="16" t="s">
        <v>1</v>
      </c>
      <c r="C9" s="15" t="s">
        <v>6</v>
      </c>
      <c r="D9" s="15" t="s">
        <v>2</v>
      </c>
      <c r="E9" s="15" t="s">
        <v>7</v>
      </c>
      <c r="F9" s="16" t="s">
        <v>20</v>
      </c>
      <c r="G9" s="16" t="s">
        <v>15</v>
      </c>
      <c r="H9" s="16" t="s">
        <v>3</v>
      </c>
      <c r="I9" s="16" t="s">
        <v>16</v>
      </c>
      <c r="J9" s="16" t="s">
        <v>22</v>
      </c>
      <c r="K9" s="16" t="s">
        <v>23</v>
      </c>
      <c r="L9" s="16" t="s">
        <v>4</v>
      </c>
      <c r="M9" s="16" t="s">
        <v>5</v>
      </c>
      <c r="N9" s="16" t="s">
        <v>0</v>
      </c>
      <c r="O9" s="15" t="s">
        <v>9</v>
      </c>
      <c r="P9" s="16" t="s">
        <v>36</v>
      </c>
      <c r="Q9" s="16" t="s">
        <v>8</v>
      </c>
      <c r="R9" s="16" t="s">
        <v>28</v>
      </c>
      <c r="S9" s="16" t="s">
        <v>35</v>
      </c>
      <c r="T9" s="16" t="s">
        <v>12</v>
      </c>
      <c r="U9" s="16" t="s">
        <v>21</v>
      </c>
      <c r="V9" s="16" t="s">
        <v>36</v>
      </c>
      <c r="W9" s="16" t="s">
        <v>8</v>
      </c>
      <c r="X9" s="16" t="s">
        <v>28</v>
      </c>
      <c r="Y9" s="16" t="s">
        <v>35</v>
      </c>
      <c r="Z9" s="16" t="s">
        <v>12</v>
      </c>
      <c r="AA9" s="16" t="s">
        <v>29</v>
      </c>
      <c r="AB9" s="53"/>
      <c r="AC9" s="53"/>
      <c r="AD9" s="16" t="s">
        <v>13</v>
      </c>
      <c r="AE9" s="16" t="s">
        <v>14</v>
      </c>
    </row>
    <row r="10" spans="1:31" ht="117.6" customHeight="1" x14ac:dyDescent="0.25">
      <c r="A10" s="11">
        <v>201</v>
      </c>
      <c r="B10" s="31" t="s">
        <v>54</v>
      </c>
      <c r="C10" s="31" t="s">
        <v>55</v>
      </c>
      <c r="D10" s="31" t="s">
        <v>56</v>
      </c>
      <c r="E10" s="32" t="s">
        <v>57</v>
      </c>
      <c r="F10" s="33" t="s">
        <v>58</v>
      </c>
      <c r="G10" s="34"/>
      <c r="H10" s="35"/>
      <c r="I10" s="36"/>
      <c r="J10" s="36"/>
      <c r="K10" s="36"/>
      <c r="L10" s="22">
        <v>0</v>
      </c>
      <c r="M10" s="37" t="s">
        <v>59</v>
      </c>
      <c r="N10" s="20" t="str">
        <f>IFERROR(IF(M10/L10&gt;100%,100%,M10/L10),"-")</f>
        <v>-</v>
      </c>
      <c r="O10" s="23"/>
      <c r="P10" s="18"/>
      <c r="Q10" s="26"/>
      <c r="R10" s="26"/>
      <c r="S10" s="26"/>
      <c r="T10" s="27"/>
      <c r="U10" s="28">
        <f>SUM(P10:T10)</f>
        <v>0</v>
      </c>
      <c r="V10" s="38"/>
      <c r="W10" s="26"/>
      <c r="X10" s="26"/>
      <c r="Y10" s="26"/>
      <c r="Z10" s="27"/>
      <c r="AA10" s="28">
        <f>SUM(V10:Z10)</f>
        <v>0</v>
      </c>
      <c r="AB10" s="17" t="str">
        <f>IFERROR(AA10/U10,"-")</f>
        <v>-</v>
      </c>
      <c r="AC10" s="18"/>
      <c r="AD10" s="21" t="s">
        <v>46</v>
      </c>
      <c r="AE10" s="21" t="s">
        <v>47</v>
      </c>
    </row>
    <row r="11" spans="1:31" ht="117.6" customHeight="1" x14ac:dyDescent="0.25">
      <c r="A11" s="11">
        <v>287</v>
      </c>
      <c r="B11" s="31" t="s">
        <v>39</v>
      </c>
      <c r="C11" s="31" t="s">
        <v>38</v>
      </c>
      <c r="D11" s="31" t="s">
        <v>40</v>
      </c>
      <c r="E11" s="32" t="s">
        <v>41</v>
      </c>
      <c r="F11" s="33" t="s">
        <v>42</v>
      </c>
      <c r="G11" s="43">
        <v>2020680010018</v>
      </c>
      <c r="H11" s="44" t="s">
        <v>43</v>
      </c>
      <c r="I11" s="36" t="s">
        <v>44</v>
      </c>
      <c r="J11" s="36">
        <v>44207</v>
      </c>
      <c r="K11" s="36">
        <v>44547</v>
      </c>
      <c r="L11" s="22">
        <v>1</v>
      </c>
      <c r="M11" s="37">
        <v>0.6</v>
      </c>
      <c r="N11" s="20">
        <f>IFERROR(IF(M11/L11&gt;100%,100%,M11/L11),"-")</f>
        <v>0.6</v>
      </c>
      <c r="O11" s="23" t="s">
        <v>45</v>
      </c>
      <c r="P11" s="18">
        <v>172717717</v>
      </c>
      <c r="Q11" s="26"/>
      <c r="R11" s="26"/>
      <c r="S11" s="26"/>
      <c r="T11" s="27"/>
      <c r="U11" s="28">
        <f>SUM(P11:T11)</f>
        <v>172717717</v>
      </c>
      <c r="V11" s="38">
        <v>141833333.33333001</v>
      </c>
      <c r="W11" s="26"/>
      <c r="X11" s="26"/>
      <c r="Y11" s="26"/>
      <c r="Z11" s="27"/>
      <c r="AA11" s="28">
        <f>SUM(V11:Z11)</f>
        <v>141833333.33333001</v>
      </c>
      <c r="AB11" s="17">
        <f>IFERROR(AA11/U11,"-")</f>
        <v>0.82118578103559581</v>
      </c>
      <c r="AC11" s="18"/>
      <c r="AD11" s="21" t="s">
        <v>46</v>
      </c>
      <c r="AE11" s="21" t="s">
        <v>47</v>
      </c>
    </row>
    <row r="12" spans="1:31" ht="117.6" customHeight="1" x14ac:dyDescent="0.25">
      <c r="A12" s="11">
        <v>288</v>
      </c>
      <c r="B12" s="29" t="s">
        <v>39</v>
      </c>
      <c r="C12" s="29" t="s">
        <v>38</v>
      </c>
      <c r="D12" s="29" t="s">
        <v>40</v>
      </c>
      <c r="E12" s="42" t="s">
        <v>48</v>
      </c>
      <c r="F12" s="30" t="s">
        <v>49</v>
      </c>
      <c r="G12" s="43">
        <v>2020680010018</v>
      </c>
      <c r="H12" s="44" t="s">
        <v>43</v>
      </c>
      <c r="I12" s="36" t="s">
        <v>44</v>
      </c>
      <c r="J12" s="36">
        <v>44207</v>
      </c>
      <c r="K12" s="36">
        <v>44547</v>
      </c>
      <c r="L12" s="56">
        <v>1</v>
      </c>
      <c r="M12" s="58">
        <v>0.5</v>
      </c>
      <c r="N12" s="60">
        <v>0.5</v>
      </c>
      <c r="O12" s="23" t="s">
        <v>45</v>
      </c>
      <c r="P12" s="18">
        <v>338919485</v>
      </c>
      <c r="Q12" s="39"/>
      <c r="R12" s="39"/>
      <c r="S12" s="39"/>
      <c r="T12" s="27"/>
      <c r="U12" s="62">
        <f>SUM(P12:T13)</f>
        <v>538919485</v>
      </c>
      <c r="V12" s="18">
        <v>172649122.33333001</v>
      </c>
      <c r="W12" s="39"/>
      <c r="X12" s="39"/>
      <c r="Y12" s="39"/>
      <c r="Z12" s="27"/>
      <c r="AA12" s="65">
        <f>SUM(V12:Z13)</f>
        <v>172649122.33333001</v>
      </c>
      <c r="AB12" s="67">
        <f>IFERROR(AA12/U12,"-")</f>
        <v>0.32036162569503313</v>
      </c>
      <c r="AC12" s="69"/>
      <c r="AD12" s="63" t="s">
        <v>46</v>
      </c>
      <c r="AE12" s="63" t="s">
        <v>47</v>
      </c>
    </row>
    <row r="13" spans="1:31" ht="117.6" customHeight="1" x14ac:dyDescent="0.25">
      <c r="A13" s="11">
        <v>288</v>
      </c>
      <c r="B13" s="29" t="s">
        <v>39</v>
      </c>
      <c r="C13" s="29" t="s">
        <v>38</v>
      </c>
      <c r="D13" s="29" t="s">
        <v>40</v>
      </c>
      <c r="E13" s="42" t="s">
        <v>48</v>
      </c>
      <c r="F13" s="30" t="s">
        <v>49</v>
      </c>
      <c r="G13" s="43"/>
      <c r="H13" s="35" t="s">
        <v>50</v>
      </c>
      <c r="I13" s="36"/>
      <c r="J13" s="36"/>
      <c r="K13" s="36"/>
      <c r="L13" s="57"/>
      <c r="M13" s="59"/>
      <c r="N13" s="61"/>
      <c r="O13" s="23" t="s">
        <v>51</v>
      </c>
      <c r="P13" s="18">
        <v>200000000</v>
      </c>
      <c r="Q13" s="39"/>
      <c r="R13" s="39"/>
      <c r="S13" s="39"/>
      <c r="T13" s="27"/>
      <c r="U13" s="62"/>
      <c r="V13" s="18"/>
      <c r="W13" s="39"/>
      <c r="X13" s="39"/>
      <c r="Y13" s="39"/>
      <c r="Z13" s="27"/>
      <c r="AA13" s="66"/>
      <c r="AB13" s="68"/>
      <c r="AC13" s="70"/>
      <c r="AD13" s="64"/>
      <c r="AE13" s="64"/>
    </row>
    <row r="14" spans="1:31" ht="117.6" customHeight="1" x14ac:dyDescent="0.25">
      <c r="A14" s="11">
        <v>289</v>
      </c>
      <c r="B14" s="31" t="s">
        <v>39</v>
      </c>
      <c r="C14" s="31" t="s">
        <v>38</v>
      </c>
      <c r="D14" s="31" t="s">
        <v>40</v>
      </c>
      <c r="E14" s="40" t="s">
        <v>52</v>
      </c>
      <c r="F14" s="19" t="s">
        <v>53</v>
      </c>
      <c r="G14" s="43">
        <v>2020680010018</v>
      </c>
      <c r="H14" s="44" t="s">
        <v>43</v>
      </c>
      <c r="I14" s="36" t="s">
        <v>44</v>
      </c>
      <c r="J14" s="36">
        <v>44207</v>
      </c>
      <c r="K14" s="36">
        <v>44547</v>
      </c>
      <c r="L14" s="22">
        <v>1</v>
      </c>
      <c r="M14" s="41">
        <v>0.4</v>
      </c>
      <c r="N14" s="20">
        <f>IFERROR(IF(M14/L14&gt;100%,100%,M14/L14),"-")</f>
        <v>0.4</v>
      </c>
      <c r="O14" s="23" t="s">
        <v>45</v>
      </c>
      <c r="P14" s="18">
        <v>888362798</v>
      </c>
      <c r="Q14" s="39"/>
      <c r="R14" s="39"/>
      <c r="S14" s="39"/>
      <c r="T14" s="27"/>
      <c r="U14" s="28">
        <f>SUM(P14:T14)</f>
        <v>888362798</v>
      </c>
      <c r="V14" s="18">
        <v>857478414.33333004</v>
      </c>
      <c r="W14" s="39"/>
      <c r="X14" s="39"/>
      <c r="Y14" s="39"/>
      <c r="Z14" s="27"/>
      <c r="AA14" s="28">
        <f>SUM(V14:Z14)</f>
        <v>857478414.33333004</v>
      </c>
      <c r="AB14" s="17">
        <f>IFERROR(AA14/U14,"-")</f>
        <v>0.96523449233106007</v>
      </c>
      <c r="AC14" s="18"/>
      <c r="AD14" s="21" t="s">
        <v>46</v>
      </c>
      <c r="AE14" s="21" t="s">
        <v>47</v>
      </c>
    </row>
    <row r="15" spans="1:31" x14ac:dyDescent="0.25">
      <c r="A15" s="12">
        <f>SUM(--(FREQUENCY(A10:A14,A10:A14)&gt;0))</f>
        <v>4</v>
      </c>
      <c r="B15" s="13"/>
      <c r="C15" s="24"/>
      <c r="D15" s="24"/>
      <c r="E15" s="24"/>
      <c r="F15" s="24"/>
      <c r="G15" s="24"/>
      <c r="H15" s="24"/>
      <c r="I15" s="24"/>
      <c r="J15" s="24"/>
      <c r="K15" s="7"/>
      <c r="L15" s="7"/>
      <c r="M15" s="25" t="s">
        <v>17</v>
      </c>
      <c r="N15" s="7">
        <f>IFERROR(AVERAGE(N11:N14),"-")</f>
        <v>0.5</v>
      </c>
      <c r="O15" s="8"/>
      <c r="P15" s="14">
        <f>SUM(P10:P14)</f>
        <v>1600000000</v>
      </c>
      <c r="Q15" s="14">
        <f t="shared" ref="Q15:AA15" si="0">SUM(Q10:Q14)</f>
        <v>0</v>
      </c>
      <c r="R15" s="14">
        <f t="shared" si="0"/>
        <v>0</v>
      </c>
      <c r="S15" s="14">
        <f t="shared" si="0"/>
        <v>0</v>
      </c>
      <c r="T15" s="14">
        <f t="shared" si="0"/>
        <v>0</v>
      </c>
      <c r="U15" s="9">
        <f t="shared" si="0"/>
        <v>1600000000</v>
      </c>
      <c r="V15" s="14">
        <f t="shared" si="0"/>
        <v>1171960869.99999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9">
        <f t="shared" si="0"/>
        <v>1171960869.99999</v>
      </c>
      <c r="AB15" s="10">
        <f>IFERROR(AA15/U15,"-")</f>
        <v>0.7324755437499938</v>
      </c>
      <c r="AC15" s="9">
        <f>SUM(AC10:AC14)</f>
        <v>0</v>
      </c>
      <c r="AD15" s="8"/>
      <c r="AE15" s="8"/>
    </row>
    <row r="17" spans="27:27" x14ac:dyDescent="0.25">
      <c r="AA17"/>
    </row>
    <row r="18" spans="27:27" x14ac:dyDescent="0.25">
      <c r="AA18"/>
    </row>
    <row r="19" spans="27:27" x14ac:dyDescent="0.25">
      <c r="AA19"/>
    </row>
  </sheetData>
  <mergeCells count="27">
    <mergeCell ref="AE12:AE13"/>
    <mergeCell ref="AA12:AA13"/>
    <mergeCell ref="AB12:AB13"/>
    <mergeCell ref="AC12:AC13"/>
    <mergeCell ref="AD12:AD13"/>
    <mergeCell ref="L12:L13"/>
    <mergeCell ref="M12:M13"/>
    <mergeCell ref="N12:N13"/>
    <mergeCell ref="U12:U13"/>
    <mergeCell ref="B8:F8"/>
    <mergeCell ref="G8:K8"/>
    <mergeCell ref="L8:N8"/>
    <mergeCell ref="O8:U8"/>
    <mergeCell ref="V8:AA8"/>
    <mergeCell ref="AB8:AB9"/>
    <mergeCell ref="AC2:AE2"/>
    <mergeCell ref="AC3:AE3"/>
    <mergeCell ref="AC4:AE4"/>
    <mergeCell ref="AC5:AE5"/>
    <mergeCell ref="AC8:AC9"/>
    <mergeCell ref="AD8:AE8"/>
    <mergeCell ref="A2:A5"/>
    <mergeCell ref="A6:C6"/>
    <mergeCell ref="A7:C7"/>
    <mergeCell ref="D6:L6"/>
    <mergeCell ref="D7:L7"/>
    <mergeCell ref="B2:AB5"/>
  </mergeCells>
  <conditionalFormatting sqref="N14 N10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2021-07-27T20:33:26Z</dcterms:modified>
</cp:coreProperties>
</file>