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DEC07024-44AD-4F3B-940F-5B6EC6DC7D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14" l="1"/>
  <c r="AC16" i="14"/>
  <c r="AA15" i="14"/>
  <c r="AA14" i="14"/>
  <c r="AA13" i="14"/>
  <c r="AA12" i="14"/>
  <c r="AA11" i="14"/>
  <c r="AA10" i="14"/>
  <c r="U15" i="14"/>
  <c r="U14" i="14"/>
  <c r="U12" i="14"/>
  <c r="U11" i="14"/>
  <c r="U10" i="14"/>
  <c r="U13" i="14"/>
  <c r="Z16" i="14"/>
  <c r="V16" i="14"/>
  <c r="W16" i="14"/>
  <c r="X16" i="14"/>
  <c r="Y16" i="14"/>
  <c r="Q16" i="14"/>
  <c r="R16" i="14"/>
  <c r="S16" i="14"/>
  <c r="T16" i="14"/>
  <c r="P16" i="14"/>
  <c r="N14" i="14"/>
  <c r="N15" i="14"/>
  <c r="N13" i="14"/>
  <c r="N12" i="14"/>
  <c r="N11" i="14"/>
  <c r="N16" i="14" s="1"/>
  <c r="N10" i="14"/>
  <c r="P13" i="14"/>
  <c r="AA16" i="14" l="1"/>
  <c r="U16" i="14"/>
  <c r="AB13" i="14"/>
  <c r="AB15" i="14"/>
  <c r="AB11" i="14"/>
  <c r="AB12" i="14"/>
  <c r="AB10" i="14"/>
  <c r="AB14" i="14"/>
  <c r="AB16" i="14" l="1"/>
</calcChain>
</file>

<file path=xl/sharedStrings.xml><?xml version="1.0" encoding="utf-8"?>
<sst xmlns="http://schemas.openxmlformats.org/spreadsheetml/2006/main" count="102" uniqueCount="76">
  <si>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</si>
  <si>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</si>
  <si>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</si>
  <si>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</si>
  <si>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</si>
  <si>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</si>
  <si>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</si>
  <si>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</si>
  <si>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</si>
  <si>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</si>
  <si>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</si>
  <si>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</si>
  <si>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</si>
  <si>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</si>
  <si>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</si>
  <si>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</si>
  <si>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</si>
  <si>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</si>
  <si>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</si>
  <si>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</si>
  <si>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</si>
  <si>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</si>
  <si>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</si>
  <si>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</si>
  <si>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</si>
  <si>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</si>
  <si>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</si>
  <si>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</si>
  <si>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</si>
  <si>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</si>
  <si>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</si>
  <si>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</si>
  <si>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</si>
  <si>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</si>
  <si>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</si>
  <si>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</si>
  <si>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</si>
  <si>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</si>
  <si>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</si>
  <si>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</si>
  <si>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</si>
  <si>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</si>
  <si>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2.3.2.02.02.008.2301075.501</t>
  </si>
  <si>
    <t>OATIC</t>
  </si>
  <si>
    <t>Edson Gómez</t>
  </si>
  <si>
    <t>2.3.2.02.02.008.2301079.201</t>
  </si>
  <si>
    <t>Adquirir equipos y herramientas tecnológicas que soporten la gestión de los puntos digitales</t>
  </si>
  <si>
    <t>IMPLEMENTACIÓN DE LA ESTRATEGIA DE TRANSFORMACIÓN DIGITAL ORIENTADA A LA MEJORA DEL PROCESO DE GESTIÓN DOCUMENTAL  EN EL MUNICIPIO DE BUCARAMANGA</t>
  </si>
  <si>
    <t>Adquirir e implementar el sistema de información documental para la administración municipal incluye el fortalecimiento la infraestructura del centro de datos que soporte el sistema de información documental</t>
  </si>
  <si>
    <t>FORTALECIMIENTO DE LA POLÍTICA DE GOBIERNO DIGITAL EN LA ALCALDÍA DE BUCARAMANGA</t>
  </si>
  <si>
    <t>Lograr un 52.8% de porcentaje en el índice de uso y apropiación de servicios digitales</t>
  </si>
  <si>
    <t>2.1.2.02.02.008.2302086.201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</si>
  <si>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</si>
  <si>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</si>
  <si>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2.3.2.02.01.004.2301075.201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</si>
  <si>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</si>
  <si>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</si>
  <si>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</si>
  <si>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</si>
  <si>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</si>
  <si>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</si>
  <si>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</si>
  <si>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</si>
  <si>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</si>
  <si>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</si>
  <si>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</si>
  <si>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</si>
  <si>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</si>
  <si>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</si>
  <si>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</si>
  <si>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</si>
  <si>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</si>
  <si>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</si>
  <si>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</si>
  <si>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</si>
  <si>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2.3.2.02.01.004.2302010.501
2.3.2.02.02.008.2301075.501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</si>
</sst>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6" fontId="10" fillId="0" borderId="2" xfId="108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left" vertical="center" wrapText="1"/>
    </xf>
    <xf numFmtId="5" fontId="10" fillId="2" borderId="2" xfId="108" applyNumberFormat="1" applyFont="1" applyFill="1" applyBorder="1" applyAlignment="1">
      <alignment horizontal="center" vertical="center" wrapText="1"/>
    </xf>
    <xf numFmtId="166" fontId="10" fillId="0" borderId="2" xfId="108" applyNumberFormat="1" applyFont="1" applyFill="1" applyBorder="1" applyAlignment="1">
      <alignment horizontal="left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/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6" fontId="9" fillId="3" borderId="2" xfId="108" applyNumberFormat="1" applyFont="1" applyFill="1" applyBorder="1" applyAlignment="1">
      <alignment horizontal="center" vertical="center"/>
    </xf>
    <xf numFmtId="166" fontId="10" fillId="0" borderId="2" xfId="108" applyNumberFormat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0" fillId="0" borderId="2" xfId="0" applyFont="1" applyBorder="1"/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14" fontId="9" fillId="0" borderId="2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2" fontId="9" fillId="2" borderId="2" xfId="107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20"/>
  <sheetViews>
    <sheetView tabSelected="1" topLeftCell="M7" zoomScale="50" zoomScaleNormal="50" workbookViewId="0">
      <selection activeCell="Z9" sqref="Z9"/>
    </sheetView>
  </sheetViews>
  <sheetFormatPr baseColWidth="10" defaultRowHeight="13.8" x14ac:dyDescent="0.25"/>
  <cols>
    <col min="1" max="1" width="9.69921875" style="1" customWidth="1"/>
    <col min="2" max="4" width="21.09765625" style="1" customWidth="1"/>
    <col min="5" max="6" width="43.09765625" style="1" customWidth="1"/>
    <col min="7" max="7" width="21.59765625" style="1" customWidth="1"/>
    <col min="8" max="9" width="44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17.8984375" style="1" customWidth="1"/>
    <col min="16" max="20" width="16.296875" style="1" customWidth="1"/>
    <col min="21" max="21" width="20.8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3.69921875" style="1" customWidth="1"/>
    <col min="29" max="29" width="20.69921875" style="1" customWidth="1"/>
    <col min="30" max="31" width="15.3984375" style="1" customWidth="1"/>
    <col min="32" max="16384" width="11.19921875" style="1"/>
  </cols>
  <sheetData>
    <row r="2" spans="1:31" x14ac:dyDescent="0.25">
      <c r="A2" s="66"/>
      <c r="B2" s="61" t="s">
        <v>39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4" t="s">
        <v>34</v>
      </c>
      <c r="AD2" s="64"/>
      <c r="AE2" s="64"/>
    </row>
    <row r="3" spans="1:31" x14ac:dyDescent="0.25">
      <c r="A3" s="66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5" t="s">
        <v>38</v>
      </c>
      <c r="AD3" s="65"/>
      <c r="AE3" s="65"/>
    </row>
    <row r="4" spans="1:31" x14ac:dyDescent="0.25">
      <c r="A4" s="6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5" t="s">
        <v>35</v>
      </c>
      <c r="AD4" s="65"/>
      <c r="AE4" s="65"/>
    </row>
    <row r="5" spans="1:31" x14ac:dyDescent="0.25">
      <c r="A5" s="66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5" t="s">
        <v>33</v>
      </c>
      <c r="AD5" s="65"/>
      <c r="AE5" s="65"/>
    </row>
    <row r="6" spans="1:31" x14ac:dyDescent="0.25">
      <c r="A6" s="67" t="s">
        <v>31</v>
      </c>
      <c r="B6" s="67"/>
      <c r="C6" s="67"/>
      <c r="D6" s="69">
        <v>44385</v>
      </c>
      <c r="E6" s="69"/>
      <c r="F6" s="69"/>
      <c r="G6" s="69"/>
      <c r="H6" s="69"/>
      <c r="I6" s="69"/>
      <c r="J6" s="69"/>
      <c r="K6" s="69"/>
      <c r="L6" s="6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68" t="s">
        <v>32</v>
      </c>
      <c r="B7" s="68"/>
      <c r="C7" s="68"/>
      <c r="D7" s="70">
        <v>44377</v>
      </c>
      <c r="E7" s="70"/>
      <c r="F7" s="70"/>
      <c r="G7" s="70"/>
      <c r="H7" s="70"/>
      <c r="I7" s="70"/>
      <c r="J7" s="70"/>
      <c r="K7" s="70"/>
      <c r="L7" s="7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60" t="s">
        <v>10</v>
      </c>
      <c r="C8" s="60"/>
      <c r="D8" s="60"/>
      <c r="E8" s="60"/>
      <c r="F8" s="60"/>
      <c r="G8" s="60" t="s">
        <v>11</v>
      </c>
      <c r="H8" s="60"/>
      <c r="I8" s="60"/>
      <c r="J8" s="60"/>
      <c r="K8" s="60"/>
      <c r="L8" s="60" t="s">
        <v>26</v>
      </c>
      <c r="M8" s="60"/>
      <c r="N8" s="60"/>
      <c r="O8" s="60" t="s">
        <v>24</v>
      </c>
      <c r="P8" s="60"/>
      <c r="Q8" s="60"/>
      <c r="R8" s="60"/>
      <c r="S8" s="60"/>
      <c r="T8" s="60"/>
      <c r="U8" s="60"/>
      <c r="V8" s="60" t="s">
        <v>18</v>
      </c>
      <c r="W8" s="60"/>
      <c r="X8" s="60"/>
      <c r="Y8" s="60"/>
      <c r="Z8" s="60"/>
      <c r="AA8" s="60"/>
      <c r="AB8" s="63" t="s">
        <v>19</v>
      </c>
      <c r="AC8" s="63" t="s">
        <v>27</v>
      </c>
      <c r="AD8" s="63" t="s">
        <v>25</v>
      </c>
      <c r="AE8" s="63"/>
    </row>
    <row r="9" spans="1:31" ht="41.4" x14ac:dyDescent="0.25">
      <c r="A9" s="15" t="s">
        <v>30</v>
      </c>
      <c r="B9" s="16" t="s">
        <v>1</v>
      </c>
      <c r="C9" s="15" t="s">
        <v>6</v>
      </c>
      <c r="D9" s="15" t="s">
        <v>2</v>
      </c>
      <c r="E9" s="15" t="s">
        <v>7</v>
      </c>
      <c r="F9" s="16" t="s">
        <v>20</v>
      </c>
      <c r="G9" s="16" t="s">
        <v>15</v>
      </c>
      <c r="H9" s="16" t="s">
        <v>3</v>
      </c>
      <c r="I9" s="16" t="s">
        <v>16</v>
      </c>
      <c r="J9" s="16" t="s">
        <v>22</v>
      </c>
      <c r="K9" s="16" t="s">
        <v>23</v>
      </c>
      <c r="L9" s="16" t="s">
        <v>4</v>
      </c>
      <c r="M9" s="16" t="s">
        <v>5</v>
      </c>
      <c r="N9" s="16" t="s">
        <v>0</v>
      </c>
      <c r="O9" s="15" t="s">
        <v>9</v>
      </c>
      <c r="P9" s="16" t="s">
        <v>37</v>
      </c>
      <c r="Q9" s="16" t="s">
        <v>8</v>
      </c>
      <c r="R9" s="16" t="s">
        <v>28</v>
      </c>
      <c r="S9" s="16" t="s">
        <v>36</v>
      </c>
      <c r="T9" s="16" t="s">
        <v>12</v>
      </c>
      <c r="U9" s="16" t="s">
        <v>21</v>
      </c>
      <c r="V9" s="16" t="s">
        <v>37</v>
      </c>
      <c r="W9" s="16" t="s">
        <v>8</v>
      </c>
      <c r="X9" s="16" t="s">
        <v>28</v>
      </c>
      <c r="Y9" s="16" t="s">
        <v>36</v>
      </c>
      <c r="Z9" s="16" t="s">
        <v>12</v>
      </c>
      <c r="AA9" s="16" t="s">
        <v>29</v>
      </c>
      <c r="AB9" s="63"/>
      <c r="AC9" s="63"/>
      <c r="AD9" s="16" t="s">
        <v>13</v>
      </c>
      <c r="AE9" s="16" t="s">
        <v>14</v>
      </c>
    </row>
    <row r="10" spans="1:31" ht="128.4" customHeight="1" x14ac:dyDescent="0.25">
      <c r="A10" s="11">
        <v>192</v>
      </c>
      <c r="B10" s="54" t="s">
        <v>55</v>
      </c>
      <c r="C10" s="42" t="s">
        <v>56</v>
      </c>
      <c r="D10" s="42" t="s">
        <v>57</v>
      </c>
      <c r="E10" s="46" t="s">
        <v>58</v>
      </c>
      <c r="F10" s="43" t="s">
        <v>59</v>
      </c>
      <c r="G10" s="59">
        <v>2021680010048</v>
      </c>
      <c r="H10" s="53" t="s">
        <v>40</v>
      </c>
      <c r="I10" s="42" t="s">
        <v>41</v>
      </c>
      <c r="J10" s="41">
        <v>44350</v>
      </c>
      <c r="K10" s="41">
        <v>45291</v>
      </c>
      <c r="L10" s="35">
        <v>1</v>
      </c>
      <c r="M10" s="38">
        <v>0</v>
      </c>
      <c r="N10" s="33">
        <f t="shared" ref="N10:N15" si="0">IFERROR(IF(M10/L10&gt;100%,100%,M10/L10),"-")</f>
        <v>0</v>
      </c>
      <c r="O10" s="17" t="s">
        <v>42</v>
      </c>
      <c r="P10" s="18">
        <v>5150000000</v>
      </c>
      <c r="Q10" s="19"/>
      <c r="R10" s="19"/>
      <c r="S10" s="19"/>
      <c r="T10" s="45"/>
      <c r="U10" s="20">
        <f>SUM(P10:T10)</f>
        <v>5150000000</v>
      </c>
      <c r="V10" s="21"/>
      <c r="W10" s="19"/>
      <c r="X10" s="19"/>
      <c r="Y10" s="19"/>
      <c r="Z10" s="45"/>
      <c r="AA10" s="20">
        <f t="shared" ref="AA10:AA15" si="1">SUM(V10:Z10)</f>
        <v>0</v>
      </c>
      <c r="AB10" s="22">
        <f>IFERROR(AA10/U10,"-")</f>
        <v>0</v>
      </c>
      <c r="AC10" s="23"/>
      <c r="AD10" s="24" t="s">
        <v>43</v>
      </c>
      <c r="AE10" s="25" t="s">
        <v>44</v>
      </c>
    </row>
    <row r="11" spans="1:31" ht="117" customHeight="1" x14ac:dyDescent="0.25">
      <c r="A11" s="11">
        <v>193</v>
      </c>
      <c r="B11" s="44" t="s">
        <v>55</v>
      </c>
      <c r="C11" s="42" t="s">
        <v>56</v>
      </c>
      <c r="D11" s="42" t="s">
        <v>57</v>
      </c>
      <c r="E11" s="46" t="s">
        <v>60</v>
      </c>
      <c r="F11" s="43" t="s">
        <v>61</v>
      </c>
      <c r="G11" s="59"/>
      <c r="H11" s="53"/>
      <c r="I11" s="26"/>
      <c r="J11" s="41"/>
      <c r="K11" s="41"/>
      <c r="L11" s="31">
        <v>0</v>
      </c>
      <c r="M11" s="32"/>
      <c r="N11" s="33" t="str">
        <f t="shared" si="0"/>
        <v>-</v>
      </c>
      <c r="O11" s="26"/>
      <c r="P11" s="18"/>
      <c r="Q11" s="27"/>
      <c r="R11" s="27"/>
      <c r="S11" s="27"/>
      <c r="T11" s="45"/>
      <c r="U11" s="20">
        <f>SUM(P11:T11)</f>
        <v>0</v>
      </c>
      <c r="V11" s="18"/>
      <c r="W11" s="27"/>
      <c r="X11" s="27"/>
      <c r="Y11" s="27"/>
      <c r="Z11" s="45"/>
      <c r="AA11" s="20">
        <f t="shared" si="1"/>
        <v>0</v>
      </c>
      <c r="AB11" s="22" t="str">
        <f t="shared" ref="AB11:AB15" si="2">IFERROR(AA11/U11,"-")</f>
        <v>-</v>
      </c>
      <c r="AC11" s="28"/>
      <c r="AD11" s="24" t="s">
        <v>43</v>
      </c>
      <c r="AE11" s="34" t="s">
        <v>44</v>
      </c>
    </row>
    <row r="12" spans="1:31" ht="112.2" customHeight="1" x14ac:dyDescent="0.25">
      <c r="A12" s="11">
        <v>194</v>
      </c>
      <c r="B12" s="44" t="s">
        <v>55</v>
      </c>
      <c r="C12" s="42" t="s">
        <v>56</v>
      </c>
      <c r="D12" s="42" t="s">
        <v>57</v>
      </c>
      <c r="E12" s="47" t="s">
        <v>62</v>
      </c>
      <c r="F12" s="43" t="s">
        <v>63</v>
      </c>
      <c r="G12" s="59">
        <v>2021680010048</v>
      </c>
      <c r="H12" s="53" t="s">
        <v>40</v>
      </c>
      <c r="I12" s="26" t="s">
        <v>46</v>
      </c>
      <c r="J12" s="41">
        <v>44350</v>
      </c>
      <c r="K12" s="41">
        <v>44561</v>
      </c>
      <c r="L12" s="35">
        <v>9</v>
      </c>
      <c r="M12" s="32">
        <v>8</v>
      </c>
      <c r="N12" s="33">
        <f t="shared" si="0"/>
        <v>0.88888888888888884</v>
      </c>
      <c r="O12" s="26" t="s">
        <v>45</v>
      </c>
      <c r="P12" s="18">
        <v>410000000</v>
      </c>
      <c r="Q12" s="36"/>
      <c r="R12" s="36"/>
      <c r="S12" s="36"/>
      <c r="T12" s="45"/>
      <c r="U12" s="20">
        <f>SUM(P12:T12)</f>
        <v>410000000</v>
      </c>
      <c r="V12" s="18"/>
      <c r="W12" s="36"/>
      <c r="X12" s="36"/>
      <c r="Y12" s="36"/>
      <c r="Z12" s="45"/>
      <c r="AA12" s="20">
        <f t="shared" si="1"/>
        <v>0</v>
      </c>
      <c r="AB12" s="22">
        <f t="shared" si="2"/>
        <v>0</v>
      </c>
      <c r="AC12" s="28"/>
      <c r="AD12" s="24" t="s">
        <v>43</v>
      </c>
      <c r="AE12" s="34" t="s">
        <v>44</v>
      </c>
    </row>
    <row r="13" spans="1:31" ht="118.8" customHeight="1" x14ac:dyDescent="0.25">
      <c r="A13" s="11">
        <v>292</v>
      </c>
      <c r="B13" s="54" t="s">
        <v>64</v>
      </c>
      <c r="C13" s="42" t="s">
        <v>65</v>
      </c>
      <c r="D13" s="42" t="s">
        <v>66</v>
      </c>
      <c r="E13" s="55" t="s">
        <v>67</v>
      </c>
      <c r="F13" s="30" t="s">
        <v>68</v>
      </c>
      <c r="G13" s="59">
        <v>2021680010047</v>
      </c>
      <c r="H13" s="53" t="s">
        <v>47</v>
      </c>
      <c r="I13" s="26" t="s">
        <v>48</v>
      </c>
      <c r="J13" s="41">
        <v>44350</v>
      </c>
      <c r="K13" s="41">
        <v>44561</v>
      </c>
      <c r="L13" s="31">
        <v>0.17</v>
      </c>
      <c r="M13" s="38">
        <v>0</v>
      </c>
      <c r="N13" s="33">
        <f t="shared" si="0"/>
        <v>0</v>
      </c>
      <c r="O13" s="26" t="s">
        <v>75</v>
      </c>
      <c r="P13" s="18">
        <f>1252674808+1747325192</f>
        <v>3000000000</v>
      </c>
      <c r="Q13" s="36"/>
      <c r="R13" s="36"/>
      <c r="S13" s="36"/>
      <c r="T13" s="45"/>
      <c r="U13" s="20">
        <f t="shared" ref="U13" si="3">SUM(P13:T13)</f>
        <v>3000000000</v>
      </c>
      <c r="V13" s="18"/>
      <c r="W13" s="36"/>
      <c r="X13" s="36"/>
      <c r="Y13" s="36"/>
      <c r="Z13" s="45"/>
      <c r="AA13" s="20">
        <f t="shared" si="1"/>
        <v>0</v>
      </c>
      <c r="AB13" s="22">
        <f t="shared" si="2"/>
        <v>0</v>
      </c>
      <c r="AC13" s="28"/>
      <c r="AD13" s="24" t="s">
        <v>43</v>
      </c>
      <c r="AE13" s="34" t="s">
        <v>44</v>
      </c>
    </row>
    <row r="14" spans="1:31" ht="114" customHeight="1" x14ac:dyDescent="0.25">
      <c r="A14" s="11">
        <v>293</v>
      </c>
      <c r="B14" s="44" t="s">
        <v>64</v>
      </c>
      <c r="C14" s="42" t="s">
        <v>65</v>
      </c>
      <c r="D14" s="42" t="s">
        <v>66</v>
      </c>
      <c r="E14" s="48" t="s">
        <v>69</v>
      </c>
      <c r="F14" s="30" t="s">
        <v>70</v>
      </c>
      <c r="G14" s="59">
        <v>20200680010120</v>
      </c>
      <c r="H14" s="53" t="s">
        <v>49</v>
      </c>
      <c r="I14" s="37" t="s">
        <v>50</v>
      </c>
      <c r="J14" s="49">
        <v>44218</v>
      </c>
      <c r="K14" s="50">
        <v>44561</v>
      </c>
      <c r="L14" s="35">
        <v>1</v>
      </c>
      <c r="M14" s="58">
        <v>0.5</v>
      </c>
      <c r="N14" s="33">
        <f t="shared" si="0"/>
        <v>0.5</v>
      </c>
      <c r="O14" s="26" t="s">
        <v>51</v>
      </c>
      <c r="P14" s="18">
        <v>850000000</v>
      </c>
      <c r="Q14" s="18"/>
      <c r="R14" s="36"/>
      <c r="S14" s="36"/>
      <c r="T14" s="45"/>
      <c r="U14" s="20">
        <f>SUM(P14:T14)</f>
        <v>850000000</v>
      </c>
      <c r="V14" s="18">
        <v>644679430</v>
      </c>
      <c r="W14" s="18"/>
      <c r="X14" s="36"/>
      <c r="Y14" s="36"/>
      <c r="Z14" s="45"/>
      <c r="AA14" s="20">
        <f t="shared" si="1"/>
        <v>644679430</v>
      </c>
      <c r="AB14" s="22">
        <f t="shared" si="2"/>
        <v>0.75844638823529409</v>
      </c>
      <c r="AC14" s="28"/>
      <c r="AD14" s="24" t="s">
        <v>43</v>
      </c>
      <c r="AE14" s="34" t="s">
        <v>44</v>
      </c>
    </row>
    <row r="15" spans="1:31" ht="130.80000000000001" customHeight="1" x14ac:dyDescent="0.25">
      <c r="A15" s="11">
        <v>312</v>
      </c>
      <c r="B15" s="56" t="s">
        <v>64</v>
      </c>
      <c r="C15" s="30" t="s">
        <v>71</v>
      </c>
      <c r="D15" s="30" t="s">
        <v>72</v>
      </c>
      <c r="E15" s="55" t="s">
        <v>73</v>
      </c>
      <c r="F15" s="30" t="s">
        <v>74</v>
      </c>
      <c r="G15" s="59">
        <v>20210680010008</v>
      </c>
      <c r="H15" s="53" t="s">
        <v>52</v>
      </c>
      <c r="I15" s="37" t="s">
        <v>53</v>
      </c>
      <c r="J15" s="41">
        <v>44232</v>
      </c>
      <c r="K15" s="41">
        <v>45291</v>
      </c>
      <c r="L15" s="29">
        <v>2</v>
      </c>
      <c r="M15" s="57">
        <v>3</v>
      </c>
      <c r="N15" s="33">
        <f t="shared" si="0"/>
        <v>1</v>
      </c>
      <c r="O15" s="26" t="s">
        <v>54</v>
      </c>
      <c r="P15" s="39">
        <v>1100000000</v>
      </c>
      <c r="Q15" s="40"/>
      <c r="R15" s="40"/>
      <c r="S15" s="40"/>
      <c r="T15" s="45"/>
      <c r="U15" s="20">
        <f>SUM(P15:T15)</f>
        <v>1100000000</v>
      </c>
      <c r="V15" s="18">
        <v>723922776</v>
      </c>
      <c r="W15" s="40"/>
      <c r="X15" s="40"/>
      <c r="Y15" s="40"/>
      <c r="Z15" s="45"/>
      <c r="AA15" s="20">
        <f t="shared" si="1"/>
        <v>723922776</v>
      </c>
      <c r="AB15" s="22">
        <f t="shared" si="2"/>
        <v>0.65811161454545453</v>
      </c>
      <c r="AC15" s="28"/>
      <c r="AD15" s="24" t="s">
        <v>43</v>
      </c>
      <c r="AE15" s="34" t="s">
        <v>44</v>
      </c>
    </row>
    <row r="16" spans="1:31" x14ac:dyDescent="0.25">
      <c r="A16" s="12">
        <f>SUM(--(FREQUENCY(A10:A15,A10:A15)&gt;0))</f>
        <v>6</v>
      </c>
      <c r="B16" s="13"/>
      <c r="C16" s="51"/>
      <c r="D16" s="51"/>
      <c r="E16" s="51"/>
      <c r="F16" s="51"/>
      <c r="G16" s="51"/>
      <c r="H16" s="51"/>
      <c r="I16" s="51"/>
      <c r="J16" s="51"/>
      <c r="K16" s="7"/>
      <c r="L16" s="7"/>
      <c r="M16" s="52" t="s">
        <v>17</v>
      </c>
      <c r="N16" s="7">
        <f>IFERROR(AVERAGE(N10:N15),"-")</f>
        <v>0.47777777777777775</v>
      </c>
      <c r="O16" s="8"/>
      <c r="P16" s="14">
        <f>SUM(P10:P15)</f>
        <v>10510000000</v>
      </c>
      <c r="Q16" s="14">
        <f t="shared" ref="Q16:T16" si="4">SUM(Q10:Q15)</f>
        <v>0</v>
      </c>
      <c r="R16" s="14">
        <f t="shared" si="4"/>
        <v>0</v>
      </c>
      <c r="S16" s="14">
        <f t="shared" si="4"/>
        <v>0</v>
      </c>
      <c r="T16" s="14">
        <f t="shared" si="4"/>
        <v>0</v>
      </c>
      <c r="U16" s="9">
        <f>SUM(U10:U15)</f>
        <v>10510000000</v>
      </c>
      <c r="V16" s="14">
        <f t="shared" ref="V16" si="5">SUM(V10:V15)</f>
        <v>1368602206</v>
      </c>
      <c r="W16" s="14">
        <f t="shared" ref="W16" si="6">SUM(W10:W15)</f>
        <v>0</v>
      </c>
      <c r="X16" s="14">
        <f t="shared" ref="X16" si="7">SUM(X10:X15)</f>
        <v>0</v>
      </c>
      <c r="Y16" s="14">
        <f t="shared" ref="Y16" si="8">SUM(Y10:Y15)</f>
        <v>0</v>
      </c>
      <c r="Z16" s="14">
        <f>SUM(Z10:Z15)</f>
        <v>0</v>
      </c>
      <c r="AA16" s="9">
        <f>SUM(AA10:AA15)</f>
        <v>1368602206</v>
      </c>
      <c r="AB16" s="10">
        <f>IFERROR(AA16/U16,"-")</f>
        <v>0.13021904909609897</v>
      </c>
      <c r="AC16" s="9">
        <f>SUM(AC10:AC15)</f>
        <v>0</v>
      </c>
      <c r="AD16" s="8"/>
      <c r="AE16" s="8"/>
    </row>
    <row r="18" spans="27:27" x14ac:dyDescent="0.25">
      <c r="AA18"/>
    </row>
    <row r="19" spans="27:27" x14ac:dyDescent="0.25">
      <c r="AA19"/>
    </row>
    <row r="20" spans="27:27" x14ac:dyDescent="0.25">
      <c r="AA20"/>
    </row>
  </sheetData>
  <mergeCells count="18">
    <mergeCell ref="A2:A5"/>
    <mergeCell ref="A6:C6"/>
    <mergeCell ref="A7:C7"/>
    <mergeCell ref="D6:L6"/>
    <mergeCell ref="D7:L7"/>
    <mergeCell ref="AC2:AE2"/>
    <mergeCell ref="AC3:AE3"/>
    <mergeCell ref="AC4:AE4"/>
    <mergeCell ref="AC5:AE5"/>
    <mergeCell ref="AC8:AC9"/>
    <mergeCell ref="AD8:AE8"/>
    <mergeCell ref="B8:F8"/>
    <mergeCell ref="G8:K8"/>
    <mergeCell ref="B2:AB5"/>
    <mergeCell ref="L8:N8"/>
    <mergeCell ref="O8:U8"/>
    <mergeCell ref="V8:AA8"/>
    <mergeCell ref="AB8:AB9"/>
  </mergeCells>
  <conditionalFormatting sqref="N10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2021-07-27T20:33:19Z</dcterms:modified>
</cp:coreProperties>
</file>