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Plan de Acción\02 - Febrero\"/>
    </mc:Choice>
  </mc:AlternateContent>
  <xr:revisionPtr revIDLastSave="0" documentId="13_ncr:1_{AB807D70-C429-4828-BA25-453E389DF7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1" sheetId="12" r:id="rId1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10" i="12" l="1"/>
  <c r="X10" i="12"/>
  <c r="S9" i="12"/>
  <c r="S8" i="12"/>
  <c r="S7" i="12"/>
  <c r="S6" i="12"/>
  <c r="X9" i="12"/>
  <c r="X8" i="12"/>
  <c r="X7" i="12"/>
  <c r="X6" i="12"/>
  <c r="S10" i="12" l="1"/>
  <c r="Y9" i="12"/>
  <c r="Y8" i="12"/>
  <c r="Y7" i="12"/>
  <c r="Y6" i="12"/>
  <c r="W10" i="12"/>
  <c r="V10" i="12"/>
  <c r="U10" i="12"/>
  <c r="T10" i="12"/>
  <c r="O10" i="12"/>
  <c r="P10" i="12"/>
  <c r="Q10" i="12"/>
  <c r="R10" i="12"/>
  <c r="Z10" i="12" l="1"/>
  <c r="M7" i="12" l="1"/>
  <c r="M8" i="12"/>
  <c r="M9" i="12"/>
  <c r="M6" i="12"/>
  <c r="M10" i="12" s="1"/>
</calcChain>
</file>

<file path=xl/sharedStrings.xml><?xml version="1.0" encoding="utf-8"?>
<sst xmlns="http://schemas.openxmlformats.org/spreadsheetml/2006/main" count="72" uniqueCount="52">
  <si>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</si>
  <si>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</si>
  <si>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</si>
  <si>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</si>
  <si>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</si>
  <si>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</si>
  <si>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</si>
  <si>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</si>
  <si>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</si>
  <si>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</si>
  <si>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</si>
  <si>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</si>
  <si>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RECURSOS PROPIOS</t>
  </si>
  <si>
    <t>OTROS</t>
  </si>
  <si>
    <t>Dependencia</t>
  </si>
  <si>
    <t>Responsable</t>
  </si>
  <si>
    <t>Código BPIM</t>
  </si>
  <si>
    <t>Actividades</t>
  </si>
  <si>
    <t>FECHA DE CORTE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</si>
  <si>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</si>
  <si>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</si>
  <si>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</si>
  <si>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</si>
  <si>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</si>
  <si>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</si>
  <si>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</si>
  <si>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</si>
  <si>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</si>
  <si>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VIGENCIA 2021</t>
  </si>
  <si>
    <t>CUMPLIMIENTO DE META</t>
  </si>
  <si>
    <t>METROLÍNEA</t>
  </si>
  <si>
    <t>Formular e implementar 1 programa que permita reducir el déficit operacional del SITM.</t>
  </si>
  <si>
    <t>Número de programas formuladas e implementadas que permitan reducir el déficit operacional del SITM.</t>
  </si>
  <si>
    <t>Implementar y mantener 1 herramienta digital (APP y/o web) que le permita a los usuarios del sistema realizar la planificación eficiente de los viajes.</t>
  </si>
  <si>
    <t>Número de herramientas digitales (APP y/o web) implementadas y mantenidas que le permitan a los usuarios del sistema realizar la planificación eficiente de los viajes.</t>
  </si>
  <si>
    <t>Formular e implementar 1 estrategia integrada de complementariedad, multimodalidad enfocada en el fortalecimiento del sistema de bicicletas públicas, inclusión de buses (baja o cero emisiones) e infraestructura sostenible requerida de acuerdo a las condiciones de operación del sistema.</t>
  </si>
  <si>
    <t>Número de estrategias integradas de complementariedad, multimodal enfocada en el fortalecimiento del sistema de bicicletas públicas, inclusión de buses (baja o cero emisiones) e infraestructura sostenible requerida formuladas e implementadas de acuerdo a las condiciones de operación del sistema.</t>
  </si>
  <si>
    <t>Implementar 3 estrategias para el estímulo de demanda de pasajeros del sistema de transporte público (tarifas diferenciadas, tarifas dinámicas, entre otros).</t>
  </si>
  <si>
    <t>Número de estrategias implementadaspara el estímulo de demanda de pasajeros del sistema de transporte público (tarifas diferenciadas, tarifas dinámicas, entre otros).</t>
  </si>
  <si>
    <t>PLAN DE ACCIÓN
METROLÍNEA</t>
  </si>
  <si>
    <t>RECURSOS GESTIONADOS</t>
  </si>
  <si>
    <t>BUCARAMANGA CIUDAD VITAL: LA VIDA ES SAGRADA</t>
  </si>
  <si>
    <t>La Nueva Movilidad</t>
  </si>
  <si>
    <t>Metrolínea Evoluciona Y Estrategia Multimodal</t>
  </si>
  <si>
    <t>FORTALECIMIENTO AL SISTEMA INTEGRADO DE TRANSPORTE MASIVO METROLINEA-SITM DEL MUNICIPIO DE BUCARAMANGA</t>
  </si>
  <si>
    <t>Reducir el déficit operacional del SITM a través de un programa controlado por parte de la Administración Central.</t>
  </si>
  <si>
    <t>IMPLEMENTACION DEL SISTEMA DE BICICLETAS PÚBLICO SBP CLOBI EN EL MUNICIPIO DE BUCARAMANGA</t>
  </si>
  <si>
    <t>Lograr que el 100%de la población utilice  la bicicleta diariamente como medio de transporte alternativo</t>
  </si>
  <si>
    <t>SGR</t>
  </si>
  <si>
    <t>TOTAL EJECUTADO</t>
  </si>
  <si>
    <t>Emilcen Jaimes</t>
  </si>
  <si>
    <t>PENDIENTE POR DEFINIR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</si>
</sst>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</numFmts>
  <fonts count="14" x14ac:knownFonts="1">
    <font>
      <sz val="11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i/>
      <sz val="12"/>
      <color theme="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9" fontId="2" fillId="0" borderId="2" xfId="0" applyNumberFormat="1" applyFont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Alignment="1">
      <alignment horizontal="justify"/>
    </xf>
    <xf numFmtId="0" fontId="2" fillId="0" borderId="0" xfId="0" applyFont="1" applyBorder="1" applyAlignment="1">
      <alignment horizontal="justify"/>
    </xf>
    <xf numFmtId="0" fontId="2" fillId="0" borderId="0" xfId="0" applyFont="1" applyBorder="1"/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16" fontId="2" fillId="0" borderId="0" xfId="0" applyNumberFormat="1" applyFont="1"/>
    <xf numFmtId="14" fontId="2" fillId="0" borderId="2" xfId="0" applyNumberFormat="1" applyFont="1" applyBorder="1" applyAlignment="1">
      <alignment horizontal="center"/>
    </xf>
    <xf numFmtId="5" fontId="1" fillId="0" borderId="2" xfId="108" applyNumberFormat="1" applyFont="1" applyFill="1" applyBorder="1" applyAlignment="1">
      <alignment horizontal="center" vertical="center" wrapText="1"/>
    </xf>
    <xf numFmtId="9" fontId="1" fillId="0" borderId="2" xfId="107" applyFont="1" applyFill="1" applyBorder="1" applyAlignment="1">
      <alignment horizontal="center" vertical="center" wrapText="1"/>
    </xf>
    <xf numFmtId="9" fontId="9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165" fontId="9" fillId="2" borderId="2" xfId="108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justify"/>
    </xf>
    <xf numFmtId="0" fontId="2" fillId="2" borderId="5" xfId="0" applyFont="1" applyFill="1" applyBorder="1"/>
    <xf numFmtId="9" fontId="9" fillId="2" borderId="4" xfId="107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2" fillId="2" borderId="6" xfId="0" applyFont="1" applyFill="1" applyBorder="1"/>
    <xf numFmtId="0" fontId="2" fillId="0" borderId="0" xfId="0" applyFont="1" applyAlignment="1">
      <alignment vertical="center"/>
    </xf>
    <xf numFmtId="164" fontId="2" fillId="0" borderId="3" xfId="0" applyNumberFormat="1" applyFont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justify" vertical="center" wrapText="1"/>
    </xf>
    <xf numFmtId="0" fontId="12" fillId="3" borderId="2" xfId="0" applyFont="1" applyFill="1" applyBorder="1" applyAlignment="1">
      <alignment horizontal="justify" vertical="center" wrapText="1"/>
    </xf>
    <xf numFmtId="164" fontId="13" fillId="0" borderId="2" xfId="0" applyNumberFormat="1" applyFont="1" applyBorder="1" applyAlignment="1">
      <alignment horizontal="justify" vertical="center" wrapText="1"/>
    </xf>
    <xf numFmtId="1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166" fontId="1" fillId="0" borderId="2" xfId="0" applyNumberFormat="1" applyFont="1" applyFill="1" applyBorder="1" applyAlignment="1">
      <alignment horizontal="center" vertical="center" wrapText="1"/>
    </xf>
    <xf numFmtId="5" fontId="12" fillId="3" borderId="2" xfId="108" applyNumberFormat="1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justify" vertical="center" wrapText="1"/>
    </xf>
    <xf numFmtId="164" fontId="2" fillId="0" borderId="2" xfId="0" applyNumberFormat="1" applyFont="1" applyFill="1" applyBorder="1" applyAlignment="1">
      <alignment horizontal="justify" vertical="center" wrapText="1"/>
    </xf>
    <xf numFmtId="1" fontId="2" fillId="0" borderId="2" xfId="0" applyNumberFormat="1" applyFont="1" applyFill="1" applyBorder="1" applyAlignment="1">
      <alignment horizontal="center" vertical="center"/>
    </xf>
    <xf numFmtId="164" fontId="13" fillId="0" borderId="2" xfId="0" applyNumberFormat="1" applyFont="1" applyFill="1" applyBorder="1" applyAlignment="1">
      <alignment horizontal="justify" vertical="center" wrapText="1"/>
    </xf>
    <xf numFmtId="3" fontId="3" fillId="3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10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Normal" xfId="0" builtinId="0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821531</xdr:colOff>
      <xdr:row>0</xdr:row>
      <xdr:rowOff>23811</xdr:rowOff>
    </xdr:from>
    <xdr:to>
      <xdr:col>6</xdr:col>
      <xdr:colOff>1166565</xdr:colOff>
      <xdr:row>2</xdr:row>
      <xdr:rowOff>166687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72625" y="23811"/>
          <a:ext cx="1809502" cy="535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4"/>
  <sheetViews>
    <sheetView showGridLines="0" tabSelected="1" zoomScale="60" zoomScaleNormal="60" zoomScaleSheetLayoutView="51" workbookViewId="0">
      <selection activeCell="F8" sqref="F8"/>
    </sheetView>
  </sheetViews>
  <sheetFormatPr baseColWidth="10" defaultColWidth="11" defaultRowHeight="15" x14ac:dyDescent="0.25"/>
  <cols>
    <col min="1" max="1" width="23" style="10" customWidth="1"/>
    <col min="2" max="3" width="23" style="1" customWidth="1"/>
    <col min="4" max="4" width="45.59765625" style="1" customWidth="1"/>
    <col min="5" max="5" width="35.5" style="1" customWidth="1"/>
    <col min="6" max="6" width="19.19921875" style="1" customWidth="1"/>
    <col min="7" max="7" width="33.8984375" style="1" customWidth="1"/>
    <col min="8" max="8" width="22.09765625" style="1" customWidth="1"/>
    <col min="9" max="10" width="14.8984375" style="1" customWidth="1"/>
    <col min="11" max="11" width="20" style="1" customWidth="1"/>
    <col min="12" max="13" width="17.5" style="1" customWidth="1"/>
    <col min="14" max="14" width="16.59765625" style="1" customWidth="1"/>
    <col min="15" max="24" width="24.69921875" style="1" customWidth="1"/>
    <col min="25" max="25" width="21" style="1" customWidth="1"/>
    <col min="26" max="26" width="23.19921875" style="1" customWidth="1"/>
    <col min="27" max="27" width="19.09765625" style="1" customWidth="1"/>
    <col min="28" max="28" width="18.19921875" style="1" customWidth="1"/>
    <col min="29" max="16384" width="11" style="1"/>
  </cols>
  <sheetData>
    <row r="1" spans="1:28" ht="15.75" customHeight="1" x14ac:dyDescent="0.25">
      <c r="A1" s="3" t="s">
        <v>18</v>
      </c>
      <c r="F1" s="59" t="s">
        <v>39</v>
      </c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X1" s="61" t="s">
        <v>28</v>
      </c>
      <c r="Y1" s="61"/>
    </row>
    <row r="2" spans="1:28" ht="15" customHeight="1" x14ac:dyDescent="0.25">
      <c r="A2" s="20">
        <v>44255</v>
      </c>
      <c r="B2" s="1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X2" s="61"/>
      <c r="Y2" s="61"/>
    </row>
    <row r="3" spans="1:28" ht="15" customHeight="1" x14ac:dyDescent="0.25"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X3" s="62"/>
      <c r="Y3" s="62"/>
    </row>
    <row r="4" spans="1:28" s="32" customFormat="1" ht="23.25" customHeight="1" x14ac:dyDescent="0.25">
      <c r="A4" s="54" t="s">
        <v>10</v>
      </c>
      <c r="B4" s="55"/>
      <c r="C4" s="55"/>
      <c r="D4" s="55"/>
      <c r="E4" s="55"/>
      <c r="F4" s="54" t="s">
        <v>11</v>
      </c>
      <c r="G4" s="55"/>
      <c r="H4" s="55"/>
      <c r="I4" s="55"/>
      <c r="J4" s="56"/>
      <c r="K4" s="54" t="s">
        <v>29</v>
      </c>
      <c r="L4" s="55"/>
      <c r="M4" s="56"/>
      <c r="N4" s="54" t="s">
        <v>26</v>
      </c>
      <c r="O4" s="55"/>
      <c r="P4" s="55"/>
      <c r="Q4" s="55"/>
      <c r="R4" s="55"/>
      <c r="S4" s="56"/>
      <c r="T4" s="54" t="s">
        <v>20</v>
      </c>
      <c r="U4" s="55"/>
      <c r="V4" s="55"/>
      <c r="W4" s="55"/>
      <c r="X4" s="56"/>
      <c r="Y4" s="57" t="s">
        <v>21</v>
      </c>
      <c r="Z4" s="57" t="s">
        <v>40</v>
      </c>
      <c r="AA4" s="53" t="s">
        <v>27</v>
      </c>
      <c r="AB4" s="53"/>
    </row>
    <row r="5" spans="1:28" ht="42" customHeight="1" x14ac:dyDescent="0.25">
      <c r="A5" s="36" t="s">
        <v>1</v>
      </c>
      <c r="B5" s="36" t="s">
        <v>6</v>
      </c>
      <c r="C5" s="36" t="s">
        <v>2</v>
      </c>
      <c r="D5" s="4" t="s">
        <v>7</v>
      </c>
      <c r="E5" s="35" t="s">
        <v>22</v>
      </c>
      <c r="F5" s="5" t="s">
        <v>16</v>
      </c>
      <c r="G5" s="5" t="s">
        <v>3</v>
      </c>
      <c r="H5" s="5" t="s">
        <v>17</v>
      </c>
      <c r="I5" s="18" t="s">
        <v>24</v>
      </c>
      <c r="J5" s="18" t="s">
        <v>25</v>
      </c>
      <c r="K5" s="5" t="s">
        <v>4</v>
      </c>
      <c r="L5" s="5" t="s">
        <v>5</v>
      </c>
      <c r="M5" s="18" t="s">
        <v>0</v>
      </c>
      <c r="N5" s="4" t="s">
        <v>9</v>
      </c>
      <c r="O5" s="5" t="s">
        <v>12</v>
      </c>
      <c r="P5" s="5" t="s">
        <v>8</v>
      </c>
      <c r="Q5" s="40" t="s">
        <v>48</v>
      </c>
      <c r="R5" s="5" t="s">
        <v>13</v>
      </c>
      <c r="S5" s="5" t="s">
        <v>23</v>
      </c>
      <c r="T5" s="40" t="s">
        <v>12</v>
      </c>
      <c r="U5" s="40" t="s">
        <v>8</v>
      </c>
      <c r="V5" s="40" t="s">
        <v>48</v>
      </c>
      <c r="W5" s="40" t="s">
        <v>13</v>
      </c>
      <c r="X5" s="40" t="s">
        <v>49</v>
      </c>
      <c r="Y5" s="58"/>
      <c r="Z5" s="58"/>
      <c r="AA5" s="5" t="s">
        <v>14</v>
      </c>
      <c r="AB5" s="5" t="s">
        <v>15</v>
      </c>
    </row>
    <row r="6" spans="1:28" s="9" customFormat="1" ht="102" customHeight="1" x14ac:dyDescent="0.25">
      <c r="A6" s="38" t="s">
        <v>41</v>
      </c>
      <c r="B6" s="38" t="s">
        <v>42</v>
      </c>
      <c r="C6" s="39" t="s">
        <v>43</v>
      </c>
      <c r="D6" s="42" t="s">
        <v>31</v>
      </c>
      <c r="E6" s="41" t="s">
        <v>32</v>
      </c>
      <c r="F6" s="44">
        <v>20200680010073</v>
      </c>
      <c r="G6" s="43" t="s">
        <v>44</v>
      </c>
      <c r="H6" s="6" t="s">
        <v>45</v>
      </c>
      <c r="I6" s="33">
        <v>44197</v>
      </c>
      <c r="J6" s="33">
        <v>44561</v>
      </c>
      <c r="K6" s="37">
        <v>1</v>
      </c>
      <c r="L6" s="52">
        <v>1</v>
      </c>
      <c r="M6" s="2">
        <f>IF(L6/K6&gt;100%,100%,L6/K6)</f>
        <v>1</v>
      </c>
      <c r="N6" s="45">
        <v>2205352</v>
      </c>
      <c r="O6" s="46">
        <v>7000000000</v>
      </c>
      <c r="P6" s="46">
        <v>0</v>
      </c>
      <c r="Q6" s="46">
        <v>0</v>
      </c>
      <c r="R6" s="46">
        <v>0</v>
      </c>
      <c r="S6" s="47">
        <f>SUM(O6:R6)</f>
        <v>7000000000</v>
      </c>
      <c r="T6" s="46">
        <v>3000000000</v>
      </c>
      <c r="U6" s="46">
        <v>0</v>
      </c>
      <c r="V6" s="46">
        <v>0</v>
      </c>
      <c r="W6" s="46">
        <v>0</v>
      </c>
      <c r="X6" s="47">
        <f>SUM(T6:W6)</f>
        <v>3000000000</v>
      </c>
      <c r="Y6" s="22">
        <f>IFERROR(X6/S6,"-")</f>
        <v>0.42857142857142855</v>
      </c>
      <c r="Z6" s="21">
        <v>7000000000</v>
      </c>
      <c r="AA6" s="7" t="s">
        <v>30</v>
      </c>
      <c r="AB6" s="8" t="s">
        <v>50</v>
      </c>
    </row>
    <row r="7" spans="1:28" s="9" customFormat="1" ht="84" customHeight="1" x14ac:dyDescent="0.25">
      <c r="A7" s="38" t="s">
        <v>41</v>
      </c>
      <c r="B7" s="38" t="s">
        <v>42</v>
      </c>
      <c r="C7" s="39" t="s">
        <v>43</v>
      </c>
      <c r="D7" s="42" t="s">
        <v>33</v>
      </c>
      <c r="E7" s="41" t="s">
        <v>34</v>
      </c>
      <c r="F7" s="48"/>
      <c r="G7" s="48" t="s">
        <v>51</v>
      </c>
      <c r="H7" s="49"/>
      <c r="I7" s="33"/>
      <c r="J7" s="33"/>
      <c r="K7" s="37">
        <v>1</v>
      </c>
      <c r="L7" s="52"/>
      <c r="M7" s="2">
        <f t="shared" ref="M7:M9" si="0">IF(L7/K7&gt;100%,100%,L7/K7)</f>
        <v>0</v>
      </c>
      <c r="N7" s="45">
        <v>210530</v>
      </c>
      <c r="O7" s="46">
        <v>0</v>
      </c>
      <c r="P7" s="46">
        <v>0</v>
      </c>
      <c r="Q7" s="46">
        <v>0</v>
      </c>
      <c r="R7" s="46">
        <v>0</v>
      </c>
      <c r="S7" s="47">
        <f>SUM(O7:R7)</f>
        <v>0</v>
      </c>
      <c r="T7" s="46">
        <v>0</v>
      </c>
      <c r="U7" s="46">
        <v>0</v>
      </c>
      <c r="V7" s="46">
        <v>0</v>
      </c>
      <c r="W7" s="46">
        <v>0</v>
      </c>
      <c r="X7" s="47">
        <f>SUM(T7:W7)</f>
        <v>0</v>
      </c>
      <c r="Y7" s="22" t="str">
        <f>IFERROR(X7/S7,"-")</f>
        <v>-</v>
      </c>
      <c r="Z7" s="21">
        <v>0</v>
      </c>
      <c r="AA7" s="7" t="s">
        <v>30</v>
      </c>
      <c r="AB7" s="8" t="s">
        <v>50</v>
      </c>
    </row>
    <row r="8" spans="1:28" s="9" customFormat="1" ht="135" x14ac:dyDescent="0.25">
      <c r="A8" s="38" t="s">
        <v>41</v>
      </c>
      <c r="B8" s="38" t="s">
        <v>42</v>
      </c>
      <c r="C8" s="39" t="s">
        <v>43</v>
      </c>
      <c r="D8" s="42" t="s">
        <v>35</v>
      </c>
      <c r="E8" s="41" t="s">
        <v>36</v>
      </c>
      <c r="F8" s="50">
        <v>2021680010020</v>
      </c>
      <c r="G8" s="51" t="s">
        <v>46</v>
      </c>
      <c r="H8" s="49" t="s">
        <v>47</v>
      </c>
      <c r="I8" s="33">
        <v>44197</v>
      </c>
      <c r="J8" s="33">
        <v>44561</v>
      </c>
      <c r="K8" s="37">
        <v>1</v>
      </c>
      <c r="L8" s="52"/>
      <c r="M8" s="2">
        <f t="shared" si="0"/>
        <v>0</v>
      </c>
      <c r="N8" s="45">
        <v>210530</v>
      </c>
      <c r="O8" s="46">
        <v>0</v>
      </c>
      <c r="P8" s="46">
        <v>0</v>
      </c>
      <c r="Q8" s="46">
        <v>0</v>
      </c>
      <c r="R8" s="46">
        <v>0</v>
      </c>
      <c r="S8" s="47">
        <f>SUM(O8:R8)</f>
        <v>0</v>
      </c>
      <c r="T8" s="46">
        <v>0</v>
      </c>
      <c r="U8" s="46">
        <v>0</v>
      </c>
      <c r="V8" s="46">
        <v>0</v>
      </c>
      <c r="W8" s="46">
        <v>0</v>
      </c>
      <c r="X8" s="47">
        <f>SUM(T8:W8)</f>
        <v>0</v>
      </c>
      <c r="Y8" s="22" t="str">
        <f>IFERROR(X8/S8,"-")</f>
        <v>-</v>
      </c>
      <c r="Z8" s="21">
        <v>0</v>
      </c>
      <c r="AA8" s="7" t="s">
        <v>30</v>
      </c>
      <c r="AB8" s="8" t="s">
        <v>50</v>
      </c>
    </row>
    <row r="9" spans="1:28" s="9" customFormat="1" ht="102" customHeight="1" x14ac:dyDescent="0.25">
      <c r="A9" s="38" t="s">
        <v>41</v>
      </c>
      <c r="B9" s="38" t="s">
        <v>42</v>
      </c>
      <c r="C9" s="39" t="s">
        <v>43</v>
      </c>
      <c r="D9" s="42" t="s">
        <v>37</v>
      </c>
      <c r="E9" s="41" t="s">
        <v>38</v>
      </c>
      <c r="F9" s="48"/>
      <c r="G9" s="48" t="s">
        <v>51</v>
      </c>
      <c r="H9" s="49"/>
      <c r="I9" s="33"/>
      <c r="J9" s="33"/>
      <c r="K9" s="37">
        <v>1</v>
      </c>
      <c r="L9" s="52"/>
      <c r="M9" s="2">
        <f t="shared" si="0"/>
        <v>0</v>
      </c>
      <c r="N9" s="45">
        <v>2205352</v>
      </c>
      <c r="O9" s="46">
        <v>0</v>
      </c>
      <c r="P9" s="46">
        <v>0</v>
      </c>
      <c r="Q9" s="46">
        <v>0</v>
      </c>
      <c r="R9" s="46">
        <v>0</v>
      </c>
      <c r="S9" s="47">
        <f>SUM(O9:R9)</f>
        <v>0</v>
      </c>
      <c r="T9" s="46">
        <v>0</v>
      </c>
      <c r="U9" s="46">
        <v>0</v>
      </c>
      <c r="V9" s="46">
        <v>0</v>
      </c>
      <c r="W9" s="46">
        <v>0</v>
      </c>
      <c r="X9" s="47">
        <f>SUM(T9:W9)</f>
        <v>0</v>
      </c>
      <c r="Y9" s="22" t="str">
        <f>IFERROR(X9/S9,"-")</f>
        <v>-</v>
      </c>
      <c r="Z9" s="21">
        <v>0</v>
      </c>
      <c r="AA9" s="7" t="s">
        <v>30</v>
      </c>
      <c r="AB9" s="8" t="s">
        <v>50</v>
      </c>
    </row>
    <row r="10" spans="1:28" ht="27.75" customHeight="1" x14ac:dyDescent="0.25">
      <c r="A10" s="26"/>
      <c r="B10" s="27"/>
      <c r="C10" s="27"/>
      <c r="D10" s="27"/>
      <c r="E10" s="31"/>
      <c r="F10" s="63"/>
      <c r="G10" s="63"/>
      <c r="H10" s="63"/>
      <c r="I10" s="63"/>
      <c r="J10" s="63"/>
      <c r="K10" s="64"/>
      <c r="L10" s="34" t="s">
        <v>19</v>
      </c>
      <c r="M10" s="23">
        <f>AVERAGE(M6:M9)</f>
        <v>0.25</v>
      </c>
      <c r="N10" s="24"/>
      <c r="O10" s="25">
        <f t="shared" ref="O10:R10" si="1">SUM(O6:O9)</f>
        <v>7000000000</v>
      </c>
      <c r="P10" s="25">
        <f t="shared" si="1"/>
        <v>0</v>
      </c>
      <c r="Q10" s="25">
        <f t="shared" si="1"/>
        <v>0</v>
      </c>
      <c r="R10" s="25">
        <f t="shared" si="1"/>
        <v>0</v>
      </c>
      <c r="S10" s="25">
        <f>SUM(S6:S9)</f>
        <v>7000000000</v>
      </c>
      <c r="T10" s="25">
        <f t="shared" ref="T10" si="2">SUM(T6:T9)</f>
        <v>3000000000</v>
      </c>
      <c r="U10" s="25">
        <f t="shared" ref="U10" si="3">SUM(U6:U9)</f>
        <v>0</v>
      </c>
      <c r="V10" s="25">
        <f t="shared" ref="V10" si="4">SUM(V6:V9)</f>
        <v>0</v>
      </c>
      <c r="W10" s="25">
        <f t="shared" ref="W10" si="5">SUM(W6:W9)</f>
        <v>0</v>
      </c>
      <c r="X10" s="25">
        <f>SUM(X6:X9)</f>
        <v>3000000000</v>
      </c>
      <c r="Y10" s="28">
        <f>IFERROR(X10/S10,"-")</f>
        <v>0.42857142857142855</v>
      </c>
      <c r="Z10" s="25">
        <f>SUM(Z6:Z9)</f>
        <v>7000000000</v>
      </c>
      <c r="AA10" s="29"/>
      <c r="AB10" s="30"/>
    </row>
    <row r="11" spans="1:28" s="12" customFormat="1" x14ac:dyDescent="0.25">
      <c r="A11" s="13"/>
      <c r="B11" s="14"/>
      <c r="C11" s="14"/>
      <c r="D11" s="14"/>
      <c r="E11" s="14"/>
      <c r="G11" s="15"/>
      <c r="H11" s="15"/>
      <c r="I11" s="15"/>
      <c r="J11" s="15"/>
      <c r="K11" s="15"/>
      <c r="L11" s="16"/>
      <c r="M11" s="16"/>
      <c r="N11" s="15"/>
    </row>
    <row r="12" spans="1:28" s="12" customFormat="1" x14ac:dyDescent="0.25">
      <c r="A12" s="13"/>
      <c r="B12" s="14"/>
      <c r="C12" s="14"/>
      <c r="D12" s="14"/>
      <c r="E12" s="14"/>
      <c r="G12" s="15"/>
      <c r="H12" s="15"/>
      <c r="I12" s="15"/>
      <c r="J12" s="15"/>
      <c r="K12" s="15"/>
      <c r="L12" s="16"/>
      <c r="M12" s="16"/>
      <c r="N12" s="15"/>
    </row>
    <row r="13" spans="1:28" s="12" customFormat="1" x14ac:dyDescent="0.25">
      <c r="A13" s="13"/>
      <c r="B13" s="14"/>
      <c r="C13" s="14"/>
      <c r="D13" s="14"/>
      <c r="G13" s="15"/>
      <c r="H13" s="15"/>
      <c r="I13" s="15"/>
      <c r="J13" s="15"/>
      <c r="K13" s="15"/>
      <c r="L13" s="16"/>
      <c r="M13" s="16"/>
      <c r="N13" s="15"/>
    </row>
    <row r="14" spans="1:28" s="12" customFormat="1" x14ac:dyDescent="0.25">
      <c r="A14" s="13"/>
      <c r="B14" s="14"/>
      <c r="C14" s="14"/>
      <c r="D14" s="14"/>
      <c r="G14" s="15"/>
      <c r="H14" s="15"/>
      <c r="I14" s="15"/>
      <c r="J14" s="15"/>
      <c r="K14" s="15"/>
      <c r="L14" s="16"/>
      <c r="M14" s="16"/>
      <c r="N14" s="15"/>
    </row>
    <row r="15" spans="1:28" s="12" customFormat="1" x14ac:dyDescent="0.25">
      <c r="A15" s="13"/>
      <c r="B15" s="14"/>
      <c r="C15" s="14"/>
      <c r="D15" s="14"/>
      <c r="G15" s="15"/>
      <c r="H15" s="15"/>
      <c r="I15" s="15"/>
      <c r="J15" s="15"/>
      <c r="K15" s="15"/>
      <c r="L15" s="16"/>
      <c r="M15" s="16"/>
      <c r="N15" s="15"/>
    </row>
    <row r="16" spans="1:28" s="12" customFormat="1" x14ac:dyDescent="0.25">
      <c r="A16" s="13"/>
      <c r="B16" s="14"/>
      <c r="C16" s="14"/>
      <c r="D16" s="14"/>
      <c r="G16" s="15"/>
      <c r="H16" s="15"/>
      <c r="I16" s="15"/>
      <c r="J16" s="15"/>
      <c r="K16" s="15"/>
      <c r="L16" s="16"/>
      <c r="M16" s="16"/>
      <c r="N16" s="15"/>
    </row>
    <row r="17" spans="1:14" s="12" customFormat="1" x14ac:dyDescent="0.25">
      <c r="A17" s="13"/>
      <c r="B17" s="14"/>
      <c r="C17" s="14"/>
      <c r="D17" s="14"/>
      <c r="E17" s="14"/>
      <c r="G17" s="15"/>
      <c r="H17" s="15"/>
      <c r="I17" s="15"/>
      <c r="J17" s="15"/>
      <c r="K17" s="15"/>
      <c r="L17" s="16"/>
      <c r="M17" s="16"/>
      <c r="N17" s="15"/>
    </row>
    <row r="18" spans="1:14" s="12" customFormat="1" x14ac:dyDescent="0.25">
      <c r="A18" s="11"/>
    </row>
    <row r="19" spans="1:14" s="12" customFormat="1" x14ac:dyDescent="0.25">
      <c r="A19" s="11"/>
    </row>
    <row r="20" spans="1:14" s="12" customFormat="1" x14ac:dyDescent="0.25">
      <c r="A20" s="11"/>
    </row>
    <row r="21" spans="1:14" s="12" customFormat="1" x14ac:dyDescent="0.25">
      <c r="A21" s="13"/>
      <c r="B21" s="14"/>
      <c r="C21" s="14"/>
      <c r="D21" s="14"/>
      <c r="E21" s="14"/>
      <c r="G21" s="15"/>
      <c r="H21" s="15"/>
      <c r="I21" s="15"/>
      <c r="J21" s="15"/>
      <c r="K21" s="15"/>
      <c r="L21" s="17"/>
      <c r="M21" s="17"/>
      <c r="N21" s="15"/>
    </row>
    <row r="22" spans="1:14" s="12" customFormat="1" x14ac:dyDescent="0.25">
      <c r="A22" s="11"/>
    </row>
    <row r="23" spans="1:14" s="12" customFormat="1" x14ac:dyDescent="0.25">
      <c r="A23" s="11"/>
    </row>
    <row r="24" spans="1:14" s="12" customFormat="1" x14ac:dyDescent="0.25">
      <c r="A24" s="11"/>
    </row>
  </sheetData>
  <mergeCells count="11">
    <mergeCell ref="F1:Q3"/>
    <mergeCell ref="X1:Y3"/>
    <mergeCell ref="T4:X4"/>
    <mergeCell ref="F10:K10"/>
    <mergeCell ref="A4:E4"/>
    <mergeCell ref="N4:S4"/>
    <mergeCell ref="AA4:AB4"/>
    <mergeCell ref="F4:J4"/>
    <mergeCell ref="K4:M4"/>
    <mergeCell ref="Z4:Z5"/>
    <mergeCell ref="Y4:Y5"/>
  </mergeCells>
  <conditionalFormatting sqref="M6:M9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25" right="0.25" top="0.75" bottom="0.75" header="0.3" footer="0.3"/>
  <pageSetup paperSize="14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2021-07-07T15:45:20Z</dcterms:modified>
</cp:coreProperties>
</file>