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cindy\Documents\1 - Alcaldía\4 - Planeación\1 - Seguimiento\1 - Seguimiento 2021\Plan de Acción\01 - Enero\"/>
    </mc:Choice>
  </mc:AlternateContent>
  <xr:revisionPtr revIDLastSave="0" documentId="13_ncr:1_{A5BD22F1-680F-4A97-AD3B-2133C193EEA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9. SEGUIMIENTO DEL PA ALCALDIA 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4" i="1" l="1"/>
  <c r="Z14" i="1"/>
  <c r="X14" i="1"/>
  <c r="X13" i="1"/>
  <c r="Y13" i="1" s="1"/>
  <c r="X11" i="1"/>
  <c r="X10" i="1"/>
  <c r="X7" i="1"/>
  <c r="X6" i="1"/>
  <c r="O14" i="1"/>
  <c r="S11" i="1"/>
  <c r="M13" i="1"/>
  <c r="M10" i="1"/>
  <c r="M7" i="1"/>
  <c r="M6" i="1"/>
  <c r="W14" i="1"/>
  <c r="V14" i="1"/>
  <c r="U14" i="1"/>
  <c r="R14" i="1"/>
  <c r="Q14" i="1"/>
  <c r="P14" i="1"/>
  <c r="S13" i="1"/>
  <c r="M11" i="1"/>
  <c r="M14" i="1" s="1"/>
  <c r="S10" i="1"/>
  <c r="X8" i="1"/>
  <c r="Y10" i="1" l="1"/>
  <c r="Y11" i="1"/>
  <c r="S7" i="1"/>
  <c r="T14" i="1"/>
  <c r="S6" i="1"/>
  <c r="Y6" i="1" s="1"/>
  <c r="Y7" i="1" l="1"/>
  <c r="S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TECNICA11</author>
  </authors>
  <commentList>
    <comment ref="O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TECNICA11:</t>
        </r>
        <r>
          <rPr>
            <sz val="9"/>
            <color indexed="81"/>
            <rFont val="Tahoma"/>
            <family val="2"/>
          </rPr>
          <t xml:space="preserve">
EL PORYECTO SE ACTUALIZO PERO NO REQUIERE RECUROS DEL 2021 Y FINALIZA CON RESERVAN DEL AÑOS FISCAL  2020.</t>
        </r>
      </text>
    </comment>
  </commentList>
</comments>
</file>

<file path=xl/sharedStrings.xml><?xml version="1.0" encoding="utf-8"?>
<sst xmlns="http://schemas.openxmlformats.org/spreadsheetml/2006/main" count="94" uniqueCount="67">
  <si>
    <t>FECHA DE CORTE</t>
  </si>
  <si>
    <t>PLAN DE ACCIÓN
INSTITUTO DE VIVIENDA Y REFORMA URBANA DE BUCARAMANGA</t>
  </si>
  <si>
    <t>VIGENCIA 2021</t>
  </si>
  <si>
    <t>PDM 2020-2023</t>
  </si>
  <si>
    <t>PROYECTOS DE INVERSIÓN</t>
  </si>
  <si>
    <t>CUMPLIMIENTO DE META</t>
  </si>
  <si>
    <t>RECURSOS PROGRAMADOS</t>
  </si>
  <si>
    <t>RECURSOS EJECUTADOS</t>
  </si>
  <si>
    <t>EJECUCIÓN PPTAL</t>
  </si>
  <si>
    <t>RECURSOS GESTIONADOS</t>
  </si>
  <si>
    <t>RESPONSABLES</t>
  </si>
  <si>
    <t>Línea estratégica</t>
  </si>
  <si>
    <t>Componente</t>
  </si>
  <si>
    <t xml:space="preserve">Programa </t>
  </si>
  <si>
    <t>Meta PDM</t>
  </si>
  <si>
    <t>Indicador de producto</t>
  </si>
  <si>
    <t>Código BPIM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</si>
  <si>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</si>
  <si>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</si>
  <si>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</si>
  <si>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</si>
  <si>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</si>
  <si>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</si>
  <si>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AVANCE</t>
  </si>
  <si>
    <t>Rubro</t>
  </si>
  <si>
    <t>RECURSOS PROPIOS</t>
  </si>
  <si>
    <t>SGP</t>
  </si>
  <si>
    <t>SGR</t>
  </si>
  <si>
    <t>OTROS</t>
  </si>
  <si>
    <t>TOTAL PROGRAMADO</t>
  </si>
  <si>
    <t>Dependencia</t>
  </si>
  <si>
    <t>Responsable</t>
  </si>
  <si>
    <t>BUCARAMANGA EQUITATIVA E INCLUYENTE: UNA CIUDAD DE BIENESTAR</t>
  </si>
  <si>
    <t>Habitabilidad</t>
  </si>
  <si>
    <t>Proyección Habitacional Y Vivienda</t>
  </si>
  <si>
    <t>Asignar 521 subsidios complementarios a hogares en condición de vulnerabilidad con enfoque diferencial.</t>
  </si>
  <si>
    <t>Número de subsidios complementarios asignados a hogares en condición de vulnerabilidad con enfoque diferencial.</t>
  </si>
  <si>
    <t>APOYO TÉCNICO EN EL DISEÑO Y FORMULACIÓN DE PROYECTOS DE VIVIENDA Y ASIGNACIÓN DE SUBSIDIOS COMPLEMENTARIOS PARA LA POBLACIÓN VULNERABLE DEL MUNICIPIO DE BUCARAMANGA</t>
  </si>
  <si>
    <t>Asignar 521 subsidios complementarios a hogares vulnerables.</t>
  </si>
  <si>
    <t>2.3.2.02.02.005</t>
  </si>
  <si>
    <t>INVISBU</t>
  </si>
  <si>
    <t>Juan Manuel Gómez</t>
  </si>
  <si>
    <t>Entregar 500 soluciones de vivienda con obras complementarias.</t>
  </si>
  <si>
    <t>Número de soluciones de vivienda entregadas con obras complementarias.</t>
  </si>
  <si>
    <t>CONTROL Y SEGUIMIENTO A LA CONSTRUCCIÓN DE LA URBANIZACIÓN NORTE CLUB TIBURONES II EN EL MUNICIPIO BUCARAMANGA</t>
  </si>
  <si>
    <t>CONSTRUCCIÓN DEL PARQUE DE BOLSILLO NORTE CLUB TIBURONES II.</t>
  </si>
  <si>
    <t xml:space="preserve">Mejoramientos De Vivienda Y Entorno Barrial   </t>
  </si>
  <si>
    <t>Realizar 560 mejoramientos de vivienda en la zona urbana y rural.</t>
  </si>
  <si>
    <t>Número de mejoramientos de vivienda realizados en zona urbana y rural.</t>
  </si>
  <si>
    <t>OBRAS DE MEJORAMIENTOS DE VIVIENDA EN EL MUNICIPIO DE BUCARAMANGA.</t>
  </si>
  <si>
    <t xml:space="preserve">Realizar 120 mejoramientos urbanos </t>
  </si>
  <si>
    <t xml:space="preserve">Acompañamiento Social Habitacional </t>
  </si>
  <si>
    <t>Atender y acompañar a 13.500 familias en temas relacionas con vivienda de interés social.</t>
  </si>
  <si>
    <t>Número de familias atendidas y acompañadas en temas relacionados con vivienda de interés social.</t>
  </si>
  <si>
    <t>FORMACIÓN EN TEMAS RELACIONADOS CON VIVIENDA DE INTERÉS SOCIAL Y ACOMPAÑAMIENTO COMUNITARIO EN LOS PROYECTOS DESARROLLADOS POR EL INVISBU EN EL MUNICIPIO DE   BUCARAMANGA</t>
  </si>
  <si>
    <t>Atender y acompañar a 13.500 familias en temas relacionados con vivienda de interés social</t>
  </si>
  <si>
    <t>BUCARAMANGA CIUDAD VITAL: LA VIDA ES SAGRADA</t>
  </si>
  <si>
    <t>Bucaramanga, Territorio Ordenado</t>
  </si>
  <si>
    <t>1. Planeando Construimos Ciudad Y Territorio</t>
  </si>
  <si>
    <t>Formular 1 Operación Urbana Estratégica - OUE.</t>
  </si>
  <si>
    <t>Porcentaje de avance en la formulación de la Operación Urbana Estratégica - OUE.</t>
  </si>
  <si>
    <t xml:space="preserve">Formular una operación urbano estrategica </t>
  </si>
  <si>
    <t>PENDIENTE POR  INCLUIR  EN EL PRESUPUESTO DEL INVISBU-HACIENDA</t>
  </si>
  <si>
    <t>TOTALES</t>
  </si>
  <si>
    <t>TOTAL EJECUTADO</t>
  </si>
  <si>
    <t>PENDIENTE POR ADICIONAR</t>
  </si>
  <si>
    <t>2.3.2.02.02.006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</si>
</sst>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&quot;$&quot;\ #,##0"/>
    <numFmt numFmtId="166" formatCode="_-&quot;$&quot;\ * #,##0_-;\-&quot;$&quot;\ * #,##0_-;_-&quot;$&quot;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 Narrow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10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</xf>
    <xf numFmtId="0" fontId="3" fillId="0" borderId="0" xfId="1" applyFont="1"/>
    <xf numFmtId="15" fontId="6" fillId="3" borderId="2" xfId="0" applyNumberFormat="1" applyFont="1" applyFill="1" applyBorder="1" applyAlignment="1">
      <alignment horizontal="center" vertical="center"/>
    </xf>
    <xf numFmtId="16" fontId="3" fillId="0" borderId="0" xfId="1" applyNumberFormat="1" applyFont="1"/>
    <xf numFmtId="0" fontId="3" fillId="0" borderId="0" xfId="1" applyFont="1" applyAlignment="1">
      <alignment horizontal="justify"/>
    </xf>
    <xf numFmtId="0" fontId="3" fillId="0" borderId="0" xfId="1" applyFont="1" applyAlignment="1">
      <alignment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7" fillId="0" borderId="1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justify" vertical="center" wrapText="1"/>
    </xf>
    <xf numFmtId="0" fontId="3" fillId="3" borderId="1" xfId="1" applyFont="1" applyFill="1" applyBorder="1" applyAlignment="1">
      <alignment horizontal="justify" vertical="center" wrapText="1"/>
    </xf>
    <xf numFmtId="164" fontId="3" fillId="0" borderId="6" xfId="1" applyNumberFormat="1" applyFont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 vertical="center" wrapText="1"/>
    </xf>
    <xf numFmtId="3" fontId="8" fillId="4" borderId="1" xfId="1" applyNumberFormat="1" applyFont="1" applyFill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justify" vertical="center" wrapText="1"/>
    </xf>
    <xf numFmtId="5" fontId="7" fillId="0" borderId="1" xfId="2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5" fontId="7" fillId="4" borderId="1" xfId="2" applyNumberFormat="1" applyFont="1" applyFill="1" applyBorder="1" applyAlignment="1">
      <alignment horizontal="center" vertical="center" wrapText="1"/>
    </xf>
    <xf numFmtId="9" fontId="7" fillId="0" borderId="1" xfId="3" applyFont="1" applyFill="1" applyBorder="1" applyAlignment="1">
      <alignment horizontal="center" vertical="center" wrapText="1"/>
    </xf>
    <xf numFmtId="165" fontId="7" fillId="0" borderId="1" xfId="3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0" xfId="1" applyFont="1" applyFill="1"/>
    <xf numFmtId="1" fontId="3" fillId="0" borderId="8" xfId="1" applyNumberFormat="1" applyFont="1" applyBorder="1" applyAlignment="1">
      <alignment horizontal="justify" vertical="center"/>
    </xf>
    <xf numFmtId="0" fontId="5" fillId="0" borderId="8" xfId="1" applyFont="1" applyBorder="1" applyAlignment="1">
      <alignment horizontal="justify" vertical="center" wrapText="1"/>
    </xf>
    <xf numFmtId="0" fontId="7" fillId="0" borderId="8" xfId="1" applyFont="1" applyBorder="1" applyAlignment="1">
      <alignment horizontal="justify" vertical="center" wrapText="1"/>
    </xf>
    <xf numFmtId="9" fontId="8" fillId="0" borderId="1" xfId="1" applyNumberFormat="1" applyFont="1" applyFill="1" applyBorder="1" applyAlignment="1">
      <alignment horizontal="center" vertical="center" wrapText="1"/>
    </xf>
    <xf numFmtId="9" fontId="8" fillId="4" borderId="1" xfId="1" applyNumberFormat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justify"/>
    </xf>
    <xf numFmtId="0" fontId="3" fillId="2" borderId="5" xfId="1" applyFont="1" applyFill="1" applyBorder="1"/>
    <xf numFmtId="0" fontId="3" fillId="2" borderId="3" xfId="1" applyFont="1" applyFill="1" applyBorder="1"/>
    <xf numFmtId="0" fontId="3" fillId="2" borderId="4" xfId="1" applyFont="1" applyFill="1" applyBorder="1"/>
    <xf numFmtId="0" fontId="3" fillId="2" borderId="6" xfId="1" applyFont="1" applyFill="1" applyBorder="1"/>
    <xf numFmtId="0" fontId="9" fillId="2" borderId="6" xfId="1" applyFont="1" applyFill="1" applyBorder="1" applyAlignment="1">
      <alignment vertical="center"/>
    </xf>
    <xf numFmtId="9" fontId="9" fillId="2" borderId="1" xfId="1" applyNumberFormat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vertical="center"/>
    </xf>
    <xf numFmtId="166" fontId="2" fillId="2" borderId="1" xfId="2" applyNumberFormat="1" applyFont="1" applyFill="1" applyBorder="1" applyAlignment="1">
      <alignment vertical="center"/>
    </xf>
    <xf numFmtId="166" fontId="9" fillId="2" borderId="1" xfId="2" applyNumberFormat="1" applyFont="1" applyFill="1" applyBorder="1" applyAlignment="1">
      <alignment vertical="center"/>
    </xf>
    <xf numFmtId="0" fontId="10" fillId="2" borderId="4" xfId="1" applyFont="1" applyFill="1" applyBorder="1" applyAlignment="1">
      <alignment vertical="center"/>
    </xf>
    <xf numFmtId="0" fontId="10" fillId="2" borderId="6" xfId="1" applyFont="1" applyFill="1" applyBorder="1" applyAlignment="1">
      <alignment vertical="center"/>
    </xf>
    <xf numFmtId="0" fontId="3" fillId="0" borderId="0" xfId="1" applyFont="1" applyBorder="1" applyAlignment="1">
      <alignment horizontal="justify" vertical="center" wrapText="1"/>
    </xf>
    <xf numFmtId="0" fontId="3" fillId="0" borderId="0" xfId="1" applyFont="1" applyBorder="1" applyAlignment="1">
      <alignment vertical="center" wrapText="1"/>
    </xf>
    <xf numFmtId="0" fontId="3" fillId="0" borderId="0" xfId="1" applyFont="1" applyBorder="1"/>
    <xf numFmtId="164" fontId="3" fillId="0" borderId="0" xfId="1" applyNumberFormat="1" applyFont="1" applyBorder="1" applyAlignment="1">
      <alignment vertical="center" wrapText="1"/>
    </xf>
    <xf numFmtId="164" fontId="3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horizontal="justify"/>
    </xf>
    <xf numFmtId="0" fontId="8" fillId="0" borderId="0" xfId="1" applyFont="1" applyFill="1" applyBorder="1" applyAlignment="1">
      <alignment vertical="center" wrapText="1"/>
    </xf>
    <xf numFmtId="1" fontId="5" fillId="0" borderId="8" xfId="1" applyNumberFormat="1" applyFont="1" applyBorder="1" applyAlignment="1">
      <alignment horizontal="justify" vertical="center"/>
    </xf>
    <xf numFmtId="9" fontId="9" fillId="2" borderId="4" xfId="4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justify" vertical="center" wrapText="1"/>
    </xf>
    <xf numFmtId="0" fontId="3" fillId="0" borderId="8" xfId="1" applyFont="1" applyBorder="1" applyAlignment="1">
      <alignment horizontal="justify" vertical="center" wrapText="1"/>
    </xf>
    <xf numFmtId="0" fontId="14" fillId="4" borderId="1" xfId="1" applyFont="1" applyFill="1" applyBorder="1" applyAlignment="1">
      <alignment horizontal="justify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9" fontId="3" fillId="0" borderId="8" xfId="1" applyNumberFormat="1" applyFont="1" applyBorder="1" applyAlignment="1">
      <alignment horizontal="center" vertical="center"/>
    </xf>
    <xf numFmtId="9" fontId="3" fillId="0" borderId="10" xfId="1" applyNumberFormat="1" applyFont="1" applyBorder="1" applyAlignment="1">
      <alignment horizontal="center" vertical="center"/>
    </xf>
    <xf numFmtId="3" fontId="8" fillId="4" borderId="8" xfId="1" applyNumberFormat="1" applyFont="1" applyFill="1" applyBorder="1" applyAlignment="1">
      <alignment horizontal="center" vertical="center" wrapText="1"/>
    </xf>
    <xf numFmtId="3" fontId="8" fillId="4" borderId="10" xfId="1" applyNumberFormat="1" applyFont="1" applyFill="1" applyBorder="1" applyAlignment="1">
      <alignment horizontal="center" vertical="center" wrapText="1"/>
    </xf>
    <xf numFmtId="3" fontId="8" fillId="0" borderId="8" xfId="1" applyNumberFormat="1" applyFont="1" applyFill="1" applyBorder="1" applyAlignment="1">
      <alignment horizontal="center" vertical="center" wrapText="1"/>
    </xf>
    <xf numFmtId="3" fontId="8" fillId="0" borderId="10" xfId="1" applyNumberFormat="1" applyFont="1" applyFill="1" applyBorder="1" applyAlignment="1">
      <alignment horizontal="center" vertical="center" wrapText="1"/>
    </xf>
    <xf numFmtId="5" fontId="7" fillId="4" borderId="8" xfId="2" applyNumberFormat="1" applyFont="1" applyFill="1" applyBorder="1" applyAlignment="1">
      <alignment horizontal="center" vertical="center" wrapText="1"/>
    </xf>
    <xf numFmtId="5" fontId="7" fillId="4" borderId="10" xfId="2" applyNumberFormat="1" applyFont="1" applyFill="1" applyBorder="1" applyAlignment="1">
      <alignment horizontal="center" vertical="center" wrapText="1"/>
    </xf>
    <xf numFmtId="9" fontId="7" fillId="0" borderId="8" xfId="3" applyFont="1" applyFill="1" applyBorder="1" applyAlignment="1">
      <alignment horizontal="center" vertical="center" wrapText="1"/>
    </xf>
    <xf numFmtId="9" fontId="7" fillId="0" borderId="10" xfId="3" applyFont="1" applyFill="1" applyBorder="1" applyAlignment="1">
      <alignment horizontal="center" vertical="center" wrapText="1"/>
    </xf>
    <xf numFmtId="165" fontId="7" fillId="0" borderId="8" xfId="3" applyNumberFormat="1" applyFont="1" applyFill="1" applyBorder="1" applyAlignment="1">
      <alignment horizontal="center" vertical="center" wrapText="1"/>
    </xf>
    <xf numFmtId="165" fontId="7" fillId="0" borderId="10" xfId="3" applyNumberFormat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8" xfId="1" applyFont="1" applyBorder="1" applyAlignment="1">
      <alignment horizontal="justify" vertical="center" wrapText="1"/>
    </xf>
    <xf numFmtId="0" fontId="3" fillId="0" borderId="10" xfId="1" applyFont="1" applyBorder="1" applyAlignment="1">
      <alignment horizontal="justify" vertical="center" wrapText="1"/>
    </xf>
    <xf numFmtId="0" fontId="7" fillId="0" borderId="8" xfId="1" applyFont="1" applyFill="1" applyBorder="1" applyAlignment="1">
      <alignment horizontal="justify" vertical="center" wrapText="1"/>
    </xf>
    <xf numFmtId="0" fontId="7" fillId="0" borderId="10" xfId="1" applyFont="1" applyFill="1" applyBorder="1" applyAlignment="1">
      <alignment horizontal="justify" vertical="center" wrapText="1"/>
    </xf>
    <xf numFmtId="0" fontId="14" fillId="4" borderId="8" xfId="1" applyFont="1" applyFill="1" applyBorder="1" applyAlignment="1">
      <alignment horizontal="justify" vertical="center" wrapText="1"/>
    </xf>
    <xf numFmtId="0" fontId="14" fillId="4" borderId="10" xfId="1" applyFont="1" applyFill="1" applyBorder="1" applyAlignment="1">
      <alignment horizontal="justify" vertical="center" wrapText="1"/>
    </xf>
    <xf numFmtId="0" fontId="8" fillId="0" borderId="8" xfId="1" applyFont="1" applyFill="1" applyBorder="1" applyAlignment="1">
      <alignment horizontal="justify" vertical="center" wrapText="1"/>
    </xf>
    <xf numFmtId="0" fontId="8" fillId="0" borderId="10" xfId="1" applyFont="1" applyFill="1" applyBorder="1" applyAlignment="1">
      <alignment horizontal="justify" vertical="center" wrapText="1"/>
    </xf>
    <xf numFmtId="165" fontId="7" fillId="0" borderId="11" xfId="3" applyNumberFormat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1" fontId="5" fillId="0" borderId="8" xfId="1" applyNumberFormat="1" applyFont="1" applyBorder="1" applyAlignment="1">
      <alignment horizontal="center" vertical="center"/>
    </xf>
    <xf numFmtId="1" fontId="5" fillId="0" borderId="10" xfId="1" applyNumberFormat="1" applyFont="1" applyBorder="1" applyAlignment="1">
      <alignment horizontal="center" vertical="center"/>
    </xf>
    <xf numFmtId="0" fontId="5" fillId="0" borderId="8" xfId="1" applyFont="1" applyBorder="1" applyAlignment="1">
      <alignment horizontal="justify" vertical="center" wrapText="1"/>
    </xf>
    <xf numFmtId="0" fontId="5" fillId="0" borderId="10" xfId="1" applyFont="1" applyBorder="1" applyAlignment="1">
      <alignment horizontal="justify" vertical="center" wrapText="1"/>
    </xf>
    <xf numFmtId="3" fontId="8" fillId="0" borderId="11" xfId="1" applyNumberFormat="1" applyFont="1" applyFill="1" applyBorder="1" applyAlignment="1">
      <alignment horizontal="center" vertical="center" wrapText="1"/>
    </xf>
    <xf numFmtId="3" fontId="8" fillId="4" borderId="11" xfId="1" applyNumberFormat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9" fontId="3" fillId="0" borderId="11" xfId="1" applyNumberFormat="1" applyFont="1" applyBorder="1" applyAlignment="1">
      <alignment horizontal="center" vertical="center"/>
    </xf>
    <xf numFmtId="5" fontId="7" fillId="4" borderId="11" xfId="2" applyNumberFormat="1" applyFont="1" applyFill="1" applyBorder="1" applyAlignment="1">
      <alignment horizontal="center" vertical="center" wrapText="1"/>
    </xf>
    <xf numFmtId="9" fontId="7" fillId="0" borderId="11" xfId="3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justify" vertical="center" wrapText="1"/>
    </xf>
    <xf numFmtId="0" fontId="14" fillId="4" borderId="11" xfId="1" applyFont="1" applyFill="1" applyBorder="1" applyAlignment="1">
      <alignment horizontal="justify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</cellXfs>
  <cellStyles count="5">
    <cellStyle name="Moneda 3" xfId="2" xr:uid="{00000000-0005-0000-0000-000000000000}"/>
    <cellStyle name="Normal" xfId="0" builtinId="0"/>
    <cellStyle name="Normal 2" xfId="1" xr:uid="{00000000-0005-0000-0000-000002000000}"/>
    <cellStyle name="Porcentaje" xfId="4" builtinId="5"/>
    <cellStyle name="Porcentaje 2" xfId="3" xr:uid="{00000000-0005-0000-0000-000003000000}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1014164</xdr:colOff>
      <xdr:row>2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4531" y="23811"/>
          <a:ext cx="1811883" cy="542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8"/>
  <sheetViews>
    <sheetView showGridLines="0" tabSelected="1" topLeftCell="I1" zoomScale="50" zoomScaleNormal="50" zoomScaleSheetLayoutView="51" workbookViewId="0">
      <pane ySplit="5" topLeftCell="A6" activePane="bottomLeft" state="frozen"/>
      <selection pane="bottomLeft" activeCell="A6" sqref="A6:AB13"/>
    </sheetView>
  </sheetViews>
  <sheetFormatPr baseColWidth="10" defaultColWidth="11.44140625" defaultRowHeight="15" x14ac:dyDescent="0.25"/>
  <cols>
    <col min="1" max="1" width="26.33203125" style="5" customWidth="1"/>
    <col min="2" max="3" width="26.33203125" style="2" customWidth="1"/>
    <col min="4" max="4" width="31.21875" style="2" customWidth="1"/>
    <col min="5" max="5" width="33" style="2" customWidth="1"/>
    <col min="6" max="6" width="24.21875" style="2" customWidth="1"/>
    <col min="7" max="7" width="38.6640625" style="2" customWidth="1"/>
    <col min="8" max="8" width="28" style="2" customWidth="1"/>
    <col min="9" max="9" width="17" style="2" customWidth="1"/>
    <col min="10" max="10" width="17.6640625" style="2" customWidth="1"/>
    <col min="11" max="11" width="18.109375" style="2" customWidth="1"/>
    <col min="12" max="13" width="20" style="2" customWidth="1"/>
    <col min="14" max="14" width="21.5546875" style="2" customWidth="1"/>
    <col min="15" max="15" width="29.109375" style="2" customWidth="1"/>
    <col min="16" max="18" width="13.77734375" style="2" customWidth="1"/>
    <col min="19" max="20" width="29.109375" style="2" customWidth="1"/>
    <col min="21" max="23" width="13.77734375" style="2" customWidth="1"/>
    <col min="24" max="24" width="29.109375" style="2" customWidth="1"/>
    <col min="25" max="25" width="18.88671875" style="2" customWidth="1"/>
    <col min="26" max="26" width="22.33203125" style="2" customWidth="1"/>
    <col min="27" max="27" width="18.33203125" style="2" customWidth="1"/>
    <col min="28" max="28" width="18.44140625" style="2" customWidth="1"/>
    <col min="29" max="16384" width="11.44140625" style="2"/>
  </cols>
  <sheetData>
    <row r="1" spans="1:28" ht="16.2" thickBot="1" x14ac:dyDescent="0.3">
      <c r="A1" s="1" t="s">
        <v>0</v>
      </c>
      <c r="F1" s="97" t="s">
        <v>1</v>
      </c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Y1" s="100" t="s">
        <v>2</v>
      </c>
      <c r="Z1" s="100"/>
    </row>
    <row r="2" spans="1:28" ht="15" customHeight="1" thickBot="1" x14ac:dyDescent="0.3">
      <c r="A2" s="3">
        <v>44227</v>
      </c>
      <c r="B2" s="4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Y2" s="100"/>
      <c r="Z2" s="100"/>
    </row>
    <row r="3" spans="1:28" ht="15" customHeight="1" x14ac:dyDescent="0.25"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Y3" s="101"/>
      <c r="Z3" s="101"/>
    </row>
    <row r="4" spans="1:28" s="6" customFormat="1" ht="23.25" customHeight="1" x14ac:dyDescent="0.3">
      <c r="A4" s="102" t="s">
        <v>3</v>
      </c>
      <c r="B4" s="103"/>
      <c r="C4" s="103"/>
      <c r="D4" s="103"/>
      <c r="E4" s="103"/>
      <c r="F4" s="102" t="s">
        <v>4</v>
      </c>
      <c r="G4" s="103"/>
      <c r="H4" s="103"/>
      <c r="I4" s="103"/>
      <c r="J4" s="103"/>
      <c r="K4" s="104" t="s">
        <v>5</v>
      </c>
      <c r="L4" s="104"/>
      <c r="M4" s="104"/>
      <c r="N4" s="104" t="s">
        <v>6</v>
      </c>
      <c r="O4" s="104"/>
      <c r="P4" s="104"/>
      <c r="Q4" s="104"/>
      <c r="R4" s="104"/>
      <c r="S4" s="104"/>
      <c r="T4" s="102" t="s">
        <v>7</v>
      </c>
      <c r="U4" s="103"/>
      <c r="V4" s="103"/>
      <c r="W4" s="103"/>
      <c r="X4" s="105"/>
      <c r="Y4" s="106" t="s">
        <v>8</v>
      </c>
      <c r="Z4" s="108" t="s">
        <v>9</v>
      </c>
      <c r="AA4" s="82" t="s">
        <v>10</v>
      </c>
      <c r="AB4" s="82"/>
    </row>
    <row r="5" spans="1:28" ht="42" customHeight="1" x14ac:dyDescent="0.25">
      <c r="A5" s="7" t="s">
        <v>11</v>
      </c>
      <c r="B5" s="7" t="s">
        <v>12</v>
      </c>
      <c r="C5" s="7" t="s">
        <v>13</v>
      </c>
      <c r="D5" s="8" t="s">
        <v>14</v>
      </c>
      <c r="E5" s="9" t="s">
        <v>15</v>
      </c>
      <c r="F5" s="9" t="s">
        <v>16</v>
      </c>
      <c r="G5" s="9" t="s">
        <v>17</v>
      </c>
      <c r="H5" s="9" t="s">
        <v>18</v>
      </c>
      <c r="I5" s="9" t="s">
        <v>19</v>
      </c>
      <c r="J5" s="9" t="s">
        <v>20</v>
      </c>
      <c r="K5" s="9" t="s">
        <v>21</v>
      </c>
      <c r="L5" s="9" t="s">
        <v>22</v>
      </c>
      <c r="M5" s="9" t="s">
        <v>23</v>
      </c>
      <c r="N5" s="8" t="s">
        <v>24</v>
      </c>
      <c r="O5" s="9" t="s">
        <v>25</v>
      </c>
      <c r="P5" s="9" t="s">
        <v>26</v>
      </c>
      <c r="Q5" s="9" t="s">
        <v>27</v>
      </c>
      <c r="R5" s="9" t="s">
        <v>28</v>
      </c>
      <c r="S5" s="9" t="s">
        <v>29</v>
      </c>
      <c r="T5" s="9" t="s">
        <v>25</v>
      </c>
      <c r="U5" s="9" t="s">
        <v>26</v>
      </c>
      <c r="V5" s="9" t="s">
        <v>27</v>
      </c>
      <c r="W5" s="9" t="s">
        <v>28</v>
      </c>
      <c r="X5" s="9" t="s">
        <v>64</v>
      </c>
      <c r="Y5" s="107"/>
      <c r="Z5" s="109"/>
      <c r="AA5" s="9" t="s">
        <v>30</v>
      </c>
      <c r="AB5" s="9" t="s">
        <v>31</v>
      </c>
    </row>
    <row r="6" spans="1:28" s="26" customFormat="1" ht="82.2" customHeight="1" x14ac:dyDescent="0.25">
      <c r="A6" s="10" t="s">
        <v>32</v>
      </c>
      <c r="B6" s="10" t="s">
        <v>33</v>
      </c>
      <c r="C6" s="11" t="s">
        <v>34</v>
      </c>
      <c r="D6" s="55" t="s">
        <v>35</v>
      </c>
      <c r="E6" s="12" t="s">
        <v>36</v>
      </c>
      <c r="F6" s="83">
        <v>20200680010042</v>
      </c>
      <c r="G6" s="85" t="s">
        <v>37</v>
      </c>
      <c r="H6" s="13" t="s">
        <v>38</v>
      </c>
      <c r="I6" s="14">
        <v>44211</v>
      </c>
      <c r="J6" s="14">
        <v>44561</v>
      </c>
      <c r="K6" s="15">
        <v>165</v>
      </c>
      <c r="L6" s="16">
        <v>4</v>
      </c>
      <c r="M6" s="17">
        <f>IF(L6/K6&gt;100%,100%,L6/K6)</f>
        <v>2.4242424242424242E-2</v>
      </c>
      <c r="N6" s="18" t="s">
        <v>39</v>
      </c>
      <c r="O6" s="19">
        <v>862258096.79999995</v>
      </c>
      <c r="P6" s="20">
        <v>0</v>
      </c>
      <c r="Q6" s="20">
        <v>0</v>
      </c>
      <c r="R6" s="20"/>
      <c r="S6" s="21">
        <f t="shared" ref="S6:S13" si="0">SUM(O6:R6)</f>
        <v>862258096.79999995</v>
      </c>
      <c r="T6" s="19">
        <v>66889884</v>
      </c>
      <c r="U6" s="20">
        <v>0</v>
      </c>
      <c r="V6" s="20"/>
      <c r="W6" s="20"/>
      <c r="X6" s="21">
        <f>SUM(T6:W6)</f>
        <v>66889884</v>
      </c>
      <c r="Y6" s="22">
        <f>IFERROR(X6/S6,"-")</f>
        <v>7.757524602928148E-2</v>
      </c>
      <c r="Z6" s="23"/>
      <c r="AA6" s="24" t="s">
        <v>40</v>
      </c>
      <c r="AB6" s="25" t="s">
        <v>41</v>
      </c>
    </row>
    <row r="7" spans="1:28" s="26" customFormat="1" ht="60" customHeight="1" x14ac:dyDescent="0.25">
      <c r="A7" s="78" t="s">
        <v>32</v>
      </c>
      <c r="B7" s="78" t="s">
        <v>33</v>
      </c>
      <c r="C7" s="78" t="s">
        <v>34</v>
      </c>
      <c r="D7" s="76" t="s">
        <v>42</v>
      </c>
      <c r="E7" s="78" t="s">
        <v>43</v>
      </c>
      <c r="F7" s="84"/>
      <c r="G7" s="86"/>
      <c r="H7" s="13" t="s">
        <v>42</v>
      </c>
      <c r="I7" s="14">
        <v>44211</v>
      </c>
      <c r="J7" s="14">
        <v>44561</v>
      </c>
      <c r="K7" s="62">
        <v>200</v>
      </c>
      <c r="L7" s="60">
        <v>15</v>
      </c>
      <c r="M7" s="58">
        <f>IF(L7/K7&gt;100%,100%,L7/K7)</f>
        <v>7.4999999999999997E-2</v>
      </c>
      <c r="N7" s="18" t="s">
        <v>39</v>
      </c>
      <c r="O7" s="19">
        <v>631600000</v>
      </c>
      <c r="P7" s="20"/>
      <c r="Q7" s="20"/>
      <c r="R7" s="20"/>
      <c r="S7" s="64">
        <f>SUM(O7:R9)</f>
        <v>1251600000</v>
      </c>
      <c r="T7" s="19">
        <v>110507878</v>
      </c>
      <c r="U7" s="20"/>
      <c r="V7" s="20"/>
      <c r="W7" s="20"/>
      <c r="X7" s="64">
        <f>SUM(T7:W9)</f>
        <v>110507878</v>
      </c>
      <c r="Y7" s="66">
        <f>IFERROR(X7/S7,"-")</f>
        <v>8.8293286992649406E-2</v>
      </c>
      <c r="Z7" s="68"/>
      <c r="AA7" s="70" t="s">
        <v>40</v>
      </c>
      <c r="AB7" s="56" t="s">
        <v>41</v>
      </c>
    </row>
    <row r="8" spans="1:28" s="26" customFormat="1" ht="97.2" customHeight="1" x14ac:dyDescent="0.25">
      <c r="A8" s="95"/>
      <c r="B8" s="95"/>
      <c r="C8" s="95"/>
      <c r="D8" s="96"/>
      <c r="E8" s="95"/>
      <c r="F8" s="27">
        <v>20200680010006</v>
      </c>
      <c r="G8" s="28" t="s">
        <v>44</v>
      </c>
      <c r="H8" s="90" t="s">
        <v>42</v>
      </c>
      <c r="I8" s="14">
        <v>44225</v>
      </c>
      <c r="J8" s="14">
        <v>44316</v>
      </c>
      <c r="K8" s="87"/>
      <c r="L8" s="88"/>
      <c r="M8" s="92"/>
      <c r="N8" s="18" t="s">
        <v>39</v>
      </c>
      <c r="O8" s="19">
        <v>0</v>
      </c>
      <c r="P8" s="20"/>
      <c r="Q8" s="20"/>
      <c r="R8" s="20"/>
      <c r="S8" s="93"/>
      <c r="T8" s="19">
        <v>0</v>
      </c>
      <c r="U8" s="20"/>
      <c r="V8" s="20"/>
      <c r="W8" s="20"/>
      <c r="X8" s="93">
        <f t="shared" ref="X8" si="1">SUM(T8:W8)</f>
        <v>0</v>
      </c>
      <c r="Y8" s="94"/>
      <c r="Z8" s="80"/>
      <c r="AA8" s="81"/>
      <c r="AB8" s="89"/>
    </row>
    <row r="9" spans="1:28" s="26" customFormat="1" ht="49.2" customHeight="1" x14ac:dyDescent="0.25">
      <c r="A9" s="79"/>
      <c r="B9" s="79"/>
      <c r="C9" s="79"/>
      <c r="D9" s="77"/>
      <c r="E9" s="79"/>
      <c r="F9" s="27"/>
      <c r="G9" s="29" t="s">
        <v>45</v>
      </c>
      <c r="H9" s="91"/>
      <c r="I9" s="14"/>
      <c r="J9" s="14"/>
      <c r="K9" s="63"/>
      <c r="L9" s="61"/>
      <c r="M9" s="59"/>
      <c r="N9" s="18" t="s">
        <v>39</v>
      </c>
      <c r="O9" s="19">
        <v>620000000</v>
      </c>
      <c r="P9" s="20"/>
      <c r="Q9" s="20"/>
      <c r="R9" s="20"/>
      <c r="S9" s="65"/>
      <c r="T9" s="19">
        <v>0</v>
      </c>
      <c r="U9" s="20"/>
      <c r="V9" s="20"/>
      <c r="W9" s="20"/>
      <c r="X9" s="65"/>
      <c r="Y9" s="67"/>
      <c r="Z9" s="69"/>
      <c r="AA9" s="71"/>
      <c r="AB9" s="57"/>
    </row>
    <row r="10" spans="1:28" s="26" customFormat="1" ht="64.2" customHeight="1" x14ac:dyDescent="0.25">
      <c r="A10" s="10" t="s">
        <v>32</v>
      </c>
      <c r="B10" s="10" t="s">
        <v>33</v>
      </c>
      <c r="C10" s="11" t="s">
        <v>46</v>
      </c>
      <c r="D10" s="55" t="s">
        <v>47</v>
      </c>
      <c r="E10" s="12" t="s">
        <v>48</v>
      </c>
      <c r="F10" s="27"/>
      <c r="G10" s="29" t="s">
        <v>49</v>
      </c>
      <c r="H10" s="18" t="s">
        <v>50</v>
      </c>
      <c r="I10" s="14"/>
      <c r="J10" s="14"/>
      <c r="K10" s="15">
        <v>120</v>
      </c>
      <c r="L10" s="16">
        <v>0</v>
      </c>
      <c r="M10" s="17">
        <f>IF(L10/K10&gt;100%,100%,L10/K10)</f>
        <v>0</v>
      </c>
      <c r="N10" s="18" t="s">
        <v>39</v>
      </c>
      <c r="O10" s="19">
        <v>2720713903.1999998</v>
      </c>
      <c r="P10" s="20"/>
      <c r="Q10" s="20"/>
      <c r="R10" s="20"/>
      <c r="S10" s="21">
        <f t="shared" si="0"/>
        <v>2720713903.1999998</v>
      </c>
      <c r="T10" s="19">
        <v>0</v>
      </c>
      <c r="U10" s="20"/>
      <c r="V10" s="20"/>
      <c r="W10" s="20"/>
      <c r="X10" s="21">
        <f>SUM(T10:W10)</f>
        <v>0</v>
      </c>
      <c r="Y10" s="22">
        <f>IFERROR(X10/S10,"-")</f>
        <v>0</v>
      </c>
      <c r="Z10" s="23"/>
      <c r="AA10" s="24" t="s">
        <v>40</v>
      </c>
      <c r="AB10" s="25" t="s">
        <v>41</v>
      </c>
    </row>
    <row r="11" spans="1:28" s="26" customFormat="1" ht="164.25" customHeight="1" x14ac:dyDescent="0.25">
      <c r="A11" s="72" t="s">
        <v>32</v>
      </c>
      <c r="B11" s="72" t="s">
        <v>33</v>
      </c>
      <c r="C11" s="74" t="s">
        <v>51</v>
      </c>
      <c r="D11" s="76" t="s">
        <v>52</v>
      </c>
      <c r="E11" s="78" t="s">
        <v>53</v>
      </c>
      <c r="F11" s="51">
        <v>20200680010046</v>
      </c>
      <c r="G11" s="28" t="s">
        <v>54</v>
      </c>
      <c r="H11" s="13" t="s">
        <v>55</v>
      </c>
      <c r="I11" s="14">
        <v>44211</v>
      </c>
      <c r="J11" s="14">
        <v>44227</v>
      </c>
      <c r="K11" s="62">
        <v>3500</v>
      </c>
      <c r="L11" s="60">
        <v>826.5</v>
      </c>
      <c r="M11" s="58">
        <f>IF(L11/K11&gt;100%,100%,L11/K11)</f>
        <v>0.23614285714285715</v>
      </c>
      <c r="N11" s="53" t="s">
        <v>39</v>
      </c>
      <c r="O11" s="19">
        <v>165408000</v>
      </c>
      <c r="P11" s="20"/>
      <c r="Q11" s="20"/>
      <c r="R11" s="20"/>
      <c r="S11" s="64">
        <f>SUM(O11:R12)</f>
        <v>165428000</v>
      </c>
      <c r="T11" s="19">
        <v>28800000</v>
      </c>
      <c r="U11" s="20"/>
      <c r="V11" s="20"/>
      <c r="W11" s="20"/>
      <c r="X11" s="64">
        <f>SUM(T11:W12)</f>
        <v>28800000</v>
      </c>
      <c r="Y11" s="66">
        <f>IFERROR(X11/S11,"-")</f>
        <v>0.17409386560920764</v>
      </c>
      <c r="Z11" s="68"/>
      <c r="AA11" s="70" t="s">
        <v>40</v>
      </c>
      <c r="AB11" s="56" t="s">
        <v>41</v>
      </c>
    </row>
    <row r="12" spans="1:28" s="26" customFormat="1" ht="24.6" customHeight="1" x14ac:dyDescent="0.25">
      <c r="A12" s="73"/>
      <c r="B12" s="73"/>
      <c r="C12" s="75"/>
      <c r="D12" s="77"/>
      <c r="E12" s="79"/>
      <c r="F12" s="51"/>
      <c r="G12" s="54" t="s">
        <v>65</v>
      </c>
      <c r="H12" s="13"/>
      <c r="I12" s="14"/>
      <c r="J12" s="14"/>
      <c r="K12" s="63"/>
      <c r="L12" s="61"/>
      <c r="M12" s="59"/>
      <c r="N12" s="53" t="s">
        <v>66</v>
      </c>
      <c r="O12" s="19">
        <v>20000</v>
      </c>
      <c r="P12" s="20"/>
      <c r="Q12" s="20"/>
      <c r="R12" s="20"/>
      <c r="S12" s="65"/>
      <c r="T12" s="19"/>
      <c r="U12" s="20"/>
      <c r="V12" s="20"/>
      <c r="W12" s="20"/>
      <c r="X12" s="65"/>
      <c r="Y12" s="67"/>
      <c r="Z12" s="69"/>
      <c r="AA12" s="71"/>
      <c r="AB12" s="57"/>
    </row>
    <row r="13" spans="1:28" s="26" customFormat="1" ht="53.4" customHeight="1" x14ac:dyDescent="0.25">
      <c r="A13" s="10" t="s">
        <v>56</v>
      </c>
      <c r="B13" s="10" t="s">
        <v>57</v>
      </c>
      <c r="C13" s="11" t="s">
        <v>58</v>
      </c>
      <c r="D13" s="55" t="s">
        <v>59</v>
      </c>
      <c r="E13" s="12" t="s">
        <v>60</v>
      </c>
      <c r="F13" s="27"/>
      <c r="G13" s="29" t="s">
        <v>62</v>
      </c>
      <c r="H13" s="13" t="s">
        <v>61</v>
      </c>
      <c r="I13" s="14"/>
      <c r="J13" s="14"/>
      <c r="K13" s="30">
        <v>0.5</v>
      </c>
      <c r="L13" s="31">
        <v>0</v>
      </c>
      <c r="M13" s="17">
        <f>IF(L13/K13&gt;100%,100%,L13/K13)</f>
        <v>0</v>
      </c>
      <c r="N13" s="53" t="s">
        <v>39</v>
      </c>
      <c r="O13" s="19">
        <v>0</v>
      </c>
      <c r="P13" s="20"/>
      <c r="Q13" s="20"/>
      <c r="R13" s="20"/>
      <c r="S13" s="21">
        <f t="shared" si="0"/>
        <v>0</v>
      </c>
      <c r="T13" s="19"/>
      <c r="U13" s="20"/>
      <c r="V13" s="20"/>
      <c r="W13" s="20"/>
      <c r="X13" s="21">
        <f>SUM(T13:W13)</f>
        <v>0</v>
      </c>
      <c r="Y13" s="22" t="str">
        <f>IFERROR(X13/S13,"-")</f>
        <v>-</v>
      </c>
      <c r="Z13" s="23"/>
      <c r="AA13" s="24" t="s">
        <v>40</v>
      </c>
      <c r="AB13" s="25" t="s">
        <v>41</v>
      </c>
    </row>
    <row r="14" spans="1:28" ht="27.75" customHeight="1" x14ac:dyDescent="0.25">
      <c r="A14" s="32"/>
      <c r="B14" s="33"/>
      <c r="C14" s="33"/>
      <c r="D14" s="33"/>
      <c r="E14" s="34"/>
      <c r="F14" s="33"/>
      <c r="G14" s="33"/>
      <c r="H14" s="35"/>
      <c r="I14" s="33"/>
      <c r="J14" s="33"/>
      <c r="K14" s="36"/>
      <c r="L14" s="37" t="s">
        <v>63</v>
      </c>
      <c r="M14" s="38">
        <f>AVERAGE(M6:M13)</f>
        <v>6.7077056277056277E-2</v>
      </c>
      <c r="N14" s="39"/>
      <c r="O14" s="40">
        <f>SUM(O6:O13)</f>
        <v>5000000000</v>
      </c>
      <c r="P14" s="40">
        <f t="shared" ref="P14:W14" si="2">SUM(P6:P13)</f>
        <v>0</v>
      </c>
      <c r="Q14" s="40">
        <f t="shared" si="2"/>
        <v>0</v>
      </c>
      <c r="R14" s="40">
        <f t="shared" si="2"/>
        <v>0</v>
      </c>
      <c r="S14" s="41">
        <f t="shared" si="2"/>
        <v>5000000000</v>
      </c>
      <c r="T14" s="40">
        <f t="shared" si="2"/>
        <v>206197762</v>
      </c>
      <c r="U14" s="40">
        <f t="shared" si="2"/>
        <v>0</v>
      </c>
      <c r="V14" s="40">
        <f t="shared" si="2"/>
        <v>0</v>
      </c>
      <c r="W14" s="40">
        <f t="shared" si="2"/>
        <v>0</v>
      </c>
      <c r="X14" s="41">
        <f>SUM(X6:X13)</f>
        <v>206197762</v>
      </c>
      <c r="Y14" s="52">
        <f>IFERROR(X14/S14,"-")</f>
        <v>4.1239552399999997E-2</v>
      </c>
      <c r="Z14" s="41">
        <f>SUM(Z6:Z13)</f>
        <v>0</v>
      </c>
      <c r="AA14" s="42"/>
      <c r="AB14" s="43"/>
    </row>
    <row r="15" spans="1:28" s="46" customFormat="1" x14ac:dyDescent="0.25">
      <c r="A15" s="44"/>
      <c r="B15" s="45"/>
      <c r="C15" s="45"/>
      <c r="D15" s="45"/>
      <c r="E15" s="45"/>
      <c r="G15" s="47"/>
      <c r="H15" s="47"/>
      <c r="I15" s="47"/>
      <c r="J15" s="47"/>
      <c r="K15" s="47"/>
      <c r="L15" s="48"/>
      <c r="M15" s="48"/>
      <c r="N15" s="47"/>
    </row>
    <row r="16" spans="1:28" s="46" customFormat="1" x14ac:dyDescent="0.25">
      <c r="A16" s="44"/>
      <c r="B16" s="45"/>
      <c r="C16" s="45"/>
      <c r="D16" s="45"/>
      <c r="E16" s="45"/>
      <c r="G16" s="47"/>
      <c r="H16" s="47"/>
      <c r="I16" s="47"/>
      <c r="J16" s="47"/>
      <c r="K16" s="47"/>
      <c r="L16" s="48"/>
      <c r="M16" s="48"/>
      <c r="N16" s="47"/>
    </row>
    <row r="17" spans="1:14" s="46" customFormat="1" x14ac:dyDescent="0.25">
      <c r="A17" s="44"/>
      <c r="B17" s="45"/>
      <c r="C17" s="45"/>
      <c r="D17" s="45"/>
      <c r="G17" s="47"/>
      <c r="H17" s="47"/>
      <c r="I17" s="47"/>
      <c r="J17" s="47"/>
      <c r="K17" s="47"/>
      <c r="L17" s="48"/>
      <c r="M17" s="48"/>
      <c r="N17" s="47"/>
    </row>
    <row r="18" spans="1:14" s="46" customFormat="1" x14ac:dyDescent="0.25">
      <c r="A18" s="44"/>
      <c r="B18" s="45"/>
      <c r="C18" s="45"/>
      <c r="D18" s="45"/>
      <c r="G18" s="47"/>
      <c r="H18" s="47"/>
      <c r="I18" s="47"/>
      <c r="J18" s="47"/>
      <c r="K18" s="47"/>
      <c r="L18" s="48"/>
      <c r="M18" s="48"/>
      <c r="N18" s="47"/>
    </row>
    <row r="19" spans="1:14" s="46" customFormat="1" x14ac:dyDescent="0.25">
      <c r="A19" s="44"/>
      <c r="B19" s="45"/>
      <c r="C19" s="45"/>
      <c r="D19" s="45"/>
      <c r="G19" s="47"/>
      <c r="H19" s="47"/>
      <c r="I19" s="47"/>
      <c r="J19" s="47"/>
      <c r="K19" s="47"/>
      <c r="L19" s="48"/>
      <c r="M19" s="48"/>
      <c r="N19" s="47"/>
    </row>
    <row r="20" spans="1:14" s="46" customFormat="1" x14ac:dyDescent="0.25">
      <c r="A20" s="44"/>
      <c r="B20" s="45"/>
      <c r="C20" s="45"/>
      <c r="D20" s="45"/>
      <c r="G20" s="47"/>
      <c r="H20" s="47"/>
      <c r="I20" s="47"/>
      <c r="J20" s="47"/>
      <c r="K20" s="47"/>
      <c r="L20" s="48"/>
      <c r="M20" s="48"/>
      <c r="N20" s="47"/>
    </row>
    <row r="21" spans="1:14" s="46" customFormat="1" x14ac:dyDescent="0.25">
      <c r="A21" s="44"/>
      <c r="B21" s="45"/>
      <c r="C21" s="45"/>
      <c r="D21" s="45"/>
      <c r="E21" s="45"/>
      <c r="G21" s="47"/>
      <c r="H21" s="47"/>
      <c r="I21" s="47"/>
      <c r="J21" s="47"/>
      <c r="K21" s="47"/>
      <c r="L21" s="48"/>
      <c r="M21" s="48"/>
      <c r="N21" s="47"/>
    </row>
    <row r="22" spans="1:14" s="46" customFormat="1" x14ac:dyDescent="0.25">
      <c r="A22" s="49"/>
    </row>
    <row r="23" spans="1:14" s="46" customFormat="1" x14ac:dyDescent="0.25">
      <c r="A23" s="49"/>
    </row>
    <row r="24" spans="1:14" s="46" customFormat="1" x14ac:dyDescent="0.25">
      <c r="A24" s="49"/>
    </row>
    <row r="25" spans="1:14" s="46" customFormat="1" x14ac:dyDescent="0.25">
      <c r="A25" s="44"/>
      <c r="B25" s="45"/>
      <c r="C25" s="45"/>
      <c r="D25" s="45"/>
      <c r="E25" s="45"/>
      <c r="G25" s="47"/>
      <c r="H25" s="47"/>
      <c r="I25" s="47"/>
      <c r="J25" s="47"/>
      <c r="K25" s="47"/>
      <c r="L25" s="50"/>
      <c r="M25" s="50"/>
      <c r="N25" s="47"/>
    </row>
    <row r="26" spans="1:14" s="46" customFormat="1" x14ac:dyDescent="0.25">
      <c r="A26" s="49"/>
    </row>
    <row r="27" spans="1:14" s="46" customFormat="1" x14ac:dyDescent="0.25">
      <c r="A27" s="49"/>
    </row>
    <row r="28" spans="1:14" s="46" customFormat="1" x14ac:dyDescent="0.25">
      <c r="A28" s="49"/>
    </row>
  </sheetData>
  <mergeCells count="41">
    <mergeCell ref="A11:A12"/>
    <mergeCell ref="F1:Q3"/>
    <mergeCell ref="Y1:Z3"/>
    <mergeCell ref="A4:E4"/>
    <mergeCell ref="F4:J4"/>
    <mergeCell ref="K4:M4"/>
    <mergeCell ref="N4:S4"/>
    <mergeCell ref="T4:X4"/>
    <mergeCell ref="Y4:Y5"/>
    <mergeCell ref="Z4:Z5"/>
    <mergeCell ref="A7:A9"/>
    <mergeCell ref="B7:B9"/>
    <mergeCell ref="C7:C9"/>
    <mergeCell ref="D7:D9"/>
    <mergeCell ref="E7:E9"/>
    <mergeCell ref="Z7:Z9"/>
    <mergeCell ref="AA7:AA9"/>
    <mergeCell ref="AA4:AB4"/>
    <mergeCell ref="F6:F7"/>
    <mergeCell ref="G6:G7"/>
    <mergeCell ref="K7:K9"/>
    <mergeCell ref="L7:L9"/>
    <mergeCell ref="AB7:AB9"/>
    <mergeCell ref="H8:H9"/>
    <mergeCell ref="M7:M9"/>
    <mergeCell ref="S7:S9"/>
    <mergeCell ref="X7:X9"/>
    <mergeCell ref="Y7:Y9"/>
    <mergeCell ref="B11:B12"/>
    <mergeCell ref="C11:C12"/>
    <mergeCell ref="D11:D12"/>
    <mergeCell ref="E11:E12"/>
    <mergeCell ref="S11:S12"/>
    <mergeCell ref="AB11:AB12"/>
    <mergeCell ref="M11:M12"/>
    <mergeCell ref="L11:L12"/>
    <mergeCell ref="K11:K12"/>
    <mergeCell ref="X11:X12"/>
    <mergeCell ref="Y11:Y12"/>
    <mergeCell ref="Z11:Z12"/>
    <mergeCell ref="AA11:AA12"/>
  </mergeCells>
  <phoneticPr fontId="15" type="noConversion"/>
  <conditionalFormatting sqref="M6:M7 M10:M11 M13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25" right="0.25" top="0.75" bottom="0.75" header="0.3" footer="0.3"/>
  <pageSetup paperSize="14" scale="3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9. SEGUIMIENTO DEL PA ALCALDIA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PILAR PARODI</dc:creator>
  <cp:lastModifiedBy>Cindy Sarmiento</cp:lastModifiedBy>
  <dcterms:created xsi:type="dcterms:W3CDTF">2021-03-05T22:23:28Z</dcterms:created>
  <dcterms:modified xsi:type="dcterms:W3CDTF">2021-04-01T17:19:13Z</dcterms:modified>
</cp:coreProperties>
</file>