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Publicados\"/>
    </mc:Choice>
  </mc:AlternateContent>
  <xr:revisionPtr revIDLastSave="0" documentId="13_ncr:1_{28798B9D-3518-4021-A95A-32C4E9EC3A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. SEGUIMIENTO DEL PA ALCALDIA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S12" i="1"/>
  <c r="S11" i="1"/>
  <c r="S10" i="1"/>
  <c r="S7" i="1"/>
  <c r="S6" i="1"/>
  <c r="Z13" i="1"/>
  <c r="W13" i="1"/>
  <c r="V13" i="1"/>
  <c r="U13" i="1"/>
  <c r="R13" i="1"/>
  <c r="Q13" i="1"/>
  <c r="P13" i="1"/>
  <c r="X12" i="1"/>
  <c r="M12" i="1"/>
  <c r="X11" i="1"/>
  <c r="M11" i="1"/>
  <c r="X10" i="1"/>
  <c r="M10" i="1"/>
  <c r="X8" i="1"/>
  <c r="M7" i="1"/>
  <c r="X6" i="1"/>
  <c r="M6" i="1"/>
  <c r="M13" i="1" s="1"/>
  <c r="S13" i="1" l="1"/>
  <c r="Y12" i="1"/>
  <c r="Y10" i="1"/>
  <c r="T13" i="1"/>
  <c r="X7" i="1"/>
  <c r="X13" i="1" s="1"/>
  <c r="Y11" i="1"/>
  <c r="Y7" i="1" l="1"/>
  <c r="Y6" i="1"/>
  <c r="Y13" i="1"/>
</calcChain>
</file>

<file path=xl/sharedStrings.xml><?xml version="1.0" encoding="utf-8"?>
<sst xmlns="http://schemas.openxmlformats.org/spreadsheetml/2006/main" count="92" uniqueCount="64">
  <si>
    <t>FECHA DE CORTE</t>
  </si>
  <si>
    <t>PLAN DE ACCIÓN
INSTITUTO DE VIVIENDA Y REFORMA URBANA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</si>
  <si>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</si>
  <si>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</si>
  <si>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</si>
  <si>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</si>
  <si>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</si>
  <si>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</si>
  <si>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</si>
  <si>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</si>
  <si>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</si>
  <si>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</si>
  <si>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</si>
  <si>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</si>
  <si>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</si>
  <si>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</si>
  <si>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</si>
  <si>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</si>
  <si>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</si>
  <si>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</si>
  <si>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</si>
  <si>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</si>
  <si>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</si>
  <si>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</si>
  <si>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</si>
  <si>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</si>
  <si>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</si>
  <si>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</si>
  <si>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</si>
  <si>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</si>
  <si>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</si>
  <si>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</si>
  <si>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</si>
  <si>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</si>
  <si>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</si>
  <si>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</si>
  <si>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</si>
  <si>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</si>
  <si>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</si>
  <si>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</si>
  <si>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</si>
  <si>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Juan Manuel Gómez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</si>
  <si>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</si>
  <si>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</si>
  <si>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</si>
  <si>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</si>
  <si>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</si>
  <si>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</si>
  <si>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</si>
  <si>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OBRAS DE MEJORAMIENTOS DE VIVIENDA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</si>
  <si>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</si>
  <si>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</si>
  <si>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</si>
  <si>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</si>
  <si>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</si>
  <si>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</si>
  <si>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</si>
  <si>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</si>
  <si>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1. Planeando Construimos Ciudad Y Territorio</t>
  </si>
  <si>
    <t>Formular 1 Operación Urbana Estratégica - OUE.</t>
  </si>
  <si>
    <t>Porcentaje de avance en la formulación de la Operación Urbana Estratégica - OUE.</t>
  </si>
  <si>
    <t xml:space="preserve">Formular una operación urbano estrategica </t>
  </si>
  <si>
    <t>PENDIENTE POR  INCLUIR  EN EL PRESUPUESTO DEL INVISBU-HACIENDA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</si>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</sst>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3" fillId="0" borderId="0" xfId="1" applyFont="1"/>
    <xf numFmtId="16" fontId="3" fillId="0" borderId="0" xfId="1" applyNumberFormat="1" applyFont="1"/>
    <xf numFmtId="0" fontId="3" fillId="0" borderId="0" xfId="1" applyFont="1" applyAlignment="1">
      <alignment horizontal="justify"/>
    </xf>
    <xf numFmtId="0" fontId="3" fillId="0" borderId="0" xfId="1" applyFont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3" fillId="3" borderId="1" xfId="1" applyFont="1" applyFill="1" applyBorder="1" applyAlignment="1">
      <alignment horizontal="justify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justify" vertical="center" wrapText="1"/>
    </xf>
    <xf numFmtId="5" fontId="6" fillId="0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5" fontId="6" fillId="4" borderId="1" xfId="2" applyNumberFormat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/>
    <xf numFmtId="1" fontId="3" fillId="0" borderId="8" xfId="1" applyNumberFormat="1" applyFont="1" applyBorder="1" applyAlignment="1">
      <alignment horizontal="justify" vertical="center"/>
    </xf>
    <xf numFmtId="0" fontId="5" fillId="0" borderId="8" xfId="1" applyFont="1" applyBorder="1" applyAlignment="1">
      <alignment horizontal="justify" vertical="center" wrapText="1"/>
    </xf>
    <xf numFmtId="0" fontId="6" fillId="0" borderId="8" xfId="1" applyFont="1" applyBorder="1" applyAlignment="1">
      <alignment horizontal="justify" vertical="center" wrapText="1"/>
    </xf>
    <xf numFmtId="0" fontId="3" fillId="2" borderId="4" xfId="1" applyFont="1" applyFill="1" applyBorder="1" applyAlignment="1">
      <alignment horizontal="justify"/>
    </xf>
    <xf numFmtId="0" fontId="3" fillId="2" borderId="5" xfId="1" applyFont="1" applyFill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6" xfId="1" applyFont="1" applyFill="1" applyBorder="1"/>
    <xf numFmtId="0" fontId="8" fillId="2" borderId="6" xfId="1" applyFont="1" applyFill="1" applyBorder="1" applyAlignment="1">
      <alignment vertical="center"/>
    </xf>
    <xf numFmtId="9" fontId="8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8" fillId="2" borderId="1" xfId="2" applyNumberFormat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3" fillId="0" borderId="0" xfId="1" applyFont="1" applyBorder="1" applyAlignment="1">
      <alignment horizontal="justify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/>
    <xf numFmtId="164" fontId="3" fillId="0" borderId="0" xfId="1" applyNumberFormat="1" applyFont="1" applyBorder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justify"/>
    </xf>
    <xf numFmtId="0" fontId="7" fillId="0" borderId="0" xfId="1" applyFont="1" applyFill="1" applyBorder="1" applyAlignment="1">
      <alignment vertical="center" wrapText="1"/>
    </xf>
    <xf numFmtId="9" fontId="8" fillId="2" borderId="4" xfId="4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justify" vertical="center" wrapText="1"/>
    </xf>
    <xf numFmtId="0" fontId="7" fillId="0" borderId="11" xfId="1" applyFont="1" applyFill="1" applyBorder="1" applyAlignment="1">
      <alignment horizontal="justify" vertical="center" wrapText="1"/>
    </xf>
    <xf numFmtId="0" fontId="7" fillId="0" borderId="10" xfId="1" applyFont="1" applyFill="1" applyBorder="1" applyAlignment="1">
      <alignment horizontal="justify" vertical="center" wrapText="1"/>
    </xf>
    <xf numFmtId="165" fontId="6" fillId="0" borderId="8" xfId="3" applyNumberFormat="1" applyFont="1" applyFill="1" applyBorder="1" applyAlignment="1">
      <alignment horizontal="center" vertical="center" wrapText="1"/>
    </xf>
    <xf numFmtId="165" fontId="6" fillId="0" borderId="11" xfId="3" applyNumberFormat="1" applyFont="1" applyFill="1" applyBorder="1" applyAlignment="1">
      <alignment horizontal="center" vertical="center" wrapText="1"/>
    </xf>
    <xf numFmtId="165" fontId="6" fillId="0" borderId="10" xfId="3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justify" vertical="center" wrapText="1"/>
    </xf>
    <xf numFmtId="0" fontId="5" fillId="0" borderId="10" xfId="1" applyFont="1" applyBorder="1" applyAlignment="1">
      <alignment horizontal="justify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1" xfId="1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4" borderId="8" xfId="1" applyNumberFormat="1" applyFont="1" applyFill="1" applyBorder="1" applyAlignment="1">
      <alignment horizontal="center" vertical="center" wrapText="1"/>
    </xf>
    <xf numFmtId="3" fontId="7" fillId="4" borderId="11" xfId="1" applyNumberFormat="1" applyFont="1" applyFill="1" applyBorder="1" applyAlignment="1">
      <alignment horizontal="center" vertical="center" wrapText="1"/>
    </xf>
    <xf numFmtId="3" fontId="7" fillId="4" borderId="10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9" fontId="3" fillId="0" borderId="8" xfId="1" applyNumberFormat="1" applyFont="1" applyBorder="1" applyAlignment="1">
      <alignment horizontal="center" vertical="center"/>
    </xf>
    <xf numFmtId="9" fontId="3" fillId="0" borderId="11" xfId="1" applyNumberFormat="1" applyFont="1" applyBorder="1" applyAlignment="1">
      <alignment horizontal="center" vertical="center"/>
    </xf>
    <xf numFmtId="9" fontId="3" fillId="0" borderId="10" xfId="1" applyNumberFormat="1" applyFont="1" applyBorder="1" applyAlignment="1">
      <alignment horizontal="center" vertical="center"/>
    </xf>
    <xf numFmtId="5" fontId="6" fillId="4" borderId="8" xfId="2" applyNumberFormat="1" applyFont="1" applyFill="1" applyBorder="1" applyAlignment="1">
      <alignment horizontal="center" vertical="center" wrapText="1"/>
    </xf>
    <xf numFmtId="5" fontId="6" fillId="4" borderId="11" xfId="2" applyNumberFormat="1" applyFont="1" applyFill="1" applyBorder="1" applyAlignment="1">
      <alignment horizontal="center" vertical="center" wrapText="1"/>
    </xf>
    <xf numFmtId="5" fontId="6" fillId="4" borderId="10" xfId="2" applyNumberFormat="1" applyFont="1" applyFill="1" applyBorder="1" applyAlignment="1">
      <alignment horizontal="center" vertical="center" wrapText="1"/>
    </xf>
    <xf numFmtId="9" fontId="6" fillId="0" borderId="8" xfId="3" applyFont="1" applyFill="1" applyBorder="1" applyAlignment="1">
      <alignment horizontal="center" vertical="center" wrapText="1"/>
    </xf>
    <xf numFmtId="9" fontId="6" fillId="0" borderId="11" xfId="3" applyFont="1" applyFill="1" applyBorder="1" applyAlignment="1">
      <alignment horizontal="center" vertical="center" wrapText="1"/>
    </xf>
    <xf numFmtId="9" fontId="6" fillId="0" borderId="10" xfId="3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justify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/>
    </xf>
  </cellXfs>
  <cellStyles count="5">
    <cellStyle name="Moneda 3" xfId="2" xr:uid="{00000000-0005-0000-0000-000000000000}"/>
    <cellStyle name="Normal" xfId="0" builtinId="0"/>
    <cellStyle name="Normal 2" xfId="1" xr:uid="{00000000-0005-0000-0000-000002000000}"/>
    <cellStyle name="Porcentaje" xfId="4" builtinId="5"/>
    <cellStyle name="Porcentaje 2" xfId="3" xr:uid="{00000000-0005-0000-0000-000003000000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showGridLines="0" tabSelected="1" zoomScale="50" zoomScaleNormal="50" zoomScaleSheetLayoutView="51" workbookViewId="0">
      <pane ySplit="5" topLeftCell="A6" activePane="bottomLeft" state="frozen"/>
      <selection pane="bottomLeft" activeCell="L6" sqref="L6:L12"/>
    </sheetView>
  </sheetViews>
  <sheetFormatPr baseColWidth="10" defaultColWidth="11.44140625" defaultRowHeight="15" x14ac:dyDescent="0.25"/>
  <cols>
    <col min="1" max="1" width="26.33203125" style="4" customWidth="1"/>
    <col min="2" max="5" width="26.33203125" style="2" customWidth="1"/>
    <col min="6" max="6" width="22" style="2" customWidth="1"/>
    <col min="7" max="7" width="38.6640625" style="2" customWidth="1"/>
    <col min="8" max="8" width="25.33203125" style="2" customWidth="1"/>
    <col min="9" max="9" width="17" style="2" customWidth="1"/>
    <col min="10" max="10" width="17.6640625" style="2" customWidth="1"/>
    <col min="11" max="11" width="18.109375" style="2" customWidth="1"/>
    <col min="12" max="13" width="20" style="2" customWidth="1"/>
    <col min="14" max="14" width="25.109375" style="2" customWidth="1"/>
    <col min="15" max="24" width="29.109375" style="2" customWidth="1"/>
    <col min="25" max="25" width="18.88671875" style="2" customWidth="1"/>
    <col min="26" max="26" width="22.33203125" style="2" customWidth="1"/>
    <col min="27" max="27" width="21.88671875" style="2" customWidth="1"/>
    <col min="28" max="28" width="20.88671875" style="2" customWidth="1"/>
    <col min="29" max="16384" width="11.44140625" style="2"/>
  </cols>
  <sheetData>
    <row r="1" spans="1:28" ht="16.2" thickBot="1" x14ac:dyDescent="0.3">
      <c r="A1" s="1" t="s">
        <v>0</v>
      </c>
      <c r="F1" s="49" t="s">
        <v>1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Y1" s="52" t="s">
        <v>2</v>
      </c>
      <c r="Z1" s="52"/>
    </row>
    <row r="2" spans="1:28" ht="15" customHeight="1" thickBot="1" x14ac:dyDescent="0.3">
      <c r="A2" s="98">
        <v>44255</v>
      </c>
      <c r="B2" s="3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Y2" s="52"/>
      <c r="Z2" s="52"/>
    </row>
    <row r="3" spans="1:28" ht="15" customHeight="1" x14ac:dyDescent="0.25"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Y3" s="53"/>
      <c r="Z3" s="53"/>
    </row>
    <row r="4" spans="1:28" s="5" customFormat="1" ht="23.25" customHeight="1" x14ac:dyDescent="0.3">
      <c r="A4" s="54" t="s">
        <v>3</v>
      </c>
      <c r="B4" s="55"/>
      <c r="C4" s="55"/>
      <c r="D4" s="55"/>
      <c r="E4" s="55"/>
      <c r="F4" s="54" t="s">
        <v>4</v>
      </c>
      <c r="G4" s="55"/>
      <c r="H4" s="55"/>
      <c r="I4" s="55"/>
      <c r="J4" s="55"/>
      <c r="K4" s="56" t="s">
        <v>5</v>
      </c>
      <c r="L4" s="56"/>
      <c r="M4" s="56"/>
      <c r="N4" s="56" t="s">
        <v>6</v>
      </c>
      <c r="O4" s="56"/>
      <c r="P4" s="56"/>
      <c r="Q4" s="56"/>
      <c r="R4" s="56"/>
      <c r="S4" s="56"/>
      <c r="T4" s="54" t="s">
        <v>7</v>
      </c>
      <c r="U4" s="55"/>
      <c r="V4" s="55"/>
      <c r="W4" s="55"/>
      <c r="X4" s="57"/>
      <c r="Y4" s="58" t="s">
        <v>8</v>
      </c>
      <c r="Z4" s="60" t="s">
        <v>9</v>
      </c>
      <c r="AA4" s="71" t="s">
        <v>10</v>
      </c>
      <c r="AB4" s="71"/>
    </row>
    <row r="5" spans="1:28" ht="42" customHeight="1" x14ac:dyDescent="0.25">
      <c r="A5" s="6" t="s">
        <v>11</v>
      </c>
      <c r="B5" s="6" t="s">
        <v>12</v>
      </c>
      <c r="C5" s="6" t="s">
        <v>13</v>
      </c>
      <c r="D5" s="7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7" t="s">
        <v>24</v>
      </c>
      <c r="O5" s="8" t="s">
        <v>25</v>
      </c>
      <c r="P5" s="8" t="s">
        <v>26</v>
      </c>
      <c r="Q5" s="8" t="s">
        <v>27</v>
      </c>
      <c r="R5" s="8" t="s">
        <v>28</v>
      </c>
      <c r="S5" s="8" t="s">
        <v>29</v>
      </c>
      <c r="T5" s="8" t="s">
        <v>25</v>
      </c>
      <c r="U5" s="8" t="s">
        <v>26</v>
      </c>
      <c r="V5" s="8" t="s">
        <v>27</v>
      </c>
      <c r="W5" s="8" t="s">
        <v>28</v>
      </c>
      <c r="X5" s="8" t="s">
        <v>29</v>
      </c>
      <c r="Y5" s="59"/>
      <c r="Z5" s="61"/>
      <c r="AA5" s="8" t="s">
        <v>30</v>
      </c>
      <c r="AB5" s="8" t="s">
        <v>31</v>
      </c>
    </row>
    <row r="6" spans="1:28" s="25" customFormat="1" ht="90" x14ac:dyDescent="0.25">
      <c r="A6" s="9" t="s">
        <v>32</v>
      </c>
      <c r="B6" s="9" t="s">
        <v>33</v>
      </c>
      <c r="C6" s="10" t="s">
        <v>34</v>
      </c>
      <c r="D6" s="11" t="s">
        <v>35</v>
      </c>
      <c r="E6" s="11" t="s">
        <v>36</v>
      </c>
      <c r="F6" s="72">
        <v>20200680010042</v>
      </c>
      <c r="G6" s="74" t="s">
        <v>37</v>
      </c>
      <c r="H6" s="12" t="s">
        <v>38</v>
      </c>
      <c r="I6" s="13">
        <v>44211</v>
      </c>
      <c r="J6" s="13">
        <v>44561</v>
      </c>
      <c r="K6" s="14">
        <v>165</v>
      </c>
      <c r="L6" s="15">
        <v>4</v>
      </c>
      <c r="M6" s="16">
        <f>IF(L6/K6&gt;100%,100%,L6/K6)</f>
        <v>2.4242424242424242E-2</v>
      </c>
      <c r="N6" s="17" t="s">
        <v>39</v>
      </c>
      <c r="O6" s="18">
        <v>862258096.79999995</v>
      </c>
      <c r="P6" s="19">
        <v>0</v>
      </c>
      <c r="Q6" s="19">
        <v>0</v>
      </c>
      <c r="R6" s="19"/>
      <c r="S6" s="20">
        <f>SUM(O6:R6)</f>
        <v>862258096.79999995</v>
      </c>
      <c r="T6" s="18">
        <v>66889884</v>
      </c>
      <c r="U6" s="19">
        <v>0</v>
      </c>
      <c r="V6" s="19"/>
      <c r="W6" s="19"/>
      <c r="X6" s="20">
        <f>SUM(T6:W6)</f>
        <v>66889884</v>
      </c>
      <c r="Y6" s="21">
        <f>IFERROR(X6/S6,"-")</f>
        <v>7.757524602928148E-2</v>
      </c>
      <c r="Z6" s="22"/>
      <c r="AA6" s="23" t="s">
        <v>40</v>
      </c>
      <c r="AB6" s="24" t="s">
        <v>41</v>
      </c>
    </row>
    <row r="7" spans="1:28" s="25" customFormat="1" ht="60" customHeight="1" x14ac:dyDescent="0.25">
      <c r="A7" s="62" t="s">
        <v>32</v>
      </c>
      <c r="B7" s="62" t="s">
        <v>33</v>
      </c>
      <c r="C7" s="62" t="s">
        <v>34</v>
      </c>
      <c r="D7" s="62" t="s">
        <v>42</v>
      </c>
      <c r="E7" s="62" t="s">
        <v>43</v>
      </c>
      <c r="F7" s="73"/>
      <c r="G7" s="75"/>
      <c r="H7" s="12" t="s">
        <v>42</v>
      </c>
      <c r="I7" s="13">
        <v>44211</v>
      </c>
      <c r="J7" s="13">
        <v>44561</v>
      </c>
      <c r="K7" s="76">
        <v>200</v>
      </c>
      <c r="L7" s="79">
        <v>15</v>
      </c>
      <c r="M7" s="87">
        <f>IF(L7/K7&gt;100%,100%,L7/K7)</f>
        <v>7.4999999999999997E-2</v>
      </c>
      <c r="N7" s="17" t="s">
        <v>39</v>
      </c>
      <c r="O7" s="18">
        <v>631600000</v>
      </c>
      <c r="P7" s="19"/>
      <c r="Q7" s="19"/>
      <c r="R7" s="19"/>
      <c r="S7" s="90">
        <f>SUM(O7:R9)</f>
        <v>1251600000</v>
      </c>
      <c r="T7" s="18">
        <v>110507878</v>
      </c>
      <c r="U7" s="19"/>
      <c r="V7" s="19"/>
      <c r="W7" s="19"/>
      <c r="X7" s="90">
        <f>SUM(T7:W9)</f>
        <v>110507878</v>
      </c>
      <c r="Y7" s="93">
        <f>IFERROR(X7/S7,"-")</f>
        <v>8.8293286992649406E-2</v>
      </c>
      <c r="Z7" s="65"/>
      <c r="AA7" s="68" t="s">
        <v>40</v>
      </c>
      <c r="AB7" s="82" t="s">
        <v>41</v>
      </c>
    </row>
    <row r="8" spans="1:28" s="25" customFormat="1" ht="105.75" customHeight="1" x14ac:dyDescent="0.25">
      <c r="A8" s="63"/>
      <c r="B8" s="63"/>
      <c r="C8" s="63"/>
      <c r="D8" s="63"/>
      <c r="E8" s="63"/>
      <c r="F8" s="26">
        <v>20200680010006</v>
      </c>
      <c r="G8" s="27" t="s">
        <v>44</v>
      </c>
      <c r="H8" s="85" t="s">
        <v>42</v>
      </c>
      <c r="I8" s="13">
        <v>44225</v>
      </c>
      <c r="J8" s="13">
        <v>44316</v>
      </c>
      <c r="K8" s="77"/>
      <c r="L8" s="80"/>
      <c r="M8" s="88"/>
      <c r="N8" s="17" t="s">
        <v>39</v>
      </c>
      <c r="O8" s="18">
        <v>0</v>
      </c>
      <c r="P8" s="19"/>
      <c r="Q8" s="19"/>
      <c r="R8" s="19"/>
      <c r="S8" s="91"/>
      <c r="T8" s="18">
        <v>0</v>
      </c>
      <c r="U8" s="19"/>
      <c r="V8" s="19"/>
      <c r="W8" s="97"/>
      <c r="X8" s="91">
        <f t="shared" ref="X8" si="0">SUM(T8:W8)</f>
        <v>0</v>
      </c>
      <c r="Y8" s="94"/>
      <c r="Z8" s="66"/>
      <c r="AA8" s="69"/>
      <c r="AB8" s="83"/>
    </row>
    <row r="9" spans="1:28" s="25" customFormat="1" ht="45.75" customHeight="1" x14ac:dyDescent="0.25">
      <c r="A9" s="64"/>
      <c r="B9" s="64"/>
      <c r="C9" s="64"/>
      <c r="D9" s="64"/>
      <c r="E9" s="64"/>
      <c r="F9" s="26"/>
      <c r="G9" s="28" t="s">
        <v>45</v>
      </c>
      <c r="H9" s="86"/>
      <c r="I9" s="13"/>
      <c r="J9" s="13"/>
      <c r="K9" s="78"/>
      <c r="L9" s="81"/>
      <c r="M9" s="89"/>
      <c r="N9" s="17" t="s">
        <v>39</v>
      </c>
      <c r="O9" s="18">
        <v>620000000</v>
      </c>
      <c r="P9" s="19"/>
      <c r="Q9" s="19"/>
      <c r="R9" s="19"/>
      <c r="S9" s="92"/>
      <c r="T9" s="18">
        <v>0</v>
      </c>
      <c r="U9" s="19"/>
      <c r="V9" s="19"/>
      <c r="W9" s="19"/>
      <c r="X9" s="92"/>
      <c r="Y9" s="95"/>
      <c r="Z9" s="67"/>
      <c r="AA9" s="70"/>
      <c r="AB9" s="84"/>
    </row>
    <row r="10" spans="1:28" s="25" customFormat="1" ht="69" customHeight="1" x14ac:dyDescent="0.25">
      <c r="A10" s="9" t="s">
        <v>32</v>
      </c>
      <c r="B10" s="9" t="s">
        <v>33</v>
      </c>
      <c r="C10" s="10" t="s">
        <v>46</v>
      </c>
      <c r="D10" s="11" t="s">
        <v>47</v>
      </c>
      <c r="E10" s="11" t="s">
        <v>48</v>
      </c>
      <c r="F10" s="26"/>
      <c r="G10" s="28" t="s">
        <v>49</v>
      </c>
      <c r="H10" s="17" t="s">
        <v>50</v>
      </c>
      <c r="I10" s="13"/>
      <c r="J10" s="13"/>
      <c r="K10" s="14">
        <v>120</v>
      </c>
      <c r="L10" s="15">
        <v>0</v>
      </c>
      <c r="M10" s="16">
        <f>IF(L10/K10&gt;100%,100%,L10/K10)</f>
        <v>0</v>
      </c>
      <c r="N10" s="17" t="s">
        <v>39</v>
      </c>
      <c r="O10" s="18">
        <v>2720713903.1999998</v>
      </c>
      <c r="P10" s="19"/>
      <c r="Q10" s="19"/>
      <c r="R10" s="19"/>
      <c r="S10" s="20">
        <f>SUM(O10:R10)</f>
        <v>2720713903.1999998</v>
      </c>
      <c r="T10" s="18">
        <v>0</v>
      </c>
      <c r="U10" s="19"/>
      <c r="V10" s="19"/>
      <c r="W10" s="19"/>
      <c r="X10" s="20">
        <f>SUM(T10:W10)</f>
        <v>0</v>
      </c>
      <c r="Y10" s="21">
        <f>IFERROR(X10/S10,"-")</f>
        <v>0</v>
      </c>
      <c r="Z10" s="22"/>
      <c r="AA10" s="23" t="s">
        <v>40</v>
      </c>
      <c r="AB10" s="24" t="s">
        <v>41</v>
      </c>
    </row>
    <row r="11" spans="1:28" s="25" customFormat="1" ht="164.25" customHeight="1" x14ac:dyDescent="0.25">
      <c r="A11" s="9" t="s">
        <v>32</v>
      </c>
      <c r="B11" s="9" t="s">
        <v>33</v>
      </c>
      <c r="C11" s="10" t="s">
        <v>51</v>
      </c>
      <c r="D11" s="11" t="s">
        <v>52</v>
      </c>
      <c r="E11" s="11" t="s">
        <v>53</v>
      </c>
      <c r="F11" s="26">
        <v>20200680010046</v>
      </c>
      <c r="G11" s="27" t="s">
        <v>54</v>
      </c>
      <c r="H11" s="12" t="s">
        <v>55</v>
      </c>
      <c r="I11" s="13">
        <v>44211</v>
      </c>
      <c r="J11" s="13">
        <v>44227</v>
      </c>
      <c r="K11" s="14">
        <v>3500</v>
      </c>
      <c r="L11" s="15">
        <v>826.5</v>
      </c>
      <c r="M11" s="16">
        <f>IF(L11/K11&gt;100%,100%,L11/K11)</f>
        <v>0.23614285714285715</v>
      </c>
      <c r="N11" s="17" t="s">
        <v>39</v>
      </c>
      <c r="O11" s="18">
        <v>165428000</v>
      </c>
      <c r="P11" s="19"/>
      <c r="Q11" s="19"/>
      <c r="R11" s="19"/>
      <c r="S11" s="20">
        <f>SUM(O11:R11)</f>
        <v>165428000</v>
      </c>
      <c r="T11" s="18">
        <v>28800000</v>
      </c>
      <c r="U11" s="19"/>
      <c r="V11" s="19"/>
      <c r="W11" s="19"/>
      <c r="X11" s="20">
        <f>SUM(T11:W11)</f>
        <v>28800000</v>
      </c>
      <c r="Y11" s="21">
        <f>IFERROR(X11/S11,"-")</f>
        <v>0.17409386560920764</v>
      </c>
      <c r="Z11" s="22"/>
      <c r="AA11" s="23" t="s">
        <v>40</v>
      </c>
      <c r="AB11" s="24" t="s">
        <v>41</v>
      </c>
    </row>
    <row r="12" spans="1:28" s="25" customFormat="1" ht="60" x14ac:dyDescent="0.25">
      <c r="A12" s="9" t="s">
        <v>56</v>
      </c>
      <c r="B12" s="9" t="s">
        <v>57</v>
      </c>
      <c r="C12" s="10" t="s">
        <v>58</v>
      </c>
      <c r="D12" s="11" t="s">
        <v>59</v>
      </c>
      <c r="E12" s="11" t="s">
        <v>60</v>
      </c>
      <c r="F12" s="26"/>
      <c r="G12" s="96" t="s">
        <v>62</v>
      </c>
      <c r="H12" s="12" t="s">
        <v>61</v>
      </c>
      <c r="I12" s="13"/>
      <c r="J12" s="13"/>
      <c r="K12" s="14">
        <v>0.5</v>
      </c>
      <c r="L12" s="15">
        <v>0</v>
      </c>
      <c r="M12" s="16">
        <f>IF(L12/K12&gt;100%,100%,L12/K12)</f>
        <v>0</v>
      </c>
      <c r="N12" s="17" t="s">
        <v>39</v>
      </c>
      <c r="O12" s="18"/>
      <c r="P12" s="19"/>
      <c r="Q12" s="19"/>
      <c r="R12" s="19"/>
      <c r="S12" s="20">
        <f>SUM(O12:R12)</f>
        <v>0</v>
      </c>
      <c r="T12" s="18"/>
      <c r="U12" s="19"/>
      <c r="V12" s="19"/>
      <c r="W12" s="19"/>
      <c r="X12" s="20">
        <f>SUM(T12:W12)</f>
        <v>0</v>
      </c>
      <c r="Y12" s="21" t="str">
        <f>IFERROR(X12/S12,"-")</f>
        <v>-</v>
      </c>
      <c r="Z12" s="22"/>
      <c r="AA12" s="23" t="s">
        <v>40</v>
      </c>
      <c r="AB12" s="24" t="s">
        <v>41</v>
      </c>
    </row>
    <row r="13" spans="1:28" ht="27.75" customHeight="1" x14ac:dyDescent="0.25">
      <c r="A13" s="29"/>
      <c r="B13" s="30"/>
      <c r="C13" s="30"/>
      <c r="D13" s="30"/>
      <c r="E13" s="31"/>
      <c r="F13" s="30"/>
      <c r="G13" s="30"/>
      <c r="H13" s="32"/>
      <c r="I13" s="30"/>
      <c r="J13" s="30"/>
      <c r="K13" s="33"/>
      <c r="L13" s="34" t="s">
        <v>63</v>
      </c>
      <c r="M13" s="35">
        <f>AVERAGE(M6:M12)</f>
        <v>6.7077056277056277E-2</v>
      </c>
      <c r="N13" s="36"/>
      <c r="O13" s="37">
        <f>SUM(O6:O12)</f>
        <v>5000000000</v>
      </c>
      <c r="P13" s="37">
        <f t="shared" ref="O13:X13" si="1">SUM(P6:P12)</f>
        <v>0</v>
      </c>
      <c r="Q13" s="37">
        <f t="shared" si="1"/>
        <v>0</v>
      </c>
      <c r="R13" s="37">
        <f t="shared" si="1"/>
        <v>0</v>
      </c>
      <c r="S13" s="38">
        <f>SUM(S6:S12)</f>
        <v>5000000000</v>
      </c>
      <c r="T13" s="37">
        <f t="shared" si="1"/>
        <v>206197762</v>
      </c>
      <c r="U13" s="37">
        <f t="shared" si="1"/>
        <v>0</v>
      </c>
      <c r="V13" s="37">
        <f t="shared" si="1"/>
        <v>0</v>
      </c>
      <c r="W13" s="37">
        <f t="shared" si="1"/>
        <v>0</v>
      </c>
      <c r="X13" s="38">
        <f t="shared" si="1"/>
        <v>206197762</v>
      </c>
      <c r="Y13" s="48">
        <f>IFERROR(X13/S13,"-")</f>
        <v>4.1239552399999997E-2</v>
      </c>
      <c r="Z13" s="38">
        <f>SUM(Z6:Z12)</f>
        <v>0</v>
      </c>
      <c r="AA13" s="39"/>
      <c r="AB13" s="40"/>
    </row>
    <row r="14" spans="1:28" s="43" customFormat="1" x14ac:dyDescent="0.25">
      <c r="A14" s="41"/>
      <c r="B14" s="42"/>
      <c r="C14" s="42"/>
      <c r="D14" s="42"/>
      <c r="E14" s="42"/>
      <c r="G14" s="44"/>
      <c r="H14" s="44"/>
      <c r="I14" s="44"/>
      <c r="J14" s="44"/>
      <c r="K14" s="44"/>
      <c r="L14" s="45"/>
      <c r="M14" s="45"/>
      <c r="N14" s="44"/>
    </row>
    <row r="15" spans="1:28" s="43" customFormat="1" x14ac:dyDescent="0.25">
      <c r="A15" s="41"/>
      <c r="B15" s="42"/>
      <c r="C15" s="42"/>
      <c r="D15" s="42"/>
      <c r="E15" s="42"/>
      <c r="G15" s="44"/>
      <c r="H15" s="44"/>
      <c r="I15" s="44"/>
      <c r="J15" s="44"/>
      <c r="K15" s="44"/>
      <c r="L15" s="45"/>
      <c r="M15" s="45"/>
      <c r="N15" s="44"/>
    </row>
    <row r="16" spans="1:28" s="43" customFormat="1" x14ac:dyDescent="0.25">
      <c r="A16" s="41"/>
      <c r="B16" s="42"/>
      <c r="C16" s="42"/>
      <c r="D16" s="42"/>
      <c r="G16" s="44"/>
      <c r="H16" s="44"/>
      <c r="I16" s="44"/>
      <c r="J16" s="44"/>
      <c r="K16" s="44"/>
      <c r="L16" s="45"/>
      <c r="M16" s="45"/>
      <c r="N16" s="44"/>
    </row>
    <row r="17" spans="1:14" s="43" customFormat="1" x14ac:dyDescent="0.25">
      <c r="A17" s="41"/>
      <c r="B17" s="42"/>
      <c r="C17" s="42"/>
      <c r="D17" s="42"/>
      <c r="G17" s="44"/>
      <c r="H17" s="44"/>
      <c r="I17" s="44"/>
      <c r="J17" s="44"/>
      <c r="K17" s="44"/>
      <c r="L17" s="45"/>
      <c r="M17" s="45"/>
      <c r="N17" s="44"/>
    </row>
    <row r="18" spans="1:14" s="43" customFormat="1" x14ac:dyDescent="0.25">
      <c r="A18" s="41"/>
      <c r="B18" s="42"/>
      <c r="C18" s="42"/>
      <c r="D18" s="42"/>
      <c r="G18" s="44"/>
      <c r="H18" s="44"/>
      <c r="I18" s="44"/>
      <c r="J18" s="44"/>
      <c r="K18" s="44"/>
      <c r="L18" s="45"/>
      <c r="M18" s="45"/>
      <c r="N18" s="44"/>
    </row>
    <row r="19" spans="1:14" s="43" customFormat="1" x14ac:dyDescent="0.25">
      <c r="A19" s="41"/>
      <c r="B19" s="42"/>
      <c r="C19" s="42"/>
      <c r="D19" s="42"/>
      <c r="G19" s="44"/>
      <c r="H19" s="44"/>
      <c r="I19" s="44"/>
      <c r="J19" s="44"/>
      <c r="K19" s="44"/>
      <c r="L19" s="45"/>
      <c r="M19" s="45"/>
      <c r="N19" s="44"/>
    </row>
    <row r="20" spans="1:14" s="43" customFormat="1" x14ac:dyDescent="0.25">
      <c r="A20" s="41"/>
      <c r="B20" s="42"/>
      <c r="C20" s="42"/>
      <c r="D20" s="42"/>
      <c r="E20" s="42"/>
      <c r="G20" s="44"/>
      <c r="H20" s="44"/>
      <c r="I20" s="44"/>
      <c r="J20" s="44"/>
      <c r="K20" s="44"/>
      <c r="L20" s="45"/>
      <c r="M20" s="45"/>
      <c r="N20" s="44"/>
    </row>
    <row r="21" spans="1:14" s="43" customFormat="1" x14ac:dyDescent="0.25">
      <c r="A21" s="46"/>
    </row>
    <row r="22" spans="1:14" s="43" customFormat="1" x14ac:dyDescent="0.25">
      <c r="A22" s="46"/>
    </row>
    <row r="23" spans="1:14" s="43" customFormat="1" x14ac:dyDescent="0.25">
      <c r="A23" s="46"/>
    </row>
    <row r="24" spans="1:14" s="43" customFormat="1" x14ac:dyDescent="0.25">
      <c r="A24" s="41"/>
      <c r="B24" s="42"/>
      <c r="C24" s="42"/>
      <c r="D24" s="42"/>
      <c r="E24" s="42"/>
      <c r="G24" s="44"/>
      <c r="H24" s="44"/>
      <c r="I24" s="44"/>
      <c r="J24" s="44"/>
      <c r="K24" s="44"/>
      <c r="L24" s="47"/>
      <c r="M24" s="47"/>
      <c r="N24" s="44"/>
    </row>
    <row r="25" spans="1:14" s="43" customFormat="1" x14ac:dyDescent="0.25">
      <c r="A25" s="46"/>
    </row>
    <row r="26" spans="1:14" s="43" customFormat="1" x14ac:dyDescent="0.25">
      <c r="A26" s="46"/>
    </row>
    <row r="27" spans="1:14" s="43" customFormat="1" x14ac:dyDescent="0.25">
      <c r="A27" s="46"/>
    </row>
  </sheetData>
  <mergeCells count="27">
    <mergeCell ref="Z7:Z9"/>
    <mergeCell ref="AA7:AA9"/>
    <mergeCell ref="AA4:AB4"/>
    <mergeCell ref="F6:F7"/>
    <mergeCell ref="G6:G7"/>
    <mergeCell ref="K7:K9"/>
    <mergeCell ref="L7:L9"/>
    <mergeCell ref="AB7:AB9"/>
    <mergeCell ref="H8:H9"/>
    <mergeCell ref="M7:M9"/>
    <mergeCell ref="S7:S9"/>
    <mergeCell ref="X7:X9"/>
    <mergeCell ref="Y7:Y9"/>
    <mergeCell ref="A7:A9"/>
    <mergeCell ref="B7:B9"/>
    <mergeCell ref="C7:C9"/>
    <mergeCell ref="D7:D9"/>
    <mergeCell ref="E7:E9"/>
    <mergeCell ref="F1:Q3"/>
    <mergeCell ref="Y1:Z3"/>
    <mergeCell ref="A4:E4"/>
    <mergeCell ref="F4:J4"/>
    <mergeCell ref="K4:M4"/>
    <mergeCell ref="N4:S4"/>
    <mergeCell ref="T4:X4"/>
    <mergeCell ref="Y4:Y5"/>
    <mergeCell ref="Z4:Z5"/>
  </mergeCells>
  <conditionalFormatting sqref="M6:M7 M10:M11">
    <cfRule type="cellIs" dxfId="8" priority="4" operator="between">
      <formula>0.67</formula>
      <formula>1</formula>
    </cfRule>
    <cfRule type="cellIs" dxfId="7" priority="5" operator="between">
      <formula>0.34</formula>
      <formula>0.66</formula>
    </cfRule>
    <cfRule type="cellIs" dxfId="6" priority="6" operator="between">
      <formula>0</formula>
      <formula>0.33</formula>
    </cfRule>
  </conditionalFormatting>
  <conditionalFormatting sqref="M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 SEGUIMIENTO DEL PA ALCALDIA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PARODI</dc:creator>
  <cp:lastModifiedBy>A</cp:lastModifiedBy>
  <dcterms:created xsi:type="dcterms:W3CDTF">2021-03-05T22:23:28Z</dcterms:created>
  <dcterms:modified xsi:type="dcterms:W3CDTF">2021-07-07T16:33:30Z</dcterms:modified>
</cp:coreProperties>
</file>