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2 - Febrero\Publicados\"/>
    </mc:Choice>
  </mc:AlternateContent>
  <xr:revisionPtr revIDLastSave="0" documentId="13_ncr:1_{182911C7-19F7-4797-B897-CEB6E8154E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2" l="1"/>
  <c r="L12" i="12"/>
  <c r="Z17" i="12" l="1"/>
  <c r="S16" i="12" l="1"/>
  <c r="S15" i="12"/>
  <c r="S14" i="12"/>
  <c r="S13" i="12"/>
  <c r="S12" i="12"/>
  <c r="S11" i="12"/>
  <c r="S10" i="12"/>
  <c r="S9" i="12"/>
  <c r="S8" i="12"/>
  <c r="S7" i="12"/>
  <c r="S6" i="12"/>
  <c r="Q17" i="12"/>
  <c r="R17" i="12"/>
  <c r="P17" i="12"/>
  <c r="O17" i="12"/>
  <c r="T17" i="12"/>
  <c r="U17" i="12"/>
  <c r="V17" i="12"/>
  <c r="W17" i="12"/>
  <c r="M16" i="12"/>
  <c r="M15" i="12"/>
  <c r="M14" i="12"/>
  <c r="M13" i="12"/>
  <c r="M12" i="12"/>
  <c r="M11" i="12"/>
  <c r="M10" i="12"/>
  <c r="M9" i="12"/>
  <c r="M8" i="12"/>
  <c r="M7" i="12"/>
  <c r="M6" i="12"/>
  <c r="X6" i="12"/>
  <c r="X16" i="12"/>
  <c r="X15" i="12"/>
  <c r="X14" i="12"/>
  <c r="X13" i="12"/>
  <c r="X12" i="12"/>
  <c r="X11" i="12"/>
  <c r="X10" i="12"/>
  <c r="X9" i="12"/>
  <c r="X8" i="12"/>
  <c r="X7" i="12"/>
  <c r="Y11" i="12" l="1"/>
  <c r="Y8" i="12"/>
  <c r="Y16" i="12"/>
  <c r="Y10" i="12"/>
  <c r="Y14" i="12"/>
  <c r="Y12" i="12"/>
  <c r="Y13" i="12"/>
  <c r="Y9" i="12"/>
  <c r="X17" i="12"/>
  <c r="Y6" i="12"/>
  <c r="Y7" i="12"/>
  <c r="Y15" i="12"/>
  <c r="S17" i="12"/>
  <c r="M17" i="12"/>
  <c r="Y17" i="12" l="1"/>
</calcChain>
</file>

<file path=xl/sharedStrings.xml><?xml version="1.0" encoding="utf-8"?>
<sst xmlns="http://schemas.openxmlformats.org/spreadsheetml/2006/main" count="141" uniqueCount="87">
  <si>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</si>
  <si>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</si>
  <si>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</si>
  <si>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</si>
  <si>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</si>
  <si>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</si>
  <si>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</si>
  <si>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</si>
  <si>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</si>
  <si>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</si>
  <si>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</si>
  <si>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</si>
  <si>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</si>
  <si>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</si>
  <si>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</si>
  <si>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</si>
  <si>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</si>
  <si>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</si>
  <si>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</si>
  <si>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</si>
  <si>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</si>
  <si>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</si>
  <si>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</si>
  <si>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</si>
  <si>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</si>
  <si>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</si>
  <si>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</si>
  <si>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</si>
  <si>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</si>
  <si>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</si>
  <si>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</si>
  <si>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</si>
  <si>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</si>
  <si>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</si>
  <si>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</si>
  <si>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</si>
  <si>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</si>
  <si>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</si>
  <si>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</si>
  <si>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</si>
  <si>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</si>
  <si>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</si>
  <si>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</si>
  <si>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</si>
  <si>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</si>
  <si>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</si>
  <si>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</si>
  <si>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</si>
  <si>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</si>
  <si>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</si>
  <si>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Mantener en funcionamiento el 100% de los programas del Instituto Municipal del Empleo.</t>
  </si>
  <si>
    <t>Porcentaje de los programas de Instituto Municipal del Empleo mantenidos en funcionamiento.</t>
  </si>
  <si>
    <t>FORTALECIMIENTO DE LA OFICINA DE FOMENTO A LA EMPLEABILIDAD, EL EMPLEO Y EL TRABAJO DECENTE EN EL MUNICIPIO DE BUCARAMANGA</t>
  </si>
  <si>
    <t>FORTALECIMIENTO DEL COWORKING COMO ESTRATEGIA PARA EL EMPRENDIMIENTO, INNOVACIÓN, DINAMIZACIÓN Y ACELERACIÓN EMPRESARIAL EN EL MUNICIPIO DE BUCARAMANGA</t>
  </si>
  <si>
    <t>IMEBU</t>
  </si>
  <si>
    <t>PLAN DE ACCIÓN
INSTITUTO MUNICIPAL DE EMPLEO Y FORMACIÓN EMPRESARIAL DE BUCARAMANGA</t>
  </si>
  <si>
    <t>RECURSOS GESTIONADOS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</si>
  <si>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</si>
  <si>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</si>
  <si>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</si>
  <si>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Empleabilidad, Empleo Y Trabajo Decente</t>
  </si>
  <si>
    <t>Administración Pública Moderna E Innovadora</t>
  </si>
  <si>
    <t>Centros De Desarrollo Empresarial</t>
  </si>
  <si>
    <t>Banca Ciudadana</t>
  </si>
  <si>
    <t>Empleo Y Empleabilidad</t>
  </si>
  <si>
    <t>Gobierno Fortalecido Para Ser Y Hacer</t>
  </si>
  <si>
    <t>Emprendimiento E Innovación</t>
  </si>
  <si>
    <t>FORTALECIMIENTO DEL CENTRO DE DESARROLLO EMPRESARIAL Y DE EMPLEABILIDAD EN EL MUNICIPIO DE BUCARAMANGA</t>
  </si>
  <si>
    <t>FORTALECIMIENTO DEL FONDO DE FOMENTO Y CRÉDITO DE APOYO DEL IMEBU, PROGRAMA BANCA CIUDADANA EN EL MUNICIPIO DE BUCARAMANGA</t>
  </si>
  <si>
    <t>FORTALECIMIENTO DEL INSTITUTO MUNICIPAL DE EMPLEO Y FOMENTO EMPRESARIAL IMEBU DEL MUNICIPIO DE BUCARAMANGA</t>
  </si>
  <si>
    <t>SGR</t>
  </si>
  <si>
    <t>TOTAL EJECUTADO</t>
  </si>
  <si>
    <t>25 de agosto de 2020</t>
  </si>
  <si>
    <t>14 de agosto de 2020</t>
  </si>
  <si>
    <t>31 de Diciembre de 2023</t>
  </si>
  <si>
    <t>4 de agosto de 2020</t>
  </si>
  <si>
    <t>N/A</t>
  </si>
  <si>
    <t>30 de octubre de 2020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</si>
  <si>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</si>
  <si>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 xml:space="preserve">Actividad 1.1.1.  Asesorar a emprendedores y empresarios en programas de formación empresarial (Modelo de Negocios y diseño Planes de Mejora)
Actividad 1.1.2.Formar a emprendedores y empresarios a través de programas de visualización de productos y/o servicios a través de canales virtuales.
Actividad 1.1.3. Implementar un programa de comercialización virtual de productos y/o servicios.
Actividad 1.1.4.  Implementar Estrategia comunitaria para el emprendimiento y el desarrollo empresarial.
Actividad 1.1.5.  Formulación de la estrategia de reactivación y sostenimiento de la economía
Actividad 1.1.6.  Brindar acompañamiento a los proyectos productivos de la población victima
Actividad 2.1. 1. Identificar habilidades y destrezas de emprendedores, empresarios y ciudadanos para orientarlos hacia el emprendimiento o la empleabilidad.
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</si>
  <si>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</si>
  <si>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</si>
  <si>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2.3.2.02.02.007
2.3.2.02.02.009</t>
  </si>
  <si>
    <t>2.3.2.02.02.006
2.3.2.02.02.007
2.3.2.02.02.009</t>
  </si>
  <si>
    <t>2.3.2.02.02.009</t>
  </si>
  <si>
    <t>2.1.</t>
  </si>
  <si>
    <t>JOSE LUIS HERNÁNDEZ JAIMES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</si>
</sst>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5" fontId="1" fillId="3" borderId="2" xfId="108" applyNumberFormat="1" applyFont="1" applyFill="1" applyBorder="1" applyAlignment="1">
      <alignment horizontal="center" vertical="center" wrapText="1"/>
    </xf>
    <xf numFmtId="166" fontId="1" fillId="0" borderId="2" xfId="108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justify" vertical="center" wrapText="1"/>
    </xf>
    <xf numFmtId="164" fontId="1" fillId="0" borderId="7" xfId="0" applyNumberFormat="1" applyFont="1" applyFill="1" applyBorder="1" applyAlignment="1">
      <alignment horizontal="justify" vertical="center" wrapText="1"/>
    </xf>
    <xf numFmtId="164" fontId="1" fillId="0" borderId="8" xfId="0" applyNumberFormat="1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justify" vertical="center" wrapText="1"/>
    </xf>
    <xf numFmtId="164" fontId="2" fillId="0" borderId="7" xfId="0" applyNumberFormat="1" applyFont="1" applyFill="1" applyBorder="1" applyAlignment="1">
      <alignment horizontal="justify" vertical="center" wrapText="1"/>
    </xf>
    <xf numFmtId="164" fontId="2" fillId="0" borderId="8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1223714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topLeftCell="E1" zoomScale="50" zoomScaleNormal="50" zoomScaleSheetLayoutView="51" workbookViewId="0">
      <pane ySplit="5" topLeftCell="A6" activePane="bottomLeft" state="frozen"/>
      <selection pane="bottomLeft" activeCell="O15" sqref="O15"/>
    </sheetView>
  </sheetViews>
  <sheetFormatPr baseColWidth="10" defaultColWidth="11" defaultRowHeight="15" x14ac:dyDescent="0.25"/>
  <cols>
    <col min="1" max="1" width="23" style="9" customWidth="1"/>
    <col min="2" max="3" width="23" style="1" customWidth="1"/>
    <col min="4" max="5" width="26.69921875" style="1" customWidth="1"/>
    <col min="6" max="6" width="18.3984375" style="1" bestFit="1" customWidth="1"/>
    <col min="7" max="7" width="33.8984375" style="1" customWidth="1"/>
    <col min="8" max="8" width="22.09765625" style="1" customWidth="1"/>
    <col min="9" max="9" width="14.8984375" style="1" customWidth="1"/>
    <col min="10" max="11" width="17.19921875" style="1" customWidth="1"/>
    <col min="12" max="13" width="17.5" style="1" customWidth="1"/>
    <col min="14" max="14" width="25.09765625" style="65" customWidth="1"/>
    <col min="15" max="19" width="24.69921875" style="1" customWidth="1"/>
    <col min="20" max="24" width="25" style="1" customWidth="1"/>
    <col min="25" max="25" width="16.5" style="1" customWidth="1"/>
    <col min="26" max="26" width="21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69" t="s">
        <v>55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Y1" s="93" t="s">
        <v>28</v>
      </c>
      <c r="Z1" s="93"/>
    </row>
    <row r="2" spans="1:28" ht="15" customHeight="1" x14ac:dyDescent="0.25">
      <c r="A2" s="19">
        <v>44255</v>
      </c>
      <c r="B2" s="18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X2" s="45"/>
      <c r="Y2" s="93"/>
      <c r="Z2" s="93"/>
    </row>
    <row r="3" spans="1:28" ht="15.6" x14ac:dyDescent="0.25"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X3" s="46"/>
      <c r="Y3" s="46"/>
      <c r="Z3" s="39"/>
    </row>
    <row r="4" spans="1:28" s="30" customFormat="1" ht="23.25" customHeight="1" x14ac:dyDescent="0.25">
      <c r="A4" s="66" t="s">
        <v>10</v>
      </c>
      <c r="B4" s="67"/>
      <c r="C4" s="67"/>
      <c r="D4" s="67"/>
      <c r="E4" s="67"/>
      <c r="F4" s="66" t="s">
        <v>11</v>
      </c>
      <c r="G4" s="67"/>
      <c r="H4" s="67"/>
      <c r="I4" s="67"/>
      <c r="J4" s="67"/>
      <c r="K4" s="68" t="s">
        <v>29</v>
      </c>
      <c r="L4" s="68"/>
      <c r="M4" s="68"/>
      <c r="N4" s="68" t="s">
        <v>26</v>
      </c>
      <c r="O4" s="68"/>
      <c r="P4" s="68"/>
      <c r="Q4" s="68"/>
      <c r="R4" s="68"/>
      <c r="S4" s="68"/>
      <c r="T4" s="66" t="s">
        <v>20</v>
      </c>
      <c r="U4" s="67"/>
      <c r="V4" s="67"/>
      <c r="W4" s="67"/>
      <c r="X4" s="67"/>
      <c r="Y4" s="94" t="s">
        <v>21</v>
      </c>
      <c r="Z4" s="95" t="s">
        <v>56</v>
      </c>
      <c r="AA4" s="94" t="s">
        <v>27</v>
      </c>
      <c r="AB4" s="94"/>
    </row>
    <row r="5" spans="1:28" ht="42" customHeight="1" x14ac:dyDescent="0.25">
      <c r="A5" s="40" t="s">
        <v>1</v>
      </c>
      <c r="B5" s="34" t="s">
        <v>6</v>
      </c>
      <c r="C5" s="34" t="s">
        <v>2</v>
      </c>
      <c r="D5" s="4" t="s">
        <v>7</v>
      </c>
      <c r="E5" s="33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4" t="s">
        <v>9</v>
      </c>
      <c r="O5" s="5" t="s">
        <v>12</v>
      </c>
      <c r="P5" s="5" t="s">
        <v>8</v>
      </c>
      <c r="Q5" s="43" t="s">
        <v>70</v>
      </c>
      <c r="R5" s="5" t="s">
        <v>13</v>
      </c>
      <c r="S5" s="5" t="s">
        <v>23</v>
      </c>
      <c r="T5" s="43" t="s">
        <v>12</v>
      </c>
      <c r="U5" s="43" t="s">
        <v>8</v>
      </c>
      <c r="V5" s="43" t="s">
        <v>70</v>
      </c>
      <c r="W5" s="43" t="s">
        <v>13</v>
      </c>
      <c r="X5" s="53" t="s">
        <v>71</v>
      </c>
      <c r="Y5" s="94"/>
      <c r="Z5" s="96"/>
      <c r="AA5" s="5" t="s">
        <v>14</v>
      </c>
      <c r="AB5" s="5" t="s">
        <v>15</v>
      </c>
    </row>
    <row r="6" spans="1:28" s="8" customFormat="1" ht="344.25" customHeight="1" x14ac:dyDescent="0.25">
      <c r="A6" s="37" t="s">
        <v>57</v>
      </c>
      <c r="B6" s="41" t="s">
        <v>59</v>
      </c>
      <c r="C6" s="42" t="s">
        <v>66</v>
      </c>
      <c r="D6" s="44" t="s">
        <v>30</v>
      </c>
      <c r="E6" s="35" t="s">
        <v>31</v>
      </c>
      <c r="F6" s="56">
        <v>20200680010157</v>
      </c>
      <c r="G6" s="57" t="s">
        <v>53</v>
      </c>
      <c r="H6" s="58" t="s">
        <v>78</v>
      </c>
      <c r="I6" s="59" t="s">
        <v>77</v>
      </c>
      <c r="J6" s="59" t="s">
        <v>74</v>
      </c>
      <c r="K6" s="36">
        <v>1000</v>
      </c>
      <c r="L6" s="47">
        <v>50</v>
      </c>
      <c r="M6" s="2">
        <f t="shared" ref="M6:M16" si="0">IF(L6/K6&gt;100%,100%,L6/K6)</f>
        <v>0.05</v>
      </c>
      <c r="N6" s="55" t="s">
        <v>82</v>
      </c>
      <c r="O6" s="50">
        <v>410000000</v>
      </c>
      <c r="P6" s="51"/>
      <c r="Q6" s="51"/>
      <c r="R6" s="51"/>
      <c r="S6" s="49">
        <f t="shared" ref="S6:S16" si="1">SUM(O6:R6)</f>
        <v>410000000</v>
      </c>
      <c r="T6" s="50">
        <v>410000000</v>
      </c>
      <c r="U6" s="51"/>
      <c r="V6" s="51"/>
      <c r="W6" s="51"/>
      <c r="X6" s="49">
        <f>SUM(T6:W6)</f>
        <v>410000000</v>
      </c>
      <c r="Y6" s="20">
        <f t="shared" ref="Y6:Y16" si="2">IFERROR(X6/S6,"-")</f>
        <v>1</v>
      </c>
      <c r="Z6" s="51"/>
      <c r="AA6" s="6" t="s">
        <v>54</v>
      </c>
      <c r="AB6" s="7" t="s">
        <v>86</v>
      </c>
    </row>
    <row r="7" spans="1:28" s="8" customFormat="1" ht="160.5" customHeight="1" x14ac:dyDescent="0.25">
      <c r="A7" s="37" t="s">
        <v>57</v>
      </c>
      <c r="B7" s="41" t="s">
        <v>59</v>
      </c>
      <c r="C7" s="42" t="s">
        <v>62</v>
      </c>
      <c r="D7" s="44" t="s">
        <v>32</v>
      </c>
      <c r="E7" s="35" t="s">
        <v>33</v>
      </c>
      <c r="F7" s="84">
        <v>20200680010074</v>
      </c>
      <c r="G7" s="81" t="s">
        <v>67</v>
      </c>
      <c r="H7" s="87" t="s">
        <v>79</v>
      </c>
      <c r="I7" s="90" t="s">
        <v>73</v>
      </c>
      <c r="J7" s="90" t="s">
        <v>74</v>
      </c>
      <c r="K7" s="36">
        <v>1</v>
      </c>
      <c r="L7" s="47">
        <v>0</v>
      </c>
      <c r="M7" s="2">
        <f t="shared" si="0"/>
        <v>0</v>
      </c>
      <c r="N7" s="97" t="s">
        <v>83</v>
      </c>
      <c r="O7" s="50">
        <v>584500000</v>
      </c>
      <c r="P7" s="51"/>
      <c r="Q7" s="51"/>
      <c r="R7" s="51"/>
      <c r="S7" s="49">
        <f t="shared" si="1"/>
        <v>584500000</v>
      </c>
      <c r="T7" s="50">
        <v>610309117</v>
      </c>
      <c r="U7" s="51"/>
      <c r="V7" s="51"/>
      <c r="W7" s="51"/>
      <c r="X7" s="49">
        <f t="shared" ref="X7:X16" si="3">SUM(T7:W7)</f>
        <v>610309117</v>
      </c>
      <c r="Y7" s="20">
        <f t="shared" si="2"/>
        <v>1.0441558887938409</v>
      </c>
      <c r="Z7" s="51"/>
      <c r="AA7" s="6" t="s">
        <v>54</v>
      </c>
      <c r="AB7" s="7" t="s">
        <v>86</v>
      </c>
    </row>
    <row r="8" spans="1:28" s="8" customFormat="1" ht="105.75" customHeight="1" x14ac:dyDescent="0.25">
      <c r="A8" s="37" t="s">
        <v>57</v>
      </c>
      <c r="B8" s="41" t="s">
        <v>59</v>
      </c>
      <c r="C8" s="42" t="s">
        <v>62</v>
      </c>
      <c r="D8" s="44" t="s">
        <v>34</v>
      </c>
      <c r="E8" s="35" t="s">
        <v>35</v>
      </c>
      <c r="F8" s="85"/>
      <c r="G8" s="82"/>
      <c r="H8" s="88"/>
      <c r="I8" s="92"/>
      <c r="J8" s="92"/>
      <c r="K8" s="38">
        <v>0.25</v>
      </c>
      <c r="L8" s="48">
        <v>0</v>
      </c>
      <c r="M8" s="2">
        <f t="shared" si="0"/>
        <v>0</v>
      </c>
      <c r="N8" s="98"/>
      <c r="O8" s="50">
        <v>0</v>
      </c>
      <c r="P8" s="51"/>
      <c r="Q8" s="51"/>
      <c r="R8" s="51"/>
      <c r="S8" s="49">
        <f t="shared" si="1"/>
        <v>0</v>
      </c>
      <c r="T8" s="50">
        <v>0</v>
      </c>
      <c r="U8" s="51"/>
      <c r="V8" s="51"/>
      <c r="W8" s="51"/>
      <c r="X8" s="49">
        <f t="shared" si="3"/>
        <v>0</v>
      </c>
      <c r="Y8" s="20" t="str">
        <f t="shared" si="2"/>
        <v>-</v>
      </c>
      <c r="Z8" s="51"/>
      <c r="AA8" s="6" t="s">
        <v>54</v>
      </c>
      <c r="AB8" s="7" t="s">
        <v>86</v>
      </c>
    </row>
    <row r="9" spans="1:28" s="8" customFormat="1" ht="252" customHeight="1" x14ac:dyDescent="0.25">
      <c r="A9" s="37" t="s">
        <v>57</v>
      </c>
      <c r="B9" s="41" t="s">
        <v>59</v>
      </c>
      <c r="C9" s="42" t="s">
        <v>62</v>
      </c>
      <c r="D9" s="44" t="s">
        <v>36</v>
      </c>
      <c r="E9" s="35" t="s">
        <v>37</v>
      </c>
      <c r="F9" s="85"/>
      <c r="G9" s="82"/>
      <c r="H9" s="88"/>
      <c r="I9" s="92"/>
      <c r="J9" s="92"/>
      <c r="K9" s="36">
        <v>1200</v>
      </c>
      <c r="L9" s="47">
        <v>0</v>
      </c>
      <c r="M9" s="2">
        <f t="shared" si="0"/>
        <v>0</v>
      </c>
      <c r="N9" s="98"/>
      <c r="O9" s="50">
        <v>140750000</v>
      </c>
      <c r="P9" s="51"/>
      <c r="Q9" s="51"/>
      <c r="R9" s="51"/>
      <c r="S9" s="49">
        <f t="shared" si="1"/>
        <v>140750000</v>
      </c>
      <c r="T9" s="50">
        <v>44750000</v>
      </c>
      <c r="U9" s="51"/>
      <c r="V9" s="51"/>
      <c r="W9" s="51"/>
      <c r="X9" s="49">
        <f t="shared" si="3"/>
        <v>44750000</v>
      </c>
      <c r="Y9" s="20">
        <f t="shared" si="2"/>
        <v>0.31793960923623443</v>
      </c>
      <c r="Z9" s="51"/>
      <c r="AA9" s="6" t="s">
        <v>54</v>
      </c>
      <c r="AB9" s="7" t="s">
        <v>86</v>
      </c>
    </row>
    <row r="10" spans="1:28" s="8" customFormat="1" ht="219" customHeight="1" x14ac:dyDescent="0.25">
      <c r="A10" s="37" t="s">
        <v>57</v>
      </c>
      <c r="B10" s="41" t="s">
        <v>59</v>
      </c>
      <c r="C10" s="42" t="s">
        <v>62</v>
      </c>
      <c r="D10" s="44" t="s">
        <v>38</v>
      </c>
      <c r="E10" s="35" t="s">
        <v>39</v>
      </c>
      <c r="F10" s="86"/>
      <c r="G10" s="83"/>
      <c r="H10" s="89"/>
      <c r="I10" s="91"/>
      <c r="J10" s="91"/>
      <c r="K10" s="36">
        <v>500</v>
      </c>
      <c r="L10" s="47">
        <v>0</v>
      </c>
      <c r="M10" s="2">
        <f t="shared" si="0"/>
        <v>0</v>
      </c>
      <c r="N10" s="99"/>
      <c r="O10" s="50">
        <v>140750000</v>
      </c>
      <c r="P10" s="51"/>
      <c r="Q10" s="51"/>
      <c r="R10" s="51"/>
      <c r="S10" s="49">
        <f t="shared" si="1"/>
        <v>140750000</v>
      </c>
      <c r="T10" s="50">
        <v>44750000</v>
      </c>
      <c r="U10" s="51"/>
      <c r="V10" s="51"/>
      <c r="W10" s="51"/>
      <c r="X10" s="49">
        <f t="shared" si="3"/>
        <v>44750000</v>
      </c>
      <c r="Y10" s="20">
        <f t="shared" si="2"/>
        <v>0.31793960923623443</v>
      </c>
      <c r="Z10" s="51"/>
      <c r="AA10" s="6" t="s">
        <v>54</v>
      </c>
      <c r="AB10" s="7" t="s">
        <v>86</v>
      </c>
    </row>
    <row r="11" spans="1:28" s="8" customFormat="1" ht="240" customHeight="1" x14ac:dyDescent="0.25">
      <c r="A11" s="37" t="s">
        <v>57</v>
      </c>
      <c r="B11" s="41" t="s">
        <v>59</v>
      </c>
      <c r="C11" s="42" t="s">
        <v>63</v>
      </c>
      <c r="D11" s="44" t="s">
        <v>40</v>
      </c>
      <c r="E11" s="35" t="s">
        <v>41</v>
      </c>
      <c r="F11" s="84">
        <v>20200680010084</v>
      </c>
      <c r="G11" s="72" t="s">
        <v>68</v>
      </c>
      <c r="H11" s="87" t="s">
        <v>80</v>
      </c>
      <c r="I11" s="90" t="s">
        <v>72</v>
      </c>
      <c r="J11" s="90" t="s">
        <v>74</v>
      </c>
      <c r="K11" s="36">
        <v>600</v>
      </c>
      <c r="L11" s="47">
        <v>0</v>
      </c>
      <c r="M11" s="2">
        <f t="shared" si="0"/>
        <v>0</v>
      </c>
      <c r="N11" s="97" t="s">
        <v>84</v>
      </c>
      <c r="O11" s="50">
        <v>0</v>
      </c>
      <c r="P11" s="51"/>
      <c r="Q11" s="51"/>
      <c r="R11" s="51"/>
      <c r="S11" s="49">
        <f t="shared" si="1"/>
        <v>0</v>
      </c>
      <c r="T11" s="50">
        <v>0</v>
      </c>
      <c r="U11" s="51"/>
      <c r="V11" s="51"/>
      <c r="W11" s="51"/>
      <c r="X11" s="49">
        <f t="shared" si="3"/>
        <v>0</v>
      </c>
      <c r="Y11" s="20" t="str">
        <f t="shared" si="2"/>
        <v>-</v>
      </c>
      <c r="Z11" s="51"/>
      <c r="AA11" s="6" t="s">
        <v>54</v>
      </c>
      <c r="AB11" s="7" t="s">
        <v>86</v>
      </c>
    </row>
    <row r="12" spans="1:28" s="8" customFormat="1" ht="170.25" customHeight="1" x14ac:dyDescent="0.25">
      <c r="A12" s="37" t="s">
        <v>57</v>
      </c>
      <c r="B12" s="41" t="s">
        <v>59</v>
      </c>
      <c r="C12" s="42" t="s">
        <v>63</v>
      </c>
      <c r="D12" s="44" t="s">
        <v>42</v>
      </c>
      <c r="E12" s="35" t="s">
        <v>43</v>
      </c>
      <c r="F12" s="86"/>
      <c r="G12" s="74"/>
      <c r="H12" s="89"/>
      <c r="I12" s="91"/>
      <c r="J12" s="91"/>
      <c r="K12" s="36">
        <v>1600</v>
      </c>
      <c r="L12" s="47">
        <f>87+7+121</f>
        <v>215</v>
      </c>
      <c r="M12" s="2">
        <f t="shared" si="0"/>
        <v>0.13437499999999999</v>
      </c>
      <c r="N12" s="99"/>
      <c r="O12" s="50">
        <v>10250000</v>
      </c>
      <c r="P12" s="51"/>
      <c r="Q12" s="51"/>
      <c r="R12" s="51"/>
      <c r="S12" s="49">
        <f t="shared" si="1"/>
        <v>10250000</v>
      </c>
      <c r="T12" s="50">
        <v>0</v>
      </c>
      <c r="U12" s="51"/>
      <c r="V12" s="51"/>
      <c r="W12" s="51"/>
      <c r="X12" s="49">
        <f t="shared" si="3"/>
        <v>0</v>
      </c>
      <c r="Y12" s="20">
        <f t="shared" si="2"/>
        <v>0</v>
      </c>
      <c r="Z12" s="51"/>
      <c r="AA12" s="6" t="s">
        <v>54</v>
      </c>
      <c r="AB12" s="7" t="s">
        <v>86</v>
      </c>
    </row>
    <row r="13" spans="1:28" s="8" customFormat="1" ht="174.75" customHeight="1" x14ac:dyDescent="0.25">
      <c r="A13" s="37" t="s">
        <v>57</v>
      </c>
      <c r="B13" s="41" t="s">
        <v>60</v>
      </c>
      <c r="C13" s="42" t="s">
        <v>64</v>
      </c>
      <c r="D13" s="44" t="s">
        <v>44</v>
      </c>
      <c r="E13" s="35" t="s">
        <v>45</v>
      </c>
      <c r="F13" s="75">
        <v>20200680010061</v>
      </c>
      <c r="G13" s="72" t="s">
        <v>52</v>
      </c>
      <c r="H13" s="78" t="s">
        <v>81</v>
      </c>
      <c r="I13" s="90" t="s">
        <v>75</v>
      </c>
      <c r="J13" s="90" t="s">
        <v>74</v>
      </c>
      <c r="K13" s="36">
        <v>1200</v>
      </c>
      <c r="L13" s="47">
        <f>148+120</f>
        <v>268</v>
      </c>
      <c r="M13" s="2">
        <f t="shared" si="0"/>
        <v>0.22333333333333333</v>
      </c>
      <c r="N13" s="97" t="s">
        <v>84</v>
      </c>
      <c r="O13" s="50">
        <v>22500000</v>
      </c>
      <c r="P13" s="51"/>
      <c r="Q13" s="51"/>
      <c r="R13" s="51"/>
      <c r="S13" s="49">
        <f t="shared" si="1"/>
        <v>22500000</v>
      </c>
      <c r="T13" s="50">
        <v>22500000</v>
      </c>
      <c r="U13" s="51"/>
      <c r="V13" s="51"/>
      <c r="W13" s="51"/>
      <c r="X13" s="49">
        <f t="shared" si="3"/>
        <v>22500000</v>
      </c>
      <c r="Y13" s="20">
        <f t="shared" si="2"/>
        <v>1</v>
      </c>
      <c r="Z13" s="51"/>
      <c r="AA13" s="6" t="s">
        <v>54</v>
      </c>
      <c r="AB13" s="7" t="s">
        <v>86</v>
      </c>
    </row>
    <row r="14" spans="1:28" s="8" customFormat="1" ht="153" customHeight="1" x14ac:dyDescent="0.25">
      <c r="A14" s="37" t="s">
        <v>57</v>
      </c>
      <c r="B14" s="41" t="s">
        <v>60</v>
      </c>
      <c r="C14" s="42" t="s">
        <v>64</v>
      </c>
      <c r="D14" s="44" t="s">
        <v>46</v>
      </c>
      <c r="E14" s="35" t="s">
        <v>47</v>
      </c>
      <c r="F14" s="76"/>
      <c r="G14" s="73"/>
      <c r="H14" s="79"/>
      <c r="I14" s="92"/>
      <c r="J14" s="92"/>
      <c r="K14" s="36">
        <v>700</v>
      </c>
      <c r="L14" s="47">
        <v>0</v>
      </c>
      <c r="M14" s="2">
        <f t="shared" si="0"/>
        <v>0</v>
      </c>
      <c r="N14" s="98"/>
      <c r="O14" s="50">
        <v>31500000</v>
      </c>
      <c r="P14" s="51"/>
      <c r="Q14" s="51"/>
      <c r="R14" s="51"/>
      <c r="S14" s="49">
        <f t="shared" si="1"/>
        <v>31500000</v>
      </c>
      <c r="T14" s="50">
        <v>31500000</v>
      </c>
      <c r="U14" s="51"/>
      <c r="V14" s="51"/>
      <c r="W14" s="51"/>
      <c r="X14" s="49">
        <f t="shared" si="3"/>
        <v>31500000</v>
      </c>
      <c r="Y14" s="20">
        <f t="shared" si="2"/>
        <v>1</v>
      </c>
      <c r="Z14" s="51"/>
      <c r="AA14" s="6" t="s">
        <v>54</v>
      </c>
      <c r="AB14" s="7" t="s">
        <v>86</v>
      </c>
    </row>
    <row r="15" spans="1:28" s="8" customFormat="1" ht="161.25" customHeight="1" x14ac:dyDescent="0.25">
      <c r="A15" s="37" t="s">
        <v>57</v>
      </c>
      <c r="B15" s="41" t="s">
        <v>60</v>
      </c>
      <c r="C15" s="42" t="s">
        <v>64</v>
      </c>
      <c r="D15" s="44" t="s">
        <v>48</v>
      </c>
      <c r="E15" s="35" t="s">
        <v>49</v>
      </c>
      <c r="F15" s="77"/>
      <c r="G15" s="74"/>
      <c r="H15" s="80"/>
      <c r="I15" s="91"/>
      <c r="J15" s="91"/>
      <c r="K15" s="36">
        <v>370</v>
      </c>
      <c r="L15" s="47">
        <v>0</v>
      </c>
      <c r="M15" s="2">
        <f t="shared" si="0"/>
        <v>0</v>
      </c>
      <c r="N15" s="99"/>
      <c r="O15" s="50">
        <v>101000000</v>
      </c>
      <c r="P15" s="51"/>
      <c r="Q15" s="51"/>
      <c r="R15" s="51"/>
      <c r="S15" s="49">
        <f t="shared" si="1"/>
        <v>101000000</v>
      </c>
      <c r="T15" s="50">
        <v>96300000</v>
      </c>
      <c r="U15" s="51"/>
      <c r="V15" s="51"/>
      <c r="W15" s="51"/>
      <c r="X15" s="49">
        <f t="shared" si="3"/>
        <v>96300000</v>
      </c>
      <c r="Y15" s="20">
        <f t="shared" si="2"/>
        <v>0.95346534653465342</v>
      </c>
      <c r="Z15" s="51"/>
      <c r="AA15" s="6" t="s">
        <v>54</v>
      </c>
      <c r="AB15" s="7" t="s">
        <v>86</v>
      </c>
    </row>
    <row r="16" spans="1:28" s="8" customFormat="1" ht="127.5" customHeight="1" x14ac:dyDescent="0.25">
      <c r="A16" s="37" t="s">
        <v>58</v>
      </c>
      <c r="B16" s="41" t="s">
        <v>61</v>
      </c>
      <c r="C16" s="42" t="s">
        <v>65</v>
      </c>
      <c r="D16" s="44" t="s">
        <v>50</v>
      </c>
      <c r="E16" s="35" t="s">
        <v>51</v>
      </c>
      <c r="F16" s="60" t="s">
        <v>76</v>
      </c>
      <c r="G16" s="42" t="s">
        <v>69</v>
      </c>
      <c r="H16" s="61" t="s">
        <v>76</v>
      </c>
      <c r="I16" s="59" t="s">
        <v>76</v>
      </c>
      <c r="J16" s="59" t="s">
        <v>76</v>
      </c>
      <c r="K16" s="38">
        <v>1</v>
      </c>
      <c r="L16" s="48">
        <v>0.75</v>
      </c>
      <c r="M16" s="2">
        <f t="shared" si="0"/>
        <v>0.75</v>
      </c>
      <c r="N16" s="55" t="s">
        <v>85</v>
      </c>
      <c r="O16" s="50">
        <v>2568050000</v>
      </c>
      <c r="P16" s="51"/>
      <c r="Q16" s="51"/>
      <c r="R16" s="51"/>
      <c r="S16" s="49">
        <f t="shared" si="1"/>
        <v>2568050000</v>
      </c>
      <c r="T16" s="50">
        <v>911232666</v>
      </c>
      <c r="U16" s="51"/>
      <c r="V16" s="51"/>
      <c r="W16" s="51"/>
      <c r="X16" s="49">
        <f t="shared" si="3"/>
        <v>911232666</v>
      </c>
      <c r="Y16" s="20">
        <f t="shared" si="2"/>
        <v>0.35483447207024787</v>
      </c>
      <c r="Z16" s="51"/>
      <c r="AA16" s="6" t="s">
        <v>54</v>
      </c>
      <c r="AB16" s="7" t="s">
        <v>86</v>
      </c>
    </row>
    <row r="17" spans="1:28" ht="27.75" customHeight="1" x14ac:dyDescent="0.25">
      <c r="A17" s="23"/>
      <c r="B17" s="24"/>
      <c r="C17" s="24"/>
      <c r="D17" s="24"/>
      <c r="E17" s="29"/>
      <c r="F17" s="24"/>
      <c r="G17" s="24"/>
      <c r="H17" s="32"/>
      <c r="I17" s="24"/>
      <c r="J17" s="24"/>
      <c r="K17" s="25"/>
      <c r="L17" s="31" t="s">
        <v>19</v>
      </c>
      <c r="M17" s="21">
        <f>AVERAGE(M6:M16)</f>
        <v>0.10524621212121212</v>
      </c>
      <c r="N17" s="62"/>
      <c r="O17" s="52">
        <f t="shared" ref="O17" si="4">SUM(O6:O16)</f>
        <v>4009300000</v>
      </c>
      <c r="P17" s="52">
        <f t="shared" ref="P17" si="5">SUM(P6:P16)</f>
        <v>0</v>
      </c>
      <c r="Q17" s="52">
        <f>SUM(Q6:Q16)</f>
        <v>0</v>
      </c>
      <c r="R17" s="52">
        <f>SUM(R6:R16)</f>
        <v>0</v>
      </c>
      <c r="S17" s="22">
        <f>SUM(S6:S16)</f>
        <v>4009300000</v>
      </c>
      <c r="T17" s="52">
        <f t="shared" ref="T17:W17" si="6">SUM(T6:T16)</f>
        <v>2171341783</v>
      </c>
      <c r="U17" s="52">
        <f t="shared" si="6"/>
        <v>0</v>
      </c>
      <c r="V17" s="52">
        <f t="shared" si="6"/>
        <v>0</v>
      </c>
      <c r="W17" s="52">
        <f t="shared" si="6"/>
        <v>0</v>
      </c>
      <c r="X17" s="22">
        <f>SUM(X6:X16)</f>
        <v>2171341783</v>
      </c>
      <c r="Y17" s="26">
        <f>IFERROR(X17/S17,"-")</f>
        <v>0.54157628089691467</v>
      </c>
      <c r="Z17" s="22">
        <f>SUM(Z6:Z16)</f>
        <v>0</v>
      </c>
      <c r="AA17" s="27"/>
      <c r="AB17" s="28"/>
    </row>
    <row r="18" spans="1:28" s="11" customFormat="1" x14ac:dyDescent="0.25">
      <c r="A18" s="12"/>
      <c r="B18" s="13"/>
      <c r="C18" s="13"/>
      <c r="D18" s="13"/>
      <c r="E18" s="13"/>
      <c r="G18" s="14"/>
      <c r="H18" s="14"/>
      <c r="I18" s="14"/>
      <c r="J18" s="14"/>
      <c r="K18" s="14"/>
      <c r="L18" s="15"/>
      <c r="M18" s="15"/>
      <c r="N18" s="63"/>
    </row>
    <row r="19" spans="1:28" s="11" customFormat="1" x14ac:dyDescent="0.25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5"/>
      <c r="M19" s="15"/>
      <c r="N19" s="63"/>
    </row>
    <row r="20" spans="1:28" s="11" customFormat="1" x14ac:dyDescent="0.25">
      <c r="A20" s="12"/>
      <c r="B20" s="13"/>
      <c r="C20" s="13"/>
      <c r="D20" s="13"/>
      <c r="G20" s="14"/>
      <c r="H20" s="14"/>
      <c r="I20" s="14"/>
      <c r="J20" s="14"/>
      <c r="K20" s="14"/>
      <c r="L20" s="15"/>
      <c r="M20" s="15"/>
      <c r="N20" s="63"/>
    </row>
    <row r="21" spans="1:28" s="11" customFormat="1" x14ac:dyDescent="0.25">
      <c r="A21" s="12"/>
      <c r="B21" s="13"/>
      <c r="C21" s="13"/>
      <c r="D21" s="13"/>
      <c r="G21" s="14"/>
      <c r="H21" s="14"/>
      <c r="I21" s="14"/>
      <c r="J21" s="14"/>
      <c r="K21" s="14"/>
      <c r="L21" s="15"/>
      <c r="M21" s="15"/>
      <c r="N21" s="63"/>
    </row>
    <row r="22" spans="1:28" s="11" customFormat="1" x14ac:dyDescent="0.25">
      <c r="A22" s="12"/>
      <c r="B22" s="13"/>
      <c r="C22" s="13"/>
      <c r="D22" s="13"/>
      <c r="G22" s="14"/>
      <c r="H22" s="14"/>
      <c r="I22" s="14"/>
      <c r="J22" s="14"/>
      <c r="K22" s="14"/>
      <c r="L22" s="15"/>
      <c r="M22" s="15"/>
      <c r="N22" s="63"/>
    </row>
    <row r="23" spans="1:28" s="11" customFormat="1" x14ac:dyDescent="0.25">
      <c r="A23" s="12"/>
      <c r="B23" s="13"/>
      <c r="C23" s="13"/>
      <c r="D23" s="13"/>
      <c r="G23" s="14"/>
      <c r="H23" s="14"/>
      <c r="I23" s="14"/>
      <c r="J23" s="14"/>
      <c r="K23" s="14"/>
      <c r="L23" s="15"/>
      <c r="M23" s="15"/>
      <c r="N23" s="63"/>
    </row>
    <row r="24" spans="1:28" s="11" customFormat="1" x14ac:dyDescent="0.25">
      <c r="A24" s="12"/>
      <c r="B24" s="13"/>
      <c r="C24" s="13"/>
      <c r="D24" s="13"/>
      <c r="E24" s="13"/>
      <c r="G24" s="14"/>
      <c r="H24" s="14"/>
      <c r="I24" s="14"/>
      <c r="J24" s="14"/>
      <c r="K24" s="14"/>
      <c r="L24" s="15"/>
      <c r="M24" s="15"/>
      <c r="N24" s="63"/>
    </row>
    <row r="25" spans="1:28" s="11" customFormat="1" x14ac:dyDescent="0.25">
      <c r="A25" s="10"/>
      <c r="N25" s="64"/>
    </row>
    <row r="26" spans="1:28" s="11" customFormat="1" x14ac:dyDescent="0.25">
      <c r="A26" s="10"/>
      <c r="N26" s="64"/>
    </row>
    <row r="27" spans="1:28" s="11" customFormat="1" x14ac:dyDescent="0.25">
      <c r="A27" s="10"/>
      <c r="N27" s="64"/>
    </row>
    <row r="28" spans="1:28" s="11" customFormat="1" x14ac:dyDescent="0.25">
      <c r="A28" s="12"/>
      <c r="B28" s="13"/>
      <c r="C28" s="13"/>
      <c r="D28" s="13"/>
      <c r="E28" s="13"/>
      <c r="G28" s="14"/>
      <c r="H28" s="14"/>
      <c r="I28" s="14"/>
      <c r="J28" s="14"/>
      <c r="K28" s="14"/>
      <c r="L28" s="16"/>
      <c r="M28" s="16"/>
      <c r="N28" s="63"/>
    </row>
    <row r="29" spans="1:28" s="11" customFormat="1" x14ac:dyDescent="0.25">
      <c r="A29" s="10"/>
      <c r="N29" s="64"/>
    </row>
    <row r="30" spans="1:28" s="11" customFormat="1" x14ac:dyDescent="0.25">
      <c r="A30" s="10"/>
      <c r="N30" s="64"/>
    </row>
    <row r="31" spans="1:28" s="11" customFormat="1" x14ac:dyDescent="0.25">
      <c r="A31" s="10"/>
      <c r="N31" s="64"/>
    </row>
  </sheetData>
  <mergeCells count="28">
    <mergeCell ref="I13:I15"/>
    <mergeCell ref="J13:J15"/>
    <mergeCell ref="N7:N10"/>
    <mergeCell ref="N11:N12"/>
    <mergeCell ref="N13:N15"/>
    <mergeCell ref="Y1:Z2"/>
    <mergeCell ref="T4:X4"/>
    <mergeCell ref="Y4:Y5"/>
    <mergeCell ref="AA4:AB4"/>
    <mergeCell ref="F4:J4"/>
    <mergeCell ref="K4:M4"/>
    <mergeCell ref="Z4:Z5"/>
    <mergeCell ref="A4:E4"/>
    <mergeCell ref="N4:S4"/>
    <mergeCell ref="F1:Q3"/>
    <mergeCell ref="G13:G15"/>
    <mergeCell ref="F13:F15"/>
    <mergeCell ref="H13:H15"/>
    <mergeCell ref="G7:G10"/>
    <mergeCell ref="F7:F10"/>
    <mergeCell ref="H7:H10"/>
    <mergeCell ref="G11:G12"/>
    <mergeCell ref="F11:F12"/>
    <mergeCell ref="I11:I12"/>
    <mergeCell ref="J11:J12"/>
    <mergeCell ref="H11:H12"/>
    <mergeCell ref="I7:I10"/>
    <mergeCell ref="J7:J10"/>
  </mergeCells>
  <conditionalFormatting sqref="M6:M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2021-07-07T16:34:48Z</dcterms:modified>
</cp:coreProperties>
</file>