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"/>
    </mc:Choice>
  </mc:AlternateContent>
  <xr:revisionPtr revIDLastSave="0" documentId="13_ncr:1_{9FAACDF7-1F03-43CF-BE88-F04F3DF867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_xlnm.Print_Titles" localSheetId="0">'2021'!$4:$5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2" i="12" l="1"/>
  <c r="X42" i="12"/>
  <c r="U42" i="12"/>
  <c r="T42" i="12"/>
  <c r="S42" i="12"/>
  <c r="M42" i="12"/>
  <c r="M24" i="12"/>
  <c r="M27" i="12"/>
  <c r="M28" i="12"/>
  <c r="M29" i="12"/>
  <c r="M34" i="12"/>
  <c r="S11" i="12"/>
  <c r="S40" i="12"/>
  <c r="S38" i="12"/>
  <c r="S37" i="12"/>
  <c r="S35" i="12"/>
  <c r="S34" i="12"/>
  <c r="S33" i="12"/>
  <c r="S32" i="12"/>
  <c r="S30" i="12"/>
  <c r="S29" i="12"/>
  <c r="S28" i="12"/>
  <c r="S27" i="12"/>
  <c r="S25" i="12"/>
  <c r="S24" i="12"/>
  <c r="S22" i="12"/>
  <c r="S20" i="12"/>
  <c r="S18" i="12"/>
  <c r="S16" i="12"/>
  <c r="S15" i="12"/>
  <c r="S9" i="12"/>
  <c r="S8" i="12"/>
  <c r="S6" i="12"/>
  <c r="S10" i="12"/>
  <c r="P42" i="12"/>
  <c r="O42" i="12"/>
  <c r="X18" i="12"/>
  <c r="Y18" i="12"/>
  <c r="V42" i="12"/>
  <c r="W42" i="12"/>
  <c r="Q42" i="12"/>
  <c r="R42" i="12"/>
  <c r="M6" i="12"/>
  <c r="M8" i="12"/>
  <c r="M9" i="12"/>
  <c r="M10" i="12"/>
  <c r="M11" i="12"/>
  <c r="M15" i="12"/>
  <c r="M16" i="12"/>
  <c r="M18" i="12"/>
  <c r="M20" i="12"/>
  <c r="M22" i="12"/>
  <c r="M25" i="12"/>
  <c r="M30" i="12"/>
  <c r="M32" i="12"/>
  <c r="M33" i="12"/>
  <c r="M35" i="12"/>
  <c r="M37" i="12"/>
  <c r="M38" i="12"/>
  <c r="M40" i="12"/>
  <c r="X11" i="12"/>
  <c r="X35" i="12"/>
  <c r="Y35" i="12"/>
  <c r="X40" i="12"/>
  <c r="X38" i="12"/>
  <c r="X30" i="12"/>
  <c r="X33" i="12"/>
  <c r="X25" i="12"/>
  <c r="X22" i="12"/>
  <c r="X16" i="12"/>
  <c r="X20" i="12"/>
  <c r="X6" i="12"/>
  <c r="X9" i="12"/>
  <c r="Y38" i="12"/>
  <c r="Y33" i="12"/>
  <c r="Y30" i="12"/>
  <c r="Y6" i="12"/>
  <c r="Y9" i="12"/>
  <c r="X8" i="12"/>
  <c r="X10" i="12"/>
  <c r="X15" i="12"/>
  <c r="X24" i="12"/>
  <c r="X27" i="12"/>
  <c r="X28" i="12"/>
  <c r="X29" i="12"/>
  <c r="X32" i="12"/>
  <c r="X34" i="12"/>
  <c r="X37" i="12"/>
  <c r="Z42" i="12"/>
  <c r="Y34" i="12"/>
  <c r="Y40" i="12"/>
  <c r="Y32" i="12"/>
  <c r="Y16" i="12"/>
  <c r="Y8" i="12"/>
  <c r="Y37" i="12"/>
  <c r="Y27" i="12"/>
  <c r="Y10" i="12"/>
  <c r="Y29" i="12"/>
  <c r="Y28" i="12"/>
  <c r="Y11" i="12"/>
  <c r="Y25" i="12"/>
  <c r="Y20" i="12"/>
  <c r="Y24" i="12"/>
  <c r="Y22" i="12"/>
  <c r="Y15" i="12"/>
</calcChain>
</file>

<file path=xl/sharedStrings.xml><?xml version="1.0" encoding="utf-8"?>
<sst xmlns="http://schemas.openxmlformats.org/spreadsheetml/2006/main" count="265" uniqueCount="127">
  <si>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</si>
  <si>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</si>
  <si>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</si>
  <si>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</si>
  <si>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</si>
  <si>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</si>
  <si>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</si>
  <si>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</si>
  <si>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</si>
  <si>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</si>
  <si>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</si>
  <si>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</si>
  <si>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</si>
  <si>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</si>
  <si>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</si>
  <si>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</si>
  <si>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</si>
  <si>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</si>
  <si>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</si>
  <si>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</si>
  <si>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</si>
  <si>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</si>
  <si>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</si>
  <si>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</si>
  <si>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</si>
  <si>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</si>
  <si>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</si>
  <si>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</si>
  <si>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</si>
  <si>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</si>
  <si>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</si>
  <si>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Vida Cultural Y Bienestar Creativo Sostenible</t>
  </si>
  <si>
    <t>Arte, Cultura Y Creatividad Para La Transformación Social</t>
  </si>
  <si>
    <t>Mantener la Escuela Municipal de Artes y Oficios en el Municipio.</t>
  </si>
  <si>
    <t>Número de Escuelas Municipales de Artes y Oficios mantenidas.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</si>
  <si>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</si>
  <si>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terapéutico.</t>
  </si>
  <si>
    <t>Realizar 4 iniciativas de cultura ciudadana.</t>
  </si>
  <si>
    <t>Número de iniciativas de cultura ciudadana realizadas.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</si>
  <si>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</si>
  <si>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</si>
  <si>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</si>
  <si>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</si>
  <si>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</si>
  <si>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</si>
  <si>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</si>
  <si>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</si>
  <si>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</si>
  <si>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</si>
  <si>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</si>
  <si>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</si>
  <si>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</si>
  <si>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</si>
  <si>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</si>
  <si>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</si>
  <si>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Realizar 3 acciones de fortalecimiento al Consejo Municipal de Cultura y de Turismo.</t>
  </si>
  <si>
    <t>Número de acciones de fortalecimiento realizadas al Consejo Municipal de Cultura y de Turismo.</t>
  </si>
  <si>
    <t>Formular e implementar 1 Plan Decenal de Cultura y Turismo.</t>
  </si>
  <si>
    <t>Número de Planes Decenales de Cultura y Turismo formulados e implementados.</t>
  </si>
  <si>
    <t>Realizar 2 iniciativas artísticas y culturales enmarcadas en el Plan Integral Zonal.</t>
  </si>
  <si>
    <t>Número de iniciativas artísticas y culturales enmarcadas en el Plan Integral Zonal realizadas.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</si>
  <si>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</si>
  <si>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</si>
  <si>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</si>
  <si>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</si>
  <si>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</si>
  <si>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</si>
  <si>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</si>
  <si>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</si>
  <si>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</si>
  <si>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</si>
  <si>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</si>
  <si>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</si>
  <si>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</si>
  <si>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</si>
  <si>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</si>
  <si>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</si>
  <si>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</si>
  <si>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</si>
  <si>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</si>
  <si>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</si>
  <si>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</si>
  <si>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</si>
  <si>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</si>
  <si>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IMCT</t>
  </si>
  <si>
    <t>FORTALECIMIENTO DE LOS PROCESOS Y PROGRAMAS QUE DESARROLLA LA BIBLIOTECA PÚBLICA GABRIEL TURBAY Y SU RED DE BIBLIOTECAS PARA LA PRESTACIÓN DEL SERVICIO EN LA CIUDAD DE BUCARAMANGA</t>
  </si>
  <si>
    <t>MEJORAMIENTO EN LA OPERACIÓN DE LA EMISORA LUIS CARLOS GALÁN SARMIENTO DE LA CIUDAD DE BUCARAMANGA</t>
  </si>
  <si>
    <t>DIFUSIÓN Y PROMOCIÓN DE LA OFERTA TURÍSTICA DE LA CIUDAD DE BUCARAMANGA</t>
  </si>
  <si>
    <t>FORTALECIMIENTO Y CONSOLIDACIÓN DE ACCIONES PARA LA CONSERVACIÓN Y SALVAGUARDA DE PATRIMONIO CULTURAL MATERIAL E INMATERIAL EN EL MUNICIPIO DE BUCARAMANGA</t>
  </si>
  <si>
    <t>PLAN DE ACCIÓN
INSTITUTO MUNICIPAL DE CULTURA Y TURISMO DE BUCARAMANGA</t>
  </si>
  <si>
    <t>FORMACION EN ARTES Y OFICIOS PARA EL DESARROLLO SOCIAL, ARTISTICO Y CREATIVO DE LOS CIUDADANOS DE BUCARAMANGA</t>
  </si>
  <si>
    <t>FORTALECIMIENTO DEL CENTRO DE ACCESO A LA INFORMACIÓN (IAC) DEL IMCT DE BUCARAMANGA</t>
  </si>
  <si>
    <t>Atender a 200.000 usuarios con servicios bibliotecarios en la Biblioteca Gabriel Turbay</t>
  </si>
  <si>
    <t>Brindar acceso a 1.500 personas a formación artística</t>
  </si>
  <si>
    <t>Desarrollar 14 acciones para el reconocimiento y apropiación social del patrimonio material e inmaterial</t>
  </si>
  <si>
    <t>Fortalecer las competencias digitales de (8.000) artistas y creadores.</t>
  </si>
  <si>
    <t>Desarrollar 1 acción de promoción del turismo en Bucaramanga</t>
  </si>
  <si>
    <t>RECURSOS GESTIONADOS</t>
  </si>
  <si>
    <t>Néstor Rueda</t>
  </si>
  <si>
    <t>IMPLEMENTACIÓN Y PUESTA EN MARCHA DE LAS ZONAS DE DESARROLLO TURÍSTICO PRIORITARIO (ZDTP) DE BUCARAMANGA</t>
  </si>
  <si>
    <t>FORTALECIMIENTO DEL BUREAU DE CONVENCIONES DE BUCARAMANGA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</si>
  <si>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</si>
  <si>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DESARROLLO DE EVENTOS CULTURALES PARA FOMENTAR LA PROMOCIÓN Y LA COMPETITIVIDAD TURÍSTICA EN LA CIUDAD DE BUCARAMANGA</t>
  </si>
  <si>
    <t>SGR</t>
  </si>
  <si>
    <t>TOTAL EJECUTADOS</t>
  </si>
  <si>
    <t>2.3.2.02.02.008</t>
  </si>
  <si>
    <t>2.3.2.02.02.009</t>
  </si>
  <si>
    <t>2.3.2.02.02.008  2.3.2.02.02.009</t>
  </si>
  <si>
    <t>2.3.2.02.02.009  2.3.2.01.01.004.01.01.04  2.3.2.02.01.003  2.3.2.02.01.004  2.3.2.02.02.008</t>
  </si>
  <si>
    <t xml:space="preserve">2.3.2.02.02.009 </t>
  </si>
  <si>
    <t>2.3.2.02.02.008   2.3.2.02.02.009</t>
  </si>
  <si>
    <t xml:space="preserve">2.3.2.02.02.008     2.3.2.02.02.009 </t>
  </si>
  <si>
    <t>POR ADICIONAR</t>
  </si>
  <si>
    <t>2.3.2.02.02.009  
2.3.2.02.02.008</t>
  </si>
  <si>
    <t>Programa lectura, escritura y oralidad</t>
  </si>
  <si>
    <t>2.3.2.02.02.010</t>
  </si>
  <si>
    <t>POR DEFINIR</t>
  </si>
  <si>
    <t>2.3.2.02.02.009
 2.3.2.02.01.002
 2.3.2.02.01.003
 2.3.2.02.02.008</t>
  </si>
  <si>
    <t>2.3.2.02.02.009
  2.3.2.02.01.003</t>
  </si>
  <si>
    <t>FONPET  SEGURIDAD SOCIAL DE LOS ARTISTAS</t>
  </si>
  <si>
    <t>2.3.4.02.02</t>
  </si>
  <si>
    <t>2.3.1.01.01.00
2.3.1.01.01.001.08          
2.3.1.01.02
2.3.1.01.03.001 </t>
  </si>
  <si>
    <t xml:space="preserve"> 2.3.2.02.02.008
2.3.2.02.02.005
2.3.2.01.01.003.02.08 </t>
  </si>
  <si>
    <t>2.3.2.02.01.003
2.3.2.02.02.008
2.3.2.02.02.005
2.3.2.01.01.003.02.08
2.3.2.01.01.004.01.02
2.3.2.02.01.004
2.3.2.02.02.008</t>
  </si>
  <si>
    <t>2.3.2.02.02.008
2.3.2.01.01.003.05.02
2.3.2.02.01.003
2.3.2.02.01.004
2.3.2.02.02.007 </t>
  </si>
  <si>
    <t xml:space="preserve">2.3.2.02.02.009  </t>
  </si>
  <si>
    <t>2.3.2.02.02.009
2.3.2.02.02.008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</si>
</sst>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&quot;$&quot;\ #,##0.00"/>
    <numFmt numFmtId="168" formatCode="_-* #,##0_-;\-* #,##0_-;_-* &quot;-&quot;??_-;_-@_-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2">
    <xf numFmtId="0" fontId="0" fillId="0" borderId="0" xfId="0"/>
    <xf numFmtId="9" fontId="1" fillId="0" borderId="2" xfId="107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166" fontId="1" fillId="0" borderId="2" xfId="108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justify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14" fontId="1" fillId="0" borderId="2" xfId="0" applyNumberFormat="1" applyFont="1" applyBorder="1" applyAlignment="1">
      <alignment horizontal="center"/>
    </xf>
    <xf numFmtId="9" fontId="1" fillId="4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16" fontId="1" fillId="0" borderId="0" xfId="0" applyNumberFormat="1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2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/>
    </xf>
    <xf numFmtId="0" fontId="1" fillId="0" borderId="0" xfId="0" applyFont="1" applyFill="1" applyBorder="1" applyAlignment="1">
      <alignment vertical="center" wrapText="1"/>
    </xf>
    <xf numFmtId="167" fontId="1" fillId="0" borderId="2" xfId="108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9" fontId="9" fillId="2" borderId="4" xfId="107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8" fontId="1" fillId="0" borderId="0" xfId="109" applyNumberFormat="1" applyFont="1" applyBorder="1"/>
    <xf numFmtId="0" fontId="1" fillId="2" borderId="5" xfId="0" applyFont="1" applyFill="1" applyBorder="1" applyAlignment="1">
      <alignment horizontal="justify"/>
    </xf>
    <xf numFmtId="164" fontId="1" fillId="0" borderId="0" xfId="0" applyNumberFormat="1" applyFont="1" applyBorder="1" applyAlignment="1">
      <alignment horizontal="justify" vertical="center" wrapText="1"/>
    </xf>
    <xf numFmtId="165" fontId="1" fillId="0" borderId="0" xfId="0" applyNumberFormat="1" applyFont="1" applyBorder="1"/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5" fontId="12" fillId="2" borderId="2" xfId="108" applyNumberFormat="1" applyFont="1" applyFill="1" applyBorder="1" applyAlignment="1">
      <alignment vertical="center"/>
    </xf>
    <xf numFmtId="5" fontId="9" fillId="2" borderId="2" xfId="108" applyNumberFormat="1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8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168" fontId="5" fillId="0" borderId="0" xfId="109" applyNumberFormat="1" applyFont="1" applyBorder="1"/>
    <xf numFmtId="165" fontId="5" fillId="0" borderId="0" xfId="0" applyNumberFormat="1" applyFont="1" applyBorder="1"/>
    <xf numFmtId="165" fontId="1" fillId="0" borderId="0" xfId="0" applyNumberFormat="1" applyFont="1"/>
    <xf numFmtId="0" fontId="5" fillId="0" borderId="0" xfId="0" applyFont="1" applyBorder="1"/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165" fontId="1" fillId="4" borderId="1" xfId="108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8" xfId="0" applyNumberFormat="1" applyFont="1" applyFill="1" applyBorder="1" applyAlignment="1">
      <alignment horizontal="center" vertical="center"/>
    </xf>
    <xf numFmtId="9" fontId="1" fillId="6" borderId="7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5" fontId="1" fillId="4" borderId="1" xfId="108" applyNumberFormat="1" applyFont="1" applyFill="1" applyBorder="1" applyAlignment="1">
      <alignment horizontal="center" vertical="center" wrapText="1"/>
    </xf>
    <xf numFmtId="165" fontId="1" fillId="4" borderId="8" xfId="108" applyNumberFormat="1" applyFont="1" applyFill="1" applyBorder="1" applyAlignment="1">
      <alignment horizontal="center" vertical="center" wrapText="1"/>
    </xf>
    <xf numFmtId="165" fontId="1" fillId="4" borderId="7" xfId="108" applyNumberFormat="1" applyFont="1" applyFill="1" applyBorder="1" applyAlignment="1">
      <alignment horizontal="center" vertical="center" wrapText="1"/>
    </xf>
    <xf numFmtId="5" fontId="1" fillId="4" borderId="8" xfId="108" applyNumberFormat="1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5" fontId="14" fillId="0" borderId="2" xfId="108" applyNumberFormat="1" applyFont="1" applyFill="1" applyBorder="1" applyAlignment="1">
      <alignment horizontal="center" vertical="center" wrapText="1"/>
    </xf>
    <xf numFmtId="165" fontId="14" fillId="0" borderId="1" xfId="108" applyNumberFormat="1" applyFont="1" applyFill="1" applyBorder="1" applyAlignment="1">
      <alignment vertical="center"/>
    </xf>
    <xf numFmtId="166" fontId="14" fillId="0" borderId="2" xfId="108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165" fontId="1" fillId="4" borderId="2" xfId="108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18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891497</xdr:colOff>
      <xdr:row>2</xdr:row>
      <xdr:rowOff>71437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showGridLines="0" tabSelected="1" zoomScale="50" zoomScaleNormal="50" zoomScaleSheetLayoutView="51" workbookViewId="0">
      <pane ySplit="5" topLeftCell="A6" activePane="bottomLeft" state="frozen"/>
      <selection activeCell="Q1" sqref="Q1"/>
      <selection pane="bottomLeft" activeCell="G28" sqref="G28"/>
    </sheetView>
  </sheetViews>
  <sheetFormatPr baseColWidth="10" defaultColWidth="11" defaultRowHeight="15" x14ac:dyDescent="0.25"/>
  <cols>
    <col min="1" max="1" width="23.3984375" style="25" customWidth="1"/>
    <col min="2" max="3" width="23" style="22" customWidth="1"/>
    <col min="4" max="4" width="35.3984375" style="22" customWidth="1"/>
    <col min="5" max="5" width="35" style="22" customWidth="1"/>
    <col min="6" max="6" width="22.69921875" style="100" customWidth="1"/>
    <col min="7" max="7" width="37.09765625" style="25" customWidth="1"/>
    <col min="8" max="8" width="31.5" style="22" customWidth="1"/>
    <col min="9" max="9" width="12.5" style="22" customWidth="1"/>
    <col min="10" max="10" width="14.69921875" style="22" customWidth="1"/>
    <col min="11" max="11" width="15.3984375" style="22" customWidth="1"/>
    <col min="12" max="12" width="13.796875" style="22" customWidth="1"/>
    <col min="13" max="13" width="13.69921875" style="22" customWidth="1"/>
    <col min="14" max="14" width="40.3984375" style="22" customWidth="1"/>
    <col min="15" max="15" width="20.796875" style="22" customWidth="1"/>
    <col min="16" max="16" width="23.19921875" style="22" customWidth="1"/>
    <col min="17" max="17" width="9.19921875" style="22" customWidth="1"/>
    <col min="18" max="18" width="10.09765625" style="22" customWidth="1"/>
    <col min="19" max="19" width="25" style="22" customWidth="1"/>
    <col min="20" max="20" width="23.5" style="22" customWidth="1"/>
    <col min="21" max="21" width="21.296875" style="22" customWidth="1"/>
    <col min="22" max="22" width="11" style="22" customWidth="1"/>
    <col min="23" max="23" width="11.19921875" style="22" customWidth="1"/>
    <col min="24" max="24" width="25.3984375" style="22" customWidth="1"/>
    <col min="25" max="25" width="14.5" style="22" customWidth="1"/>
    <col min="26" max="27" width="16.19921875" style="22" customWidth="1"/>
    <col min="28" max="28" width="15" style="22" customWidth="1"/>
    <col min="29" max="16384" width="11" style="22"/>
  </cols>
  <sheetData>
    <row r="1" spans="1:28" ht="24" customHeight="1" x14ac:dyDescent="0.25">
      <c r="A1" s="59" t="s">
        <v>18</v>
      </c>
      <c r="D1" s="117"/>
      <c r="F1" s="107" t="s">
        <v>89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Y1" s="116" t="s">
        <v>28</v>
      </c>
      <c r="Z1" s="116"/>
    </row>
    <row r="2" spans="1:28" ht="15" customHeight="1" x14ac:dyDescent="0.25">
      <c r="A2" s="17">
        <v>44316</v>
      </c>
      <c r="B2" s="23"/>
      <c r="D2" s="117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X2" s="24"/>
      <c r="Y2" s="116"/>
      <c r="Z2" s="116"/>
    </row>
    <row r="3" spans="1:28" ht="15.6" x14ac:dyDescent="0.25"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X3" s="26"/>
      <c r="Y3" s="26"/>
      <c r="Z3" s="27"/>
    </row>
    <row r="4" spans="1:28" s="28" customFormat="1" ht="33.75" customHeight="1" x14ac:dyDescent="0.25">
      <c r="A4" s="104" t="s">
        <v>10</v>
      </c>
      <c r="B4" s="105"/>
      <c r="C4" s="105"/>
      <c r="D4" s="105"/>
      <c r="E4" s="105"/>
      <c r="F4" s="104" t="s">
        <v>11</v>
      </c>
      <c r="G4" s="105"/>
      <c r="H4" s="105"/>
      <c r="I4" s="105"/>
      <c r="J4" s="105"/>
      <c r="K4" s="106" t="s">
        <v>29</v>
      </c>
      <c r="L4" s="106"/>
      <c r="M4" s="106"/>
      <c r="N4" s="106" t="s">
        <v>26</v>
      </c>
      <c r="O4" s="106"/>
      <c r="P4" s="106"/>
      <c r="Q4" s="106"/>
      <c r="R4" s="106"/>
      <c r="S4" s="106"/>
      <c r="T4" s="104" t="s">
        <v>20</v>
      </c>
      <c r="U4" s="105"/>
      <c r="V4" s="105"/>
      <c r="W4" s="105"/>
      <c r="X4" s="113"/>
      <c r="Y4" s="114" t="s">
        <v>21</v>
      </c>
      <c r="Z4" s="111" t="s">
        <v>97</v>
      </c>
      <c r="AA4" s="110" t="s">
        <v>27</v>
      </c>
      <c r="AB4" s="110"/>
    </row>
    <row r="5" spans="1:28" ht="42" customHeight="1" x14ac:dyDescent="0.25">
      <c r="A5" s="47" t="s">
        <v>1</v>
      </c>
      <c r="B5" s="47" t="s">
        <v>6</v>
      </c>
      <c r="C5" s="47" t="s">
        <v>2</v>
      </c>
      <c r="D5" s="47" t="s">
        <v>7</v>
      </c>
      <c r="E5" s="48" t="s">
        <v>22</v>
      </c>
      <c r="F5" s="99" t="s">
        <v>16</v>
      </c>
      <c r="G5" s="74" t="s">
        <v>3</v>
      </c>
      <c r="H5" s="49" t="s">
        <v>17</v>
      </c>
      <c r="I5" s="49" t="s">
        <v>24</v>
      </c>
      <c r="J5" s="49" t="s">
        <v>25</v>
      </c>
      <c r="K5" s="49" t="s">
        <v>4</v>
      </c>
      <c r="L5" s="49" t="s">
        <v>5</v>
      </c>
      <c r="M5" s="49" t="s">
        <v>0</v>
      </c>
      <c r="N5" s="47" t="s">
        <v>9</v>
      </c>
      <c r="O5" s="49" t="s">
        <v>12</v>
      </c>
      <c r="P5" s="49" t="s">
        <v>8</v>
      </c>
      <c r="Q5" s="49" t="s">
        <v>103</v>
      </c>
      <c r="R5" s="49" t="s">
        <v>13</v>
      </c>
      <c r="S5" s="49" t="s">
        <v>23</v>
      </c>
      <c r="T5" s="49" t="s">
        <v>12</v>
      </c>
      <c r="U5" s="49" t="s">
        <v>8</v>
      </c>
      <c r="V5" s="49" t="s">
        <v>103</v>
      </c>
      <c r="W5" s="49" t="s">
        <v>13</v>
      </c>
      <c r="X5" s="49" t="s">
        <v>104</v>
      </c>
      <c r="Y5" s="115"/>
      <c r="Z5" s="112"/>
      <c r="AA5" s="49" t="s">
        <v>14</v>
      </c>
      <c r="AB5" s="49" t="s">
        <v>15</v>
      </c>
    </row>
    <row r="6" spans="1:28" ht="58.2" customHeight="1" x14ac:dyDescent="0.25">
      <c r="A6" s="122" t="s">
        <v>30</v>
      </c>
      <c r="B6" s="122" t="s">
        <v>31</v>
      </c>
      <c r="C6" s="122" t="s">
        <v>32</v>
      </c>
      <c r="D6" s="118" t="s">
        <v>33</v>
      </c>
      <c r="E6" s="120" t="s">
        <v>34</v>
      </c>
      <c r="F6" s="60"/>
      <c r="G6" s="82" t="s">
        <v>112</v>
      </c>
      <c r="H6" s="60"/>
      <c r="I6" s="61"/>
      <c r="J6" s="61"/>
      <c r="K6" s="130">
        <v>1</v>
      </c>
      <c r="L6" s="132">
        <v>1</v>
      </c>
      <c r="M6" s="134">
        <f>IFERROR(IF(L6/K6&gt;100%,100%,L6/K6),"-")</f>
        <v>1</v>
      </c>
      <c r="N6" s="172" t="s">
        <v>122</v>
      </c>
      <c r="O6" s="70">
        <v>215585366</v>
      </c>
      <c r="P6" s="70">
        <v>388600000</v>
      </c>
      <c r="Q6" s="62"/>
      <c r="R6" s="62"/>
      <c r="S6" s="157">
        <f>SUM(O6:R7)</f>
        <v>2463386366</v>
      </c>
      <c r="T6" s="62"/>
      <c r="U6" s="63"/>
      <c r="V6" s="62"/>
      <c r="W6" s="62"/>
      <c r="X6" s="124">
        <f>SUM(T6:W7)</f>
        <v>1542401666</v>
      </c>
      <c r="Y6" s="128">
        <f>IFERROR(X6/S6,"-")</f>
        <v>0.62613063354106424</v>
      </c>
      <c r="Z6" s="169"/>
      <c r="AA6" s="101" t="s">
        <v>84</v>
      </c>
      <c r="AB6" s="101" t="s">
        <v>98</v>
      </c>
    </row>
    <row r="7" spans="1:28" s="30" customFormat="1" ht="109.8" customHeight="1" x14ac:dyDescent="0.25">
      <c r="A7" s="123"/>
      <c r="B7" s="123"/>
      <c r="C7" s="123"/>
      <c r="D7" s="119"/>
      <c r="E7" s="121"/>
      <c r="F7" s="147">
        <v>20200680010054</v>
      </c>
      <c r="G7" s="136" t="s">
        <v>90</v>
      </c>
      <c r="H7" s="139" t="s">
        <v>93</v>
      </c>
      <c r="I7" s="19">
        <v>44197</v>
      </c>
      <c r="J7" s="19">
        <v>44561</v>
      </c>
      <c r="K7" s="131"/>
      <c r="L7" s="133"/>
      <c r="M7" s="135"/>
      <c r="N7" s="31" t="s">
        <v>123</v>
      </c>
      <c r="O7" s="173">
        <v>1729518000</v>
      </c>
      <c r="P7" s="173">
        <v>129683000</v>
      </c>
      <c r="Q7" s="9"/>
      <c r="R7" s="9"/>
      <c r="S7" s="125"/>
      <c r="T7" s="9">
        <v>1412918665</v>
      </c>
      <c r="U7" s="64">
        <v>129483001</v>
      </c>
      <c r="V7" s="13"/>
      <c r="W7" s="13"/>
      <c r="X7" s="125"/>
      <c r="Y7" s="129"/>
      <c r="Z7" s="170"/>
      <c r="AA7" s="103"/>
      <c r="AB7" s="103"/>
    </row>
    <row r="8" spans="1:28" s="30" customFormat="1" ht="91.2" customHeight="1" x14ac:dyDescent="0.25">
      <c r="A8" s="15" t="s">
        <v>30</v>
      </c>
      <c r="B8" s="15" t="s">
        <v>31</v>
      </c>
      <c r="C8" s="15" t="s">
        <v>32</v>
      </c>
      <c r="D8" s="7" t="s">
        <v>59</v>
      </c>
      <c r="E8" s="2" t="s">
        <v>60</v>
      </c>
      <c r="F8" s="148"/>
      <c r="G8" s="137"/>
      <c r="H8" s="140"/>
      <c r="I8" s="19">
        <v>44197</v>
      </c>
      <c r="J8" s="19">
        <v>44561</v>
      </c>
      <c r="K8" s="20">
        <v>1</v>
      </c>
      <c r="L8" s="10">
        <v>1</v>
      </c>
      <c r="M8" s="11">
        <f>IFERROR(IF(L8/K8&gt;100%,100%,L8/K8),"-")</f>
        <v>1</v>
      </c>
      <c r="N8" s="31" t="s">
        <v>106</v>
      </c>
      <c r="O8" s="174">
        <v>80042666</v>
      </c>
      <c r="P8" s="175"/>
      <c r="Q8" s="9"/>
      <c r="R8" s="9"/>
      <c r="S8" s="179">
        <f>SUM(O8:R8)</f>
        <v>80042666</v>
      </c>
      <c r="T8" s="9">
        <v>80042666</v>
      </c>
      <c r="U8" s="64"/>
      <c r="V8" s="13"/>
      <c r="W8" s="13"/>
      <c r="X8" s="8">
        <f t="shared" ref="X8:X37" si="0">SUM(T8:W8)</f>
        <v>80042666</v>
      </c>
      <c r="Y8" s="1">
        <f t="shared" ref="Y8:Y40" si="1">IFERROR(X8/S8,"-")</f>
        <v>1</v>
      </c>
      <c r="Z8" s="13"/>
      <c r="AA8" s="29" t="s">
        <v>84</v>
      </c>
      <c r="AB8" s="29" t="s">
        <v>98</v>
      </c>
    </row>
    <row r="9" spans="1:28" s="30" customFormat="1" ht="120" customHeight="1" x14ac:dyDescent="0.25">
      <c r="A9" s="85" t="s">
        <v>30</v>
      </c>
      <c r="B9" s="85" t="s">
        <v>31</v>
      </c>
      <c r="C9" s="85" t="s">
        <v>32</v>
      </c>
      <c r="D9" s="92" t="s">
        <v>35</v>
      </c>
      <c r="E9" s="93" t="s">
        <v>36</v>
      </c>
      <c r="F9" s="149"/>
      <c r="G9" s="138"/>
      <c r="H9" s="141"/>
      <c r="I9" s="19">
        <v>44197</v>
      </c>
      <c r="J9" s="19">
        <v>44561</v>
      </c>
      <c r="K9" s="88">
        <v>1</v>
      </c>
      <c r="L9" s="87">
        <v>1</v>
      </c>
      <c r="M9" s="86">
        <f t="shared" ref="M9" si="2">IFERROR(IF(L9/K9&gt;100%,100%,L9/K9),"-")</f>
        <v>1</v>
      </c>
      <c r="N9" s="31" t="s">
        <v>105</v>
      </c>
      <c r="O9" s="173"/>
      <c r="P9" s="175">
        <v>93435999</v>
      </c>
      <c r="Q9" s="9"/>
      <c r="R9" s="9"/>
      <c r="S9" s="95">
        <f>SUM(O9:R9)</f>
        <v>93435999</v>
      </c>
      <c r="T9" s="9"/>
      <c r="U9" s="64">
        <v>93435999</v>
      </c>
      <c r="V9" s="13"/>
      <c r="W9" s="13"/>
      <c r="X9" s="94">
        <f>SUM(T9:W9)</f>
        <v>93435999</v>
      </c>
      <c r="Y9" s="90">
        <f t="shared" ref="Y9" si="3">IFERROR(X9/S9,"-")</f>
        <v>1</v>
      </c>
      <c r="Z9" s="91"/>
      <c r="AA9" s="89" t="s">
        <v>84</v>
      </c>
      <c r="AB9" s="89" t="s">
        <v>98</v>
      </c>
    </row>
    <row r="10" spans="1:28" s="30" customFormat="1" ht="72.599999999999994" customHeight="1" x14ac:dyDescent="0.25">
      <c r="A10" s="15" t="s">
        <v>30</v>
      </c>
      <c r="B10" s="15" t="s">
        <v>31</v>
      </c>
      <c r="C10" s="15" t="s">
        <v>32</v>
      </c>
      <c r="D10" s="7" t="s">
        <v>37</v>
      </c>
      <c r="E10" s="2" t="s">
        <v>38</v>
      </c>
      <c r="F10" s="3"/>
      <c r="G10" s="6" t="s">
        <v>116</v>
      </c>
      <c r="H10" s="12"/>
      <c r="I10" s="19">
        <v>44197</v>
      </c>
      <c r="J10" s="19">
        <v>44561</v>
      </c>
      <c r="K10" s="20">
        <v>1</v>
      </c>
      <c r="L10" s="10">
        <v>0</v>
      </c>
      <c r="M10" s="11">
        <f t="shared" ref="M10:M38" si="4">IFERROR(IF(L10/K10&gt;100%,100%,L10/K10),"-")</f>
        <v>0</v>
      </c>
      <c r="N10" s="31" t="s">
        <v>106</v>
      </c>
      <c r="O10" s="70">
        <v>292000000</v>
      </c>
      <c r="P10" s="9"/>
      <c r="Q10" s="9"/>
      <c r="R10" s="9"/>
      <c r="S10" s="8">
        <f t="shared" ref="S8:S37" si="5">SUM(O10:R10)</f>
        <v>292000000</v>
      </c>
      <c r="T10" s="9"/>
      <c r="U10" s="64"/>
      <c r="V10" s="13"/>
      <c r="W10" s="13"/>
      <c r="X10" s="8">
        <f t="shared" si="0"/>
        <v>0</v>
      </c>
      <c r="Y10" s="1">
        <f t="shared" si="1"/>
        <v>0</v>
      </c>
      <c r="Z10" s="13"/>
      <c r="AA10" s="29" t="s">
        <v>84</v>
      </c>
      <c r="AB10" s="29" t="s">
        <v>98</v>
      </c>
    </row>
    <row r="11" spans="1:28" s="30" customFormat="1" ht="72.599999999999994" customHeight="1" x14ac:dyDescent="0.25">
      <c r="A11" s="122" t="s">
        <v>30</v>
      </c>
      <c r="B11" s="122" t="s">
        <v>31</v>
      </c>
      <c r="C11" s="122" t="s">
        <v>32</v>
      </c>
      <c r="D11" s="118" t="s">
        <v>41</v>
      </c>
      <c r="E11" s="120" t="s">
        <v>42</v>
      </c>
      <c r="F11" s="68"/>
      <c r="G11" s="73"/>
      <c r="H11" s="69" t="s">
        <v>114</v>
      </c>
      <c r="I11" s="19">
        <v>44197</v>
      </c>
      <c r="J11" s="19">
        <v>44561</v>
      </c>
      <c r="K11" s="130">
        <v>1</v>
      </c>
      <c r="L11" s="132">
        <v>1</v>
      </c>
      <c r="M11" s="142">
        <f>IFERROR(IF(L11/K11&gt;100%,100%,L11/K11),"-")</f>
        <v>1</v>
      </c>
      <c r="N11" s="12" t="s">
        <v>121</v>
      </c>
      <c r="O11" s="70">
        <v>1702300000</v>
      </c>
      <c r="P11" s="9"/>
      <c r="Q11" s="9"/>
      <c r="R11" s="9"/>
      <c r="S11" s="157">
        <f>SUM(O11:R14)</f>
        <v>8083324089.79</v>
      </c>
      <c r="T11" s="70">
        <v>501787050</v>
      </c>
      <c r="U11" s="64"/>
      <c r="V11" s="13"/>
      <c r="W11" s="13"/>
      <c r="X11" s="157">
        <f>SUM(T11:W14)</f>
        <v>2353606102</v>
      </c>
      <c r="Y11" s="128">
        <f>IFERROR(X11/S11,"-")</f>
        <v>0.29116809815566175</v>
      </c>
      <c r="Z11" s="155"/>
      <c r="AA11" s="101" t="s">
        <v>84</v>
      </c>
      <c r="AB11" s="101" t="s">
        <v>98</v>
      </c>
    </row>
    <row r="12" spans="1:28" s="30" customFormat="1" ht="35.4" customHeight="1" x14ac:dyDescent="0.25">
      <c r="A12" s="154"/>
      <c r="B12" s="154"/>
      <c r="C12" s="154"/>
      <c r="D12" s="126"/>
      <c r="E12" s="127"/>
      <c r="F12" s="68"/>
      <c r="G12" s="73" t="s">
        <v>116</v>
      </c>
      <c r="H12" s="171" t="s">
        <v>119</v>
      </c>
      <c r="I12" s="19"/>
      <c r="J12" s="19"/>
      <c r="K12" s="146"/>
      <c r="L12" s="145"/>
      <c r="M12" s="143"/>
      <c r="N12" s="12" t="s">
        <v>120</v>
      </c>
      <c r="O12" s="70">
        <v>4440576841.8800001</v>
      </c>
      <c r="P12" s="9"/>
      <c r="Q12" s="9"/>
      <c r="R12" s="9"/>
      <c r="S12" s="158"/>
      <c r="T12" s="70">
        <v>746679052</v>
      </c>
      <c r="U12" s="64"/>
      <c r="V12" s="13"/>
      <c r="W12" s="13"/>
      <c r="X12" s="158"/>
      <c r="Y12" s="161"/>
      <c r="Z12" s="162"/>
      <c r="AA12" s="102"/>
      <c r="AB12" s="102"/>
    </row>
    <row r="13" spans="1:28" s="30" customFormat="1" ht="36.6" customHeight="1" x14ac:dyDescent="0.25">
      <c r="A13" s="154"/>
      <c r="B13" s="154"/>
      <c r="C13" s="154"/>
      <c r="D13" s="126"/>
      <c r="E13" s="127"/>
      <c r="F13" s="68"/>
      <c r="G13" s="82" t="s">
        <v>112</v>
      </c>
      <c r="H13" s="69"/>
      <c r="I13" s="19"/>
      <c r="J13" s="19"/>
      <c r="K13" s="146"/>
      <c r="L13" s="145"/>
      <c r="M13" s="143"/>
      <c r="N13" s="31"/>
      <c r="O13" s="70">
        <v>17722578.91</v>
      </c>
      <c r="P13" s="9"/>
      <c r="Q13" s="9"/>
      <c r="R13" s="9"/>
      <c r="S13" s="158"/>
      <c r="T13" s="9"/>
      <c r="U13" s="64"/>
      <c r="V13" s="13"/>
      <c r="W13" s="13"/>
      <c r="X13" s="160"/>
      <c r="Y13" s="161"/>
      <c r="Z13" s="162"/>
      <c r="AA13" s="102"/>
      <c r="AB13" s="102"/>
    </row>
    <row r="14" spans="1:28" s="30" customFormat="1" ht="81.599999999999994" customHeight="1" x14ac:dyDescent="0.25">
      <c r="A14" s="123"/>
      <c r="B14" s="123"/>
      <c r="C14" s="123"/>
      <c r="D14" s="119"/>
      <c r="E14" s="121"/>
      <c r="F14" s="147">
        <v>20200680010037</v>
      </c>
      <c r="G14" s="136" t="s">
        <v>85</v>
      </c>
      <c r="H14" s="122" t="s">
        <v>92</v>
      </c>
      <c r="I14" s="19">
        <v>44197</v>
      </c>
      <c r="J14" s="19">
        <v>44561</v>
      </c>
      <c r="K14" s="131"/>
      <c r="L14" s="133"/>
      <c r="M14" s="144"/>
      <c r="N14" s="31" t="s">
        <v>117</v>
      </c>
      <c r="O14" s="70">
        <v>1662753668</v>
      </c>
      <c r="P14" s="9">
        <v>259971001</v>
      </c>
      <c r="Q14" s="9"/>
      <c r="R14" s="9"/>
      <c r="S14" s="159"/>
      <c r="T14" s="9">
        <v>851733000</v>
      </c>
      <c r="U14" s="64">
        <v>253407000</v>
      </c>
      <c r="V14" s="13"/>
      <c r="W14" s="13"/>
      <c r="X14" s="125"/>
      <c r="Y14" s="129"/>
      <c r="Z14" s="156"/>
      <c r="AA14" s="103"/>
      <c r="AB14" s="103"/>
    </row>
    <row r="15" spans="1:28" s="30" customFormat="1" ht="147.6" customHeight="1" x14ac:dyDescent="0.25">
      <c r="A15" s="15" t="s">
        <v>30</v>
      </c>
      <c r="B15" s="15" t="s">
        <v>31</v>
      </c>
      <c r="C15" s="15" t="s">
        <v>32</v>
      </c>
      <c r="D15" s="7" t="s">
        <v>43</v>
      </c>
      <c r="E15" s="2" t="s">
        <v>44</v>
      </c>
      <c r="F15" s="149"/>
      <c r="G15" s="138"/>
      <c r="H15" s="123"/>
      <c r="I15" s="19">
        <v>44197</v>
      </c>
      <c r="J15" s="19">
        <v>44561</v>
      </c>
      <c r="K15" s="20">
        <v>50</v>
      </c>
      <c r="L15" s="10">
        <v>25</v>
      </c>
      <c r="M15" s="11">
        <f t="shared" si="4"/>
        <v>0.5</v>
      </c>
      <c r="N15" s="31" t="s">
        <v>118</v>
      </c>
      <c r="O15" s="70">
        <v>90000000</v>
      </c>
      <c r="P15" s="9"/>
      <c r="Q15" s="9"/>
      <c r="R15" s="9"/>
      <c r="S15" s="179">
        <f>SUM(O15:R15)</f>
        <v>90000000</v>
      </c>
      <c r="T15" s="9">
        <v>48000000</v>
      </c>
      <c r="U15" s="64"/>
      <c r="V15" s="13"/>
      <c r="W15" s="13"/>
      <c r="X15" s="8">
        <f t="shared" si="0"/>
        <v>48000000</v>
      </c>
      <c r="Y15" s="1">
        <f t="shared" si="1"/>
        <v>0.53333333333333333</v>
      </c>
      <c r="Z15" s="13"/>
      <c r="AA15" s="29" t="s">
        <v>84</v>
      </c>
      <c r="AB15" s="29" t="s">
        <v>98</v>
      </c>
    </row>
    <row r="16" spans="1:28" s="30" customFormat="1" ht="42" customHeight="1" x14ac:dyDescent="0.25">
      <c r="A16" s="122" t="s">
        <v>30</v>
      </c>
      <c r="B16" s="122" t="s">
        <v>31</v>
      </c>
      <c r="C16" s="122" t="s">
        <v>32</v>
      </c>
      <c r="D16" s="118" t="s">
        <v>39</v>
      </c>
      <c r="E16" s="120" t="s">
        <v>40</v>
      </c>
      <c r="F16" s="96"/>
      <c r="G16" s="82" t="s">
        <v>112</v>
      </c>
      <c r="H16" s="72"/>
      <c r="I16" s="19"/>
      <c r="J16" s="19"/>
      <c r="K16" s="130">
        <v>1</v>
      </c>
      <c r="L16" s="132">
        <v>0</v>
      </c>
      <c r="M16" s="134">
        <f>IFERROR(IF(L16/K16&gt;100%,100%,L16/K16),"-")</f>
        <v>0</v>
      </c>
      <c r="N16" s="31" t="s">
        <v>126</v>
      </c>
      <c r="O16" s="9">
        <v>300000000</v>
      </c>
      <c r="P16" s="9">
        <v>100000000</v>
      </c>
      <c r="Q16" s="9"/>
      <c r="R16" s="9"/>
      <c r="S16" s="124">
        <f>SUM(O16:R17)</f>
        <v>400000000</v>
      </c>
      <c r="T16" s="9"/>
      <c r="U16" s="64"/>
      <c r="V16" s="13"/>
      <c r="W16" s="13"/>
      <c r="X16" s="124">
        <f>SUM(T16:W17)</f>
        <v>0</v>
      </c>
      <c r="Y16" s="128">
        <f>IFERROR(X16/S16,"-")</f>
        <v>0</v>
      </c>
      <c r="Z16" s="155"/>
      <c r="AA16" s="101" t="s">
        <v>84</v>
      </c>
      <c r="AB16" s="101" t="s">
        <v>98</v>
      </c>
    </row>
    <row r="17" spans="1:28" s="30" customFormat="1" ht="60.6" customHeight="1" x14ac:dyDescent="0.25">
      <c r="A17" s="123"/>
      <c r="B17" s="123"/>
      <c r="C17" s="123"/>
      <c r="D17" s="119"/>
      <c r="E17" s="121"/>
      <c r="F17" s="147">
        <v>20200680010045</v>
      </c>
      <c r="G17" s="150" t="s">
        <v>101</v>
      </c>
      <c r="H17" s="152"/>
      <c r="I17" s="19">
        <v>44197</v>
      </c>
      <c r="J17" s="19">
        <v>44561</v>
      </c>
      <c r="K17" s="131"/>
      <c r="L17" s="133"/>
      <c r="M17" s="135"/>
      <c r="N17" s="71"/>
      <c r="O17" s="71"/>
      <c r="P17" s="71"/>
      <c r="Q17" s="9"/>
      <c r="R17" s="9"/>
      <c r="S17" s="125"/>
      <c r="T17" s="9"/>
      <c r="U17" s="64"/>
      <c r="V17" s="13"/>
      <c r="W17" s="13"/>
      <c r="X17" s="125"/>
      <c r="Y17" s="129"/>
      <c r="Z17" s="156"/>
      <c r="AA17" s="103"/>
      <c r="AB17" s="103"/>
    </row>
    <row r="18" spans="1:28" s="30" customFormat="1" ht="142.19999999999999" customHeight="1" x14ac:dyDescent="0.25">
      <c r="A18" s="122" t="s">
        <v>30</v>
      </c>
      <c r="B18" s="122" t="s">
        <v>31</v>
      </c>
      <c r="C18" s="122" t="s">
        <v>32</v>
      </c>
      <c r="D18" s="118" t="s">
        <v>45</v>
      </c>
      <c r="E18" s="120" t="s">
        <v>46</v>
      </c>
      <c r="F18" s="149"/>
      <c r="G18" s="151"/>
      <c r="H18" s="153"/>
      <c r="I18" s="19">
        <v>44197</v>
      </c>
      <c r="J18" s="19">
        <v>44561</v>
      </c>
      <c r="K18" s="130">
        <v>4</v>
      </c>
      <c r="L18" s="132">
        <v>1</v>
      </c>
      <c r="M18" s="134">
        <f t="shared" si="4"/>
        <v>0.25</v>
      </c>
      <c r="N18" s="31" t="s">
        <v>107</v>
      </c>
      <c r="O18" s="9">
        <v>1084161621</v>
      </c>
      <c r="P18" s="9">
        <v>300000000</v>
      </c>
      <c r="Q18" s="9"/>
      <c r="R18" s="9"/>
      <c r="S18" s="124">
        <f>SUM(O18:R19)</f>
        <v>1830640692.8199999</v>
      </c>
      <c r="T18" s="9">
        <v>105340000</v>
      </c>
      <c r="U18" s="64"/>
      <c r="V18" s="13"/>
      <c r="W18" s="13"/>
      <c r="X18" s="124">
        <f>SUM(T18:W19)</f>
        <v>105340000</v>
      </c>
      <c r="Y18" s="128">
        <f>IFERROR(X18/S18,"-")</f>
        <v>5.7542695523570823E-2</v>
      </c>
      <c r="Z18" s="155"/>
      <c r="AA18" s="101" t="s">
        <v>84</v>
      </c>
      <c r="AB18" s="101" t="s">
        <v>98</v>
      </c>
    </row>
    <row r="19" spans="1:28" s="30" customFormat="1" ht="29.4" customHeight="1" x14ac:dyDescent="0.25">
      <c r="A19" s="123"/>
      <c r="B19" s="123"/>
      <c r="C19" s="123"/>
      <c r="D19" s="119"/>
      <c r="E19" s="121"/>
      <c r="F19" s="97"/>
      <c r="G19" s="178" t="s">
        <v>112</v>
      </c>
      <c r="H19" s="98"/>
      <c r="I19" s="19"/>
      <c r="J19" s="19"/>
      <c r="K19" s="131"/>
      <c r="L19" s="133"/>
      <c r="M19" s="135"/>
      <c r="N19" s="12" t="s">
        <v>107</v>
      </c>
      <c r="O19" s="46">
        <v>250813165.81999999</v>
      </c>
      <c r="P19" s="46">
        <v>195665906</v>
      </c>
      <c r="Q19" s="9"/>
      <c r="R19" s="9"/>
      <c r="S19" s="125"/>
      <c r="T19" s="9"/>
      <c r="U19" s="64"/>
      <c r="V19" s="13"/>
      <c r="W19" s="13"/>
      <c r="X19" s="125"/>
      <c r="Y19" s="129"/>
      <c r="Z19" s="156"/>
      <c r="AA19" s="103"/>
      <c r="AB19" s="103"/>
    </row>
    <row r="20" spans="1:28" s="30" customFormat="1" ht="178.8" customHeight="1" x14ac:dyDescent="0.25">
      <c r="A20" s="122" t="s">
        <v>30</v>
      </c>
      <c r="B20" s="122" t="s">
        <v>31</v>
      </c>
      <c r="C20" s="122" t="s">
        <v>32</v>
      </c>
      <c r="D20" s="118" t="s">
        <v>49</v>
      </c>
      <c r="E20" s="120" t="s">
        <v>50</v>
      </c>
      <c r="F20" s="97">
        <v>20200680010045</v>
      </c>
      <c r="G20" s="176" t="s">
        <v>101</v>
      </c>
      <c r="H20" s="177"/>
      <c r="I20" s="19">
        <v>44197</v>
      </c>
      <c r="J20" s="19">
        <v>44561</v>
      </c>
      <c r="K20" s="130">
        <v>1</v>
      </c>
      <c r="L20" s="132">
        <v>0</v>
      </c>
      <c r="M20" s="134">
        <f>IFERROR(IF(L20/K20&gt;100%,100%,L20/K20),"-")</f>
        <v>0</v>
      </c>
      <c r="N20" s="71"/>
      <c r="O20" s="71"/>
      <c r="P20" s="9"/>
      <c r="Q20" s="9"/>
      <c r="R20" s="9"/>
      <c r="S20" s="124">
        <f>SUM(O20:R21)</f>
        <v>380000000</v>
      </c>
      <c r="T20" s="9"/>
      <c r="U20" s="64"/>
      <c r="V20" s="13"/>
      <c r="W20" s="13"/>
      <c r="X20" s="124">
        <f>SUM(T20:W21)</f>
        <v>0</v>
      </c>
      <c r="Y20" s="128">
        <f t="shared" ref="Y20" si="6">IFERROR(X20/S20,"-")</f>
        <v>0</v>
      </c>
      <c r="Z20" s="155"/>
      <c r="AA20" s="101" t="s">
        <v>84</v>
      </c>
      <c r="AB20" s="101" t="s">
        <v>98</v>
      </c>
    </row>
    <row r="21" spans="1:28" s="30" customFormat="1" ht="38.4" customHeight="1" x14ac:dyDescent="0.25">
      <c r="A21" s="123"/>
      <c r="B21" s="123"/>
      <c r="C21" s="123"/>
      <c r="D21" s="119"/>
      <c r="E21" s="121"/>
      <c r="F21" s="97"/>
      <c r="G21" s="82" t="s">
        <v>112</v>
      </c>
      <c r="H21" s="54"/>
      <c r="I21" s="19"/>
      <c r="J21" s="19"/>
      <c r="K21" s="131"/>
      <c r="L21" s="133"/>
      <c r="M21" s="135"/>
      <c r="N21" s="31" t="s">
        <v>109</v>
      </c>
      <c r="O21" s="9">
        <v>380000000</v>
      </c>
      <c r="P21" s="9"/>
      <c r="Q21" s="9"/>
      <c r="R21" s="9"/>
      <c r="S21" s="125"/>
      <c r="T21" s="9"/>
      <c r="U21" s="64"/>
      <c r="V21" s="13"/>
      <c r="W21" s="13"/>
      <c r="X21" s="125"/>
      <c r="Y21" s="129"/>
      <c r="Z21" s="156"/>
      <c r="AA21" s="103"/>
      <c r="AB21" s="103"/>
    </row>
    <row r="22" spans="1:28" s="30" customFormat="1" ht="90" customHeight="1" x14ac:dyDescent="0.25">
      <c r="A22" s="122" t="s">
        <v>30</v>
      </c>
      <c r="B22" s="122" t="s">
        <v>31</v>
      </c>
      <c r="C22" s="122" t="s">
        <v>32</v>
      </c>
      <c r="D22" s="118" t="s">
        <v>47</v>
      </c>
      <c r="E22" s="120" t="s">
        <v>48</v>
      </c>
      <c r="F22" s="4">
        <v>20210680010010</v>
      </c>
      <c r="G22" s="5" t="s">
        <v>91</v>
      </c>
      <c r="H22" s="2" t="s">
        <v>95</v>
      </c>
      <c r="I22" s="19">
        <v>44197</v>
      </c>
      <c r="J22" s="19">
        <v>44561</v>
      </c>
      <c r="K22" s="130">
        <v>1</v>
      </c>
      <c r="L22" s="132">
        <v>1</v>
      </c>
      <c r="M22" s="142">
        <f t="shared" si="4"/>
        <v>1</v>
      </c>
      <c r="N22" s="31" t="s">
        <v>105</v>
      </c>
      <c r="O22" s="9"/>
      <c r="P22" s="9">
        <v>100000000</v>
      </c>
      <c r="Q22" s="9"/>
      <c r="R22" s="9"/>
      <c r="S22" s="124">
        <f>SUM(O22:R23)</f>
        <v>200000000</v>
      </c>
      <c r="T22" s="9"/>
      <c r="U22" s="64">
        <v>43000000</v>
      </c>
      <c r="V22" s="13"/>
      <c r="W22" s="13"/>
      <c r="X22" s="124">
        <f>SUM(T22:W23)</f>
        <v>43000000</v>
      </c>
      <c r="Y22" s="128">
        <f t="shared" si="1"/>
        <v>0.215</v>
      </c>
      <c r="Z22" s="155"/>
      <c r="AA22" s="101" t="s">
        <v>84</v>
      </c>
      <c r="AB22" s="101" t="s">
        <v>98</v>
      </c>
    </row>
    <row r="23" spans="1:28" s="30" customFormat="1" ht="33.6" customHeight="1" x14ac:dyDescent="0.25">
      <c r="A23" s="123"/>
      <c r="B23" s="123"/>
      <c r="C23" s="123"/>
      <c r="D23" s="119"/>
      <c r="E23" s="121"/>
      <c r="F23" s="4"/>
      <c r="G23" s="82" t="s">
        <v>112</v>
      </c>
      <c r="H23" s="2"/>
      <c r="I23" s="19"/>
      <c r="J23" s="19"/>
      <c r="K23" s="131"/>
      <c r="L23" s="133"/>
      <c r="M23" s="144"/>
      <c r="N23" s="31"/>
      <c r="O23" s="9">
        <v>100000000</v>
      </c>
      <c r="Q23" s="9"/>
      <c r="R23" s="9"/>
      <c r="S23" s="125"/>
      <c r="T23" s="9"/>
      <c r="U23" s="64"/>
      <c r="V23" s="13"/>
      <c r="W23" s="13"/>
      <c r="X23" s="125"/>
      <c r="Y23" s="129"/>
      <c r="Z23" s="156"/>
      <c r="AA23" s="103"/>
      <c r="AB23" s="103"/>
    </row>
    <row r="24" spans="1:28" s="30" customFormat="1" ht="93.75" customHeight="1" x14ac:dyDescent="0.25">
      <c r="A24" s="15" t="s">
        <v>30</v>
      </c>
      <c r="B24" s="15" t="s">
        <v>31</v>
      </c>
      <c r="C24" s="15" t="s">
        <v>32</v>
      </c>
      <c r="D24" s="7" t="s">
        <v>51</v>
      </c>
      <c r="E24" s="2" t="s">
        <v>52</v>
      </c>
      <c r="F24" s="4">
        <v>20210680010010</v>
      </c>
      <c r="G24" s="5" t="s">
        <v>91</v>
      </c>
      <c r="H24" s="12"/>
      <c r="I24" s="19">
        <v>44329</v>
      </c>
      <c r="J24" s="19">
        <v>44561</v>
      </c>
      <c r="K24" s="20">
        <v>1</v>
      </c>
      <c r="L24" s="10">
        <v>0</v>
      </c>
      <c r="M24" s="11">
        <f t="shared" si="4"/>
        <v>0</v>
      </c>
      <c r="N24" s="31" t="s">
        <v>105</v>
      </c>
      <c r="O24" s="9">
        <v>23000000</v>
      </c>
      <c r="P24" s="9"/>
      <c r="Q24" s="9"/>
      <c r="R24" s="9"/>
      <c r="S24" s="8">
        <f>SUM(O24:R24)</f>
        <v>23000000</v>
      </c>
      <c r="T24" s="9"/>
      <c r="U24" s="64"/>
      <c r="V24" s="13"/>
      <c r="W24" s="13"/>
      <c r="X24" s="8">
        <f t="shared" si="0"/>
        <v>0</v>
      </c>
      <c r="Y24" s="1">
        <f t="shared" si="1"/>
        <v>0</v>
      </c>
      <c r="Z24" s="13"/>
      <c r="AA24" s="29" t="s">
        <v>84</v>
      </c>
      <c r="AB24" s="29" t="s">
        <v>98</v>
      </c>
    </row>
    <row r="25" spans="1:28" s="30" customFormat="1" ht="98.4" customHeight="1" x14ac:dyDescent="0.25">
      <c r="A25" s="122" t="s">
        <v>30</v>
      </c>
      <c r="B25" s="122" t="s">
        <v>31</v>
      </c>
      <c r="C25" s="122" t="s">
        <v>32</v>
      </c>
      <c r="D25" s="118" t="s">
        <v>53</v>
      </c>
      <c r="E25" s="120" t="s">
        <v>54</v>
      </c>
      <c r="F25" s="4">
        <v>20200680010058</v>
      </c>
      <c r="G25" s="5" t="s">
        <v>86</v>
      </c>
      <c r="H25" s="2" t="s">
        <v>47</v>
      </c>
      <c r="I25" s="19">
        <v>44197</v>
      </c>
      <c r="J25" s="19">
        <v>44561</v>
      </c>
      <c r="K25" s="130">
        <v>1</v>
      </c>
      <c r="L25" s="132">
        <v>1</v>
      </c>
      <c r="M25" s="134">
        <f t="shared" si="4"/>
        <v>1</v>
      </c>
      <c r="N25" s="31" t="s">
        <v>124</v>
      </c>
      <c r="O25" s="9">
        <v>624000000</v>
      </c>
      <c r="P25" s="9"/>
      <c r="Q25" s="9"/>
      <c r="R25" s="9"/>
      <c r="S25" s="124">
        <f>SUM(O25:R26)</f>
        <v>794056144</v>
      </c>
      <c r="T25" s="9">
        <v>564125144</v>
      </c>
      <c r="U25" s="64"/>
      <c r="V25" s="13"/>
      <c r="W25" s="13"/>
      <c r="X25" s="124">
        <f>SUM(T25:W26)</f>
        <v>564125144</v>
      </c>
      <c r="Y25" s="128">
        <f t="shared" si="1"/>
        <v>0.71043483293040299</v>
      </c>
      <c r="Z25" s="155"/>
      <c r="AA25" s="101" t="s">
        <v>84</v>
      </c>
      <c r="AB25" s="101" t="s">
        <v>98</v>
      </c>
    </row>
    <row r="26" spans="1:28" s="30" customFormat="1" ht="84.6" customHeight="1" x14ac:dyDescent="0.25">
      <c r="A26" s="123"/>
      <c r="B26" s="123"/>
      <c r="C26" s="123"/>
      <c r="D26" s="119"/>
      <c r="E26" s="121"/>
      <c r="F26" s="4"/>
      <c r="G26" s="82" t="s">
        <v>112</v>
      </c>
      <c r="H26" s="2"/>
      <c r="I26" s="19"/>
      <c r="J26" s="19"/>
      <c r="K26" s="131"/>
      <c r="L26" s="133"/>
      <c r="M26" s="135"/>
      <c r="N26" s="12" t="s">
        <v>124</v>
      </c>
      <c r="O26" s="9">
        <v>170056144</v>
      </c>
      <c r="P26" s="9"/>
      <c r="Q26" s="9"/>
      <c r="R26" s="9"/>
      <c r="S26" s="125"/>
      <c r="T26" s="9"/>
      <c r="U26" s="64"/>
      <c r="V26" s="13"/>
      <c r="W26" s="13"/>
      <c r="X26" s="125"/>
      <c r="Y26" s="129"/>
      <c r="Z26" s="156"/>
      <c r="AA26" s="103"/>
      <c r="AB26" s="103"/>
    </row>
    <row r="27" spans="1:28" s="30" customFormat="1" ht="86.4" customHeight="1" x14ac:dyDescent="0.25">
      <c r="A27" s="15" t="s">
        <v>30</v>
      </c>
      <c r="B27" s="15" t="s">
        <v>31</v>
      </c>
      <c r="C27" s="15" t="s">
        <v>32</v>
      </c>
      <c r="D27" s="7" t="s">
        <v>55</v>
      </c>
      <c r="E27" s="2" t="s">
        <v>56</v>
      </c>
      <c r="F27" s="3"/>
      <c r="G27" s="6" t="s">
        <v>116</v>
      </c>
      <c r="H27" s="12"/>
      <c r="I27" s="19">
        <v>44197</v>
      </c>
      <c r="J27" s="19">
        <v>44561</v>
      </c>
      <c r="K27" s="20">
        <v>1</v>
      </c>
      <c r="L27" s="10">
        <v>0</v>
      </c>
      <c r="M27" s="11">
        <f t="shared" si="4"/>
        <v>0</v>
      </c>
      <c r="N27" s="31" t="s">
        <v>105</v>
      </c>
      <c r="O27" s="9">
        <v>25000000</v>
      </c>
      <c r="P27" s="9">
        <v>25000000</v>
      </c>
      <c r="Q27" s="9"/>
      <c r="R27" s="9"/>
      <c r="S27" s="8">
        <f>SUM(O27:R27)</f>
        <v>50000000</v>
      </c>
      <c r="T27" s="9"/>
      <c r="U27" s="64"/>
      <c r="V27" s="13"/>
      <c r="W27" s="13"/>
      <c r="X27" s="8">
        <f t="shared" si="0"/>
        <v>0</v>
      </c>
      <c r="Y27" s="1">
        <f t="shared" si="1"/>
        <v>0</v>
      </c>
      <c r="Z27" s="13"/>
      <c r="AA27" s="29" t="s">
        <v>84</v>
      </c>
      <c r="AB27" s="29" t="s">
        <v>98</v>
      </c>
    </row>
    <row r="28" spans="1:28" s="30" customFormat="1" ht="75" x14ac:dyDescent="0.25">
      <c r="A28" s="15" t="s">
        <v>30</v>
      </c>
      <c r="B28" s="15" t="s">
        <v>31</v>
      </c>
      <c r="C28" s="15" t="s">
        <v>32</v>
      </c>
      <c r="D28" s="7" t="s">
        <v>57</v>
      </c>
      <c r="E28" s="2" t="s">
        <v>58</v>
      </c>
      <c r="F28" s="3"/>
      <c r="G28" s="6" t="s">
        <v>116</v>
      </c>
      <c r="H28" s="12"/>
      <c r="I28" s="19">
        <v>44197</v>
      </c>
      <c r="J28" s="19">
        <v>44561</v>
      </c>
      <c r="K28" s="20">
        <v>1</v>
      </c>
      <c r="L28" s="10">
        <v>0</v>
      </c>
      <c r="M28" s="11">
        <f t="shared" si="4"/>
        <v>0</v>
      </c>
      <c r="N28" s="31" t="s">
        <v>105</v>
      </c>
      <c r="O28" s="9">
        <v>50000000</v>
      </c>
      <c r="P28" s="9">
        <v>50000000</v>
      </c>
      <c r="Q28" s="9"/>
      <c r="R28" s="9"/>
      <c r="S28" s="8">
        <f>SUM(O28:R28)</f>
        <v>100000000</v>
      </c>
      <c r="T28" s="9"/>
      <c r="U28" s="64"/>
      <c r="V28" s="13"/>
      <c r="W28" s="13"/>
      <c r="X28" s="8">
        <f t="shared" si="0"/>
        <v>0</v>
      </c>
      <c r="Y28" s="1">
        <f t="shared" si="1"/>
        <v>0</v>
      </c>
      <c r="Z28" s="13"/>
      <c r="AA28" s="29" t="s">
        <v>84</v>
      </c>
      <c r="AB28" s="29" t="s">
        <v>98</v>
      </c>
    </row>
    <row r="29" spans="1:28" s="30" customFormat="1" ht="81" customHeight="1" x14ac:dyDescent="0.25">
      <c r="A29" s="15" t="s">
        <v>30</v>
      </c>
      <c r="B29" s="15" t="s">
        <v>31</v>
      </c>
      <c r="C29" s="15" t="s">
        <v>61</v>
      </c>
      <c r="D29" s="7" t="s">
        <v>62</v>
      </c>
      <c r="E29" s="2" t="s">
        <v>63</v>
      </c>
      <c r="F29" s="3"/>
      <c r="G29" s="2"/>
      <c r="H29" s="12"/>
      <c r="I29" s="19"/>
      <c r="J29" s="19"/>
      <c r="K29" s="20">
        <v>0</v>
      </c>
      <c r="L29" s="10">
        <v>0</v>
      </c>
      <c r="M29" s="11" t="str">
        <f t="shared" si="4"/>
        <v>-</v>
      </c>
      <c r="N29" s="31"/>
      <c r="O29" s="9"/>
      <c r="P29" s="9"/>
      <c r="Q29" s="9"/>
      <c r="R29" s="9"/>
      <c r="S29" s="8">
        <f>SUM(O29:R29)</f>
        <v>0</v>
      </c>
      <c r="T29" s="9"/>
      <c r="U29" s="64"/>
      <c r="V29" s="13"/>
      <c r="W29" s="13"/>
      <c r="X29" s="8">
        <f t="shared" si="0"/>
        <v>0</v>
      </c>
      <c r="Y29" s="1" t="str">
        <f t="shared" si="1"/>
        <v>-</v>
      </c>
      <c r="Z29" s="13"/>
      <c r="AA29" s="29" t="s">
        <v>84</v>
      </c>
      <c r="AB29" s="29" t="s">
        <v>98</v>
      </c>
    </row>
    <row r="30" spans="1:28" s="30" customFormat="1" ht="35.4" customHeight="1" x14ac:dyDescent="0.25">
      <c r="A30" s="122" t="s">
        <v>30</v>
      </c>
      <c r="B30" s="122" t="s">
        <v>31</v>
      </c>
      <c r="C30" s="122" t="s">
        <v>61</v>
      </c>
      <c r="D30" s="118" t="s">
        <v>68</v>
      </c>
      <c r="E30" s="120" t="s">
        <v>69</v>
      </c>
      <c r="F30" s="68"/>
      <c r="G30" s="82" t="s">
        <v>112</v>
      </c>
      <c r="H30" s="69"/>
      <c r="I30" s="19"/>
      <c r="J30" s="19"/>
      <c r="K30" s="130">
        <v>1</v>
      </c>
      <c r="L30" s="132">
        <v>0</v>
      </c>
      <c r="M30" s="134">
        <f>IFERROR(IF(L30/K30&gt;100%,100%,L30/K30),"-")</f>
        <v>0</v>
      </c>
      <c r="N30" s="12" t="s">
        <v>125</v>
      </c>
      <c r="O30" s="9">
        <v>227242076.43000001</v>
      </c>
      <c r="P30" s="9"/>
      <c r="Q30" s="9"/>
      <c r="R30" s="9"/>
      <c r="S30" s="124">
        <f>SUM(O30:R31)</f>
        <v>477242079.38</v>
      </c>
      <c r="T30" s="9"/>
      <c r="U30" s="64"/>
      <c r="V30" s="13"/>
      <c r="W30" s="13"/>
      <c r="X30" s="124">
        <f>SUM(T30:W31)</f>
        <v>0</v>
      </c>
      <c r="Y30" s="128">
        <f>IFERROR(X30/S30,"-")</f>
        <v>0</v>
      </c>
      <c r="Z30" s="155"/>
      <c r="AA30" s="101" t="s">
        <v>84</v>
      </c>
      <c r="AB30" s="101" t="s">
        <v>98</v>
      </c>
    </row>
    <row r="31" spans="1:28" s="30" customFormat="1" ht="67.8" customHeight="1" x14ac:dyDescent="0.25">
      <c r="A31" s="123"/>
      <c r="B31" s="123"/>
      <c r="C31" s="123"/>
      <c r="D31" s="119"/>
      <c r="E31" s="121"/>
      <c r="F31" s="147">
        <v>20200680010143</v>
      </c>
      <c r="G31" s="136" t="s">
        <v>88</v>
      </c>
      <c r="H31" s="69"/>
      <c r="I31" s="19">
        <v>44197</v>
      </c>
      <c r="J31" s="19">
        <v>44561</v>
      </c>
      <c r="K31" s="131"/>
      <c r="L31" s="133"/>
      <c r="M31" s="135"/>
      <c r="N31" s="31" t="s">
        <v>113</v>
      </c>
      <c r="O31" s="9">
        <v>159516000</v>
      </c>
      <c r="P31" s="46">
        <v>90484002.950000003</v>
      </c>
      <c r="Q31" s="9"/>
      <c r="R31" s="9"/>
      <c r="S31" s="125"/>
      <c r="T31" s="9"/>
      <c r="U31" s="64"/>
      <c r="V31" s="13"/>
      <c r="W31" s="13"/>
      <c r="X31" s="125"/>
      <c r="Y31" s="129"/>
      <c r="Z31" s="156"/>
      <c r="AA31" s="103"/>
      <c r="AB31" s="103"/>
    </row>
    <row r="32" spans="1:28" s="30" customFormat="1" ht="144" customHeight="1" x14ac:dyDescent="0.25">
      <c r="A32" s="15" t="s">
        <v>30</v>
      </c>
      <c r="B32" s="15" t="s">
        <v>31</v>
      </c>
      <c r="C32" s="15" t="s">
        <v>61</v>
      </c>
      <c r="D32" s="7" t="s">
        <v>64</v>
      </c>
      <c r="E32" s="2" t="s">
        <v>65</v>
      </c>
      <c r="F32" s="148"/>
      <c r="G32" s="137"/>
      <c r="H32" s="84" t="s">
        <v>94</v>
      </c>
      <c r="I32" s="19">
        <v>44197</v>
      </c>
      <c r="J32" s="19">
        <v>44561</v>
      </c>
      <c r="K32" s="20">
        <v>2</v>
      </c>
      <c r="L32" s="10">
        <v>2</v>
      </c>
      <c r="M32" s="14">
        <f t="shared" si="4"/>
        <v>1</v>
      </c>
      <c r="N32" s="31" t="s">
        <v>108</v>
      </c>
      <c r="O32" s="9">
        <v>1001281379</v>
      </c>
      <c r="P32" s="9"/>
      <c r="Q32" s="9"/>
      <c r="R32" s="9"/>
      <c r="S32" s="8">
        <f>SUM(O32:R32)</f>
        <v>1001281379</v>
      </c>
      <c r="T32" s="9">
        <v>933281379</v>
      </c>
      <c r="U32" s="64"/>
      <c r="V32" s="13"/>
      <c r="W32" s="13"/>
      <c r="X32" s="8">
        <f t="shared" si="0"/>
        <v>933281379</v>
      </c>
      <c r="Y32" s="1">
        <f t="shared" si="1"/>
        <v>0.93208702226349904</v>
      </c>
      <c r="Z32" s="13"/>
      <c r="AA32" s="29" t="s">
        <v>84</v>
      </c>
      <c r="AB32" s="29" t="s">
        <v>98</v>
      </c>
    </row>
    <row r="33" spans="1:28" s="30" customFormat="1" ht="79.2" customHeight="1" x14ac:dyDescent="0.25">
      <c r="A33" s="85" t="s">
        <v>30</v>
      </c>
      <c r="B33" s="85" t="s">
        <v>31</v>
      </c>
      <c r="C33" s="85" t="s">
        <v>61</v>
      </c>
      <c r="D33" s="92" t="s">
        <v>70</v>
      </c>
      <c r="E33" s="93" t="s">
        <v>71</v>
      </c>
      <c r="F33" s="149"/>
      <c r="G33" s="138"/>
      <c r="H33" s="83"/>
      <c r="I33" s="19">
        <v>44197</v>
      </c>
      <c r="J33" s="19">
        <v>44561</v>
      </c>
      <c r="K33" s="88">
        <v>1</v>
      </c>
      <c r="L33" s="87">
        <v>0</v>
      </c>
      <c r="M33" s="86">
        <f t="shared" si="4"/>
        <v>0</v>
      </c>
      <c r="N33" s="31" t="s">
        <v>106</v>
      </c>
      <c r="O33" s="9">
        <v>200000000</v>
      </c>
      <c r="P33" s="9"/>
      <c r="Q33" s="9"/>
      <c r="R33" s="9"/>
      <c r="S33" s="94">
        <f>SUM(O33:R33)</f>
        <v>200000000</v>
      </c>
      <c r="T33" s="9"/>
      <c r="U33" s="64"/>
      <c r="V33" s="13"/>
      <c r="W33" s="13"/>
      <c r="X33" s="94">
        <f>SUM(T33:W33)</f>
        <v>0</v>
      </c>
      <c r="Y33" s="90">
        <f>IFERROR(X33/S33,"-")</f>
        <v>0</v>
      </c>
      <c r="Z33" s="91"/>
      <c r="AA33" s="89" t="s">
        <v>84</v>
      </c>
      <c r="AB33" s="89" t="s">
        <v>98</v>
      </c>
    </row>
    <row r="34" spans="1:28" s="30" customFormat="1" ht="96" customHeight="1" x14ac:dyDescent="0.25">
      <c r="A34" s="15" t="s">
        <v>30</v>
      </c>
      <c r="B34" s="15" t="s">
        <v>31</v>
      </c>
      <c r="C34" s="15" t="s">
        <v>61</v>
      </c>
      <c r="D34" s="7" t="s">
        <v>66</v>
      </c>
      <c r="E34" s="2" t="s">
        <v>67</v>
      </c>
      <c r="F34" s="3"/>
      <c r="G34" s="6" t="s">
        <v>116</v>
      </c>
      <c r="H34" s="12"/>
      <c r="I34" s="19"/>
      <c r="J34" s="19"/>
      <c r="K34" s="21">
        <v>0.05</v>
      </c>
      <c r="L34" s="18">
        <v>0</v>
      </c>
      <c r="M34" s="11">
        <f t="shared" si="4"/>
        <v>0</v>
      </c>
      <c r="N34" s="31" t="s">
        <v>105</v>
      </c>
      <c r="O34" s="9">
        <v>100000000</v>
      </c>
      <c r="P34" s="9"/>
      <c r="Q34" s="9"/>
      <c r="R34" s="9"/>
      <c r="S34" s="8">
        <f>SUM(O34:R34)</f>
        <v>100000000</v>
      </c>
      <c r="T34" s="9"/>
      <c r="U34" s="64"/>
      <c r="V34" s="13"/>
      <c r="W34" s="13"/>
      <c r="X34" s="8">
        <f t="shared" si="0"/>
        <v>0</v>
      </c>
      <c r="Y34" s="1">
        <f t="shared" si="1"/>
        <v>0</v>
      </c>
      <c r="Z34" s="13"/>
      <c r="AA34" s="29" t="s">
        <v>84</v>
      </c>
      <c r="AB34" s="29" t="s">
        <v>98</v>
      </c>
    </row>
    <row r="35" spans="1:28" s="30" customFormat="1" ht="75.599999999999994" customHeight="1" x14ac:dyDescent="0.25">
      <c r="A35" s="122" t="s">
        <v>72</v>
      </c>
      <c r="B35" s="122" t="s">
        <v>73</v>
      </c>
      <c r="C35" s="122" t="s">
        <v>74</v>
      </c>
      <c r="D35" s="118" t="s">
        <v>75</v>
      </c>
      <c r="E35" s="120" t="s">
        <v>76</v>
      </c>
      <c r="F35" s="4">
        <v>20200680010053</v>
      </c>
      <c r="G35" s="5" t="s">
        <v>87</v>
      </c>
      <c r="H35" s="2" t="s">
        <v>96</v>
      </c>
      <c r="I35" s="19">
        <v>44197</v>
      </c>
      <c r="J35" s="19">
        <v>44561</v>
      </c>
      <c r="K35" s="130">
        <v>6</v>
      </c>
      <c r="L35" s="132">
        <v>3</v>
      </c>
      <c r="M35" s="134">
        <f t="shared" si="4"/>
        <v>0.5</v>
      </c>
      <c r="N35" s="31" t="s">
        <v>110</v>
      </c>
      <c r="O35" s="9">
        <v>200785925</v>
      </c>
      <c r="P35" s="9"/>
      <c r="Q35" s="9"/>
      <c r="R35" s="9"/>
      <c r="S35" s="124">
        <f>SUM(O35:R36)</f>
        <v>1000000000</v>
      </c>
      <c r="T35" s="9">
        <v>115466667</v>
      </c>
      <c r="U35" s="64"/>
      <c r="V35" s="13"/>
      <c r="W35" s="13"/>
      <c r="X35" s="124">
        <f>SUM(T35:W36)</f>
        <v>115466667</v>
      </c>
      <c r="Y35" s="128">
        <f>IFERROR(X35/S35,"-")</f>
        <v>0.115466667</v>
      </c>
      <c r="Z35" s="155"/>
      <c r="AA35" s="101" t="s">
        <v>84</v>
      </c>
      <c r="AB35" s="101" t="s">
        <v>98</v>
      </c>
    </row>
    <row r="36" spans="1:28" s="30" customFormat="1" ht="33.6" customHeight="1" x14ac:dyDescent="0.25">
      <c r="A36" s="123"/>
      <c r="B36" s="123"/>
      <c r="C36" s="123"/>
      <c r="D36" s="119"/>
      <c r="E36" s="121"/>
      <c r="F36" s="4"/>
      <c r="G36" s="82" t="s">
        <v>112</v>
      </c>
      <c r="H36" s="2"/>
      <c r="I36" s="19"/>
      <c r="J36" s="19"/>
      <c r="K36" s="131"/>
      <c r="L36" s="133"/>
      <c r="M36" s="135"/>
      <c r="N36" s="12" t="s">
        <v>110</v>
      </c>
      <c r="O36" s="9">
        <v>799214075</v>
      </c>
      <c r="P36" s="9"/>
      <c r="Q36" s="9"/>
      <c r="R36" s="9"/>
      <c r="S36" s="125"/>
      <c r="T36" s="9"/>
      <c r="U36" s="64"/>
      <c r="V36" s="13"/>
      <c r="W36" s="13"/>
      <c r="X36" s="125"/>
      <c r="Y36" s="129"/>
      <c r="Z36" s="156"/>
      <c r="AA36" s="103"/>
      <c r="AB36" s="103"/>
    </row>
    <row r="37" spans="1:28" s="30" customFormat="1" ht="119.4" customHeight="1" x14ac:dyDescent="0.25">
      <c r="A37" s="15" t="s">
        <v>72</v>
      </c>
      <c r="B37" s="15" t="s">
        <v>73</v>
      </c>
      <c r="C37" s="15" t="s">
        <v>74</v>
      </c>
      <c r="D37" s="7" t="s">
        <v>77</v>
      </c>
      <c r="E37" s="2" t="s">
        <v>78</v>
      </c>
      <c r="F37" s="3">
        <v>20200680010170</v>
      </c>
      <c r="G37" s="6" t="s">
        <v>102</v>
      </c>
      <c r="H37" s="12"/>
      <c r="I37" s="19"/>
      <c r="J37" s="19"/>
      <c r="K37" s="20">
        <v>1</v>
      </c>
      <c r="L37" s="10">
        <v>0</v>
      </c>
      <c r="M37" s="11">
        <f t="shared" si="4"/>
        <v>0</v>
      </c>
      <c r="N37" s="31" t="s">
        <v>106</v>
      </c>
      <c r="O37" s="9">
        <v>600000000</v>
      </c>
      <c r="P37" s="9"/>
      <c r="Q37" s="9"/>
      <c r="R37" s="9"/>
      <c r="S37" s="8">
        <f>SUM(O37:R37)</f>
        <v>600000000</v>
      </c>
      <c r="T37" s="9">
        <v>0</v>
      </c>
      <c r="U37" s="64"/>
      <c r="V37" s="13"/>
      <c r="W37" s="13"/>
      <c r="X37" s="8">
        <f t="shared" si="0"/>
        <v>0</v>
      </c>
      <c r="Y37" s="1">
        <f t="shared" si="1"/>
        <v>0</v>
      </c>
      <c r="Z37" s="13"/>
      <c r="AA37" s="29" t="s">
        <v>84</v>
      </c>
      <c r="AB37" s="29" t="s">
        <v>98</v>
      </c>
    </row>
    <row r="38" spans="1:28" s="30" customFormat="1" ht="109.8" customHeight="1" x14ac:dyDescent="0.25">
      <c r="A38" s="122" t="s">
        <v>72</v>
      </c>
      <c r="B38" s="122" t="s">
        <v>73</v>
      </c>
      <c r="C38" s="122" t="s">
        <v>79</v>
      </c>
      <c r="D38" s="118" t="s">
        <v>80</v>
      </c>
      <c r="E38" s="120" t="s">
        <v>81</v>
      </c>
      <c r="F38" s="4">
        <v>20200680010088</v>
      </c>
      <c r="G38" s="16" t="s">
        <v>99</v>
      </c>
      <c r="H38" s="12"/>
      <c r="I38" s="19">
        <v>44197</v>
      </c>
      <c r="J38" s="19">
        <v>44561</v>
      </c>
      <c r="K38" s="130">
        <v>3</v>
      </c>
      <c r="L38" s="132">
        <v>1</v>
      </c>
      <c r="M38" s="134">
        <f t="shared" si="4"/>
        <v>0.33333333333333331</v>
      </c>
      <c r="N38" s="31" t="s">
        <v>106</v>
      </c>
      <c r="O38" s="9">
        <v>312000000</v>
      </c>
      <c r="P38" s="9"/>
      <c r="Q38" s="9"/>
      <c r="R38" s="9"/>
      <c r="S38" s="124">
        <f>SUM(O38:R39)</f>
        <v>798000000</v>
      </c>
      <c r="T38" s="9">
        <v>78000000</v>
      </c>
      <c r="U38" s="64">
        <v>0</v>
      </c>
      <c r="V38" s="13"/>
      <c r="W38" s="13"/>
      <c r="X38" s="124">
        <f>SUM(T38:W39)</f>
        <v>78000000</v>
      </c>
      <c r="Y38" s="128">
        <f>IFERROR(X38/S38,"-")</f>
        <v>9.7744360902255634E-2</v>
      </c>
      <c r="Z38" s="155"/>
      <c r="AA38" s="101" t="s">
        <v>84</v>
      </c>
      <c r="AB38" s="101" t="s">
        <v>98</v>
      </c>
    </row>
    <row r="39" spans="1:28" s="30" customFormat="1" ht="28.2" customHeight="1" x14ac:dyDescent="0.25">
      <c r="A39" s="123"/>
      <c r="B39" s="123"/>
      <c r="C39" s="123"/>
      <c r="D39" s="119"/>
      <c r="E39" s="121"/>
      <c r="F39" s="4"/>
      <c r="G39" s="82" t="s">
        <v>112</v>
      </c>
      <c r="H39" s="12"/>
      <c r="I39" s="19"/>
      <c r="J39" s="19"/>
      <c r="K39" s="131"/>
      <c r="L39" s="133"/>
      <c r="M39" s="135"/>
      <c r="N39" s="31" t="s">
        <v>115</v>
      </c>
      <c r="O39" s="9">
        <v>486000000</v>
      </c>
      <c r="P39" s="9"/>
      <c r="Q39" s="9"/>
      <c r="R39" s="9"/>
      <c r="S39" s="125"/>
      <c r="T39" s="9"/>
      <c r="U39" s="64"/>
      <c r="V39" s="13"/>
      <c r="W39" s="13"/>
      <c r="X39" s="125"/>
      <c r="Y39" s="129"/>
      <c r="Z39" s="156"/>
      <c r="AA39" s="103"/>
      <c r="AB39" s="103"/>
    </row>
    <row r="40" spans="1:28" s="30" customFormat="1" ht="82.8" customHeight="1" x14ac:dyDescent="0.25">
      <c r="A40" s="163" t="s">
        <v>72</v>
      </c>
      <c r="B40" s="163" t="s">
        <v>73</v>
      </c>
      <c r="C40" s="163" t="s">
        <v>79</v>
      </c>
      <c r="D40" s="164" t="s">
        <v>82</v>
      </c>
      <c r="E40" s="165" t="s">
        <v>83</v>
      </c>
      <c r="F40" s="80">
        <v>20200680010077</v>
      </c>
      <c r="G40" s="16" t="s">
        <v>100</v>
      </c>
      <c r="H40" s="12"/>
      <c r="I40" s="19">
        <v>44197</v>
      </c>
      <c r="J40" s="19">
        <v>44561</v>
      </c>
      <c r="K40" s="130">
        <v>1</v>
      </c>
      <c r="L40" s="132">
        <v>1</v>
      </c>
      <c r="M40" s="134">
        <f t="shared" ref="M40" si="7">IFERROR(IF(L40/K40&gt;100%,100%,L40/K40),"-")</f>
        <v>1</v>
      </c>
      <c r="N40" s="31" t="s">
        <v>111</v>
      </c>
      <c r="O40" s="9">
        <v>100000000</v>
      </c>
      <c r="P40" s="9"/>
      <c r="Q40" s="9"/>
      <c r="R40" s="9"/>
      <c r="S40" s="124">
        <f>SUM(O40:R41)</f>
        <v>142000000</v>
      </c>
      <c r="T40" s="9">
        <v>100000000</v>
      </c>
      <c r="U40" s="64"/>
      <c r="V40" s="13"/>
      <c r="W40" s="13"/>
      <c r="X40" s="124">
        <f>SUM(T40:W41)</f>
        <v>100000000</v>
      </c>
      <c r="Y40" s="128">
        <f t="shared" si="1"/>
        <v>0.70422535211267601</v>
      </c>
      <c r="Z40" s="155"/>
      <c r="AA40" s="166" t="s">
        <v>84</v>
      </c>
      <c r="AB40" s="168" t="s">
        <v>98</v>
      </c>
    </row>
    <row r="41" spans="1:28" s="30" customFormat="1" ht="36" customHeight="1" x14ac:dyDescent="0.25">
      <c r="A41" s="163"/>
      <c r="B41" s="163"/>
      <c r="C41" s="163"/>
      <c r="D41" s="164"/>
      <c r="E41" s="165"/>
      <c r="F41" s="79"/>
      <c r="G41" s="82" t="s">
        <v>112</v>
      </c>
      <c r="H41" s="12"/>
      <c r="I41" s="81"/>
      <c r="J41" s="81"/>
      <c r="K41" s="131"/>
      <c r="L41" s="133"/>
      <c r="M41" s="135"/>
      <c r="N41" s="31"/>
      <c r="O41" s="9">
        <v>42000000</v>
      </c>
      <c r="P41" s="9"/>
      <c r="Q41" s="9"/>
      <c r="R41" s="9"/>
      <c r="S41" s="125"/>
      <c r="T41" s="9"/>
      <c r="U41" s="64"/>
      <c r="V41" s="13"/>
      <c r="W41" s="13"/>
      <c r="X41" s="125"/>
      <c r="Y41" s="129"/>
      <c r="Z41" s="156"/>
      <c r="AA41" s="167"/>
      <c r="AB41" s="168"/>
    </row>
    <row r="42" spans="1:28" ht="27.75" customHeight="1" x14ac:dyDescent="0.25">
      <c r="A42" s="32"/>
      <c r="B42" s="33"/>
      <c r="C42" s="33"/>
      <c r="D42" s="33"/>
      <c r="E42" s="34"/>
      <c r="F42" s="180"/>
      <c r="G42" s="56"/>
      <c r="H42" s="35"/>
      <c r="I42" s="33"/>
      <c r="J42" s="33"/>
      <c r="K42" s="36"/>
      <c r="L42" s="50" t="s">
        <v>19</v>
      </c>
      <c r="M42" s="51">
        <f>AVERAGE(M6:M41)</f>
        <v>0.43560606060606061</v>
      </c>
      <c r="N42" s="52"/>
      <c r="O42" s="65">
        <f>SUM(O6:O41)</f>
        <v>17465569507.040001</v>
      </c>
      <c r="P42" s="65">
        <f>SUM(P6:P41)</f>
        <v>1732839908.95</v>
      </c>
      <c r="Q42" s="65">
        <f>SUM(Q6:Q41)</f>
        <v>0</v>
      </c>
      <c r="R42" s="65">
        <f>SUM(R6:R41)</f>
        <v>0</v>
      </c>
      <c r="S42" s="67">
        <f>SUM(S6:S41)</f>
        <v>19198409415.989998</v>
      </c>
      <c r="T42" s="65">
        <f>SUM(T6:T41)</f>
        <v>5537373623</v>
      </c>
      <c r="U42" s="65">
        <f>SUM(U6:U41)</f>
        <v>519326000</v>
      </c>
      <c r="V42" s="65">
        <f t="shared" ref="U42:W42" si="8">SUM(V6:V41)</f>
        <v>0</v>
      </c>
      <c r="W42" s="65">
        <f t="shared" si="8"/>
        <v>0</v>
      </c>
      <c r="X42" s="66">
        <f>SUM(X6:X41)</f>
        <v>6056699623</v>
      </c>
      <c r="Y42" s="53">
        <f>IFERROR(X42/S42,"-")</f>
        <v>0.31547924058518556</v>
      </c>
      <c r="Z42" s="67">
        <f>SUM(Z7:Z40)</f>
        <v>0</v>
      </c>
      <c r="AA42" s="37"/>
      <c r="AB42" s="38"/>
    </row>
    <row r="43" spans="1:28" s="41" customFormat="1" x14ac:dyDescent="0.25">
      <c r="A43" s="39"/>
      <c r="B43" s="40"/>
      <c r="C43" s="40"/>
      <c r="D43" s="40"/>
      <c r="E43" s="40"/>
      <c r="F43" s="181"/>
      <c r="G43" s="57"/>
      <c r="H43" s="42"/>
      <c r="I43" s="42"/>
      <c r="J43" s="42"/>
      <c r="K43" s="42"/>
      <c r="L43" s="43"/>
      <c r="M43" s="43"/>
      <c r="N43" s="42"/>
    </row>
    <row r="44" spans="1:28" s="41" customFormat="1" x14ac:dyDescent="0.25">
      <c r="A44" s="39"/>
      <c r="B44" s="40"/>
      <c r="C44" s="40"/>
      <c r="D44" s="40"/>
      <c r="E44" s="40"/>
      <c r="F44" s="181"/>
      <c r="G44" s="57"/>
      <c r="H44" s="42"/>
      <c r="I44" s="42"/>
      <c r="J44" s="42"/>
      <c r="K44" s="42"/>
      <c r="L44" s="43"/>
      <c r="M44" s="43"/>
      <c r="N44" s="42"/>
      <c r="R44"/>
      <c r="S44"/>
      <c r="T44"/>
      <c r="U44"/>
      <c r="V44"/>
      <c r="W44"/>
      <c r="X44"/>
    </row>
    <row r="45" spans="1:28" s="41" customFormat="1" x14ac:dyDescent="0.25">
      <c r="A45" s="39"/>
      <c r="B45" s="40"/>
      <c r="C45" s="40"/>
      <c r="D45" s="40"/>
      <c r="F45" s="181"/>
      <c r="G45" s="57"/>
      <c r="H45" s="42"/>
      <c r="I45" s="42"/>
      <c r="J45" s="42"/>
      <c r="K45" s="42"/>
      <c r="L45" s="43"/>
      <c r="M45" s="43"/>
      <c r="N45" s="42"/>
      <c r="R45"/>
      <c r="S45"/>
      <c r="T45"/>
      <c r="U45"/>
      <c r="V45"/>
      <c r="W45"/>
      <c r="X45"/>
    </row>
    <row r="46" spans="1:28" s="41" customFormat="1" x14ac:dyDescent="0.25">
      <c r="A46" s="39"/>
      <c r="B46" s="40"/>
      <c r="C46" s="40"/>
      <c r="D46" s="40"/>
      <c r="F46" s="181"/>
      <c r="G46" s="57"/>
      <c r="H46" s="42"/>
      <c r="I46" s="42"/>
      <c r="J46" s="42"/>
      <c r="K46" s="42"/>
      <c r="L46" s="43"/>
      <c r="M46" s="43"/>
      <c r="N46" s="42"/>
      <c r="R46"/>
      <c r="S46"/>
      <c r="T46"/>
      <c r="U46"/>
      <c r="V46"/>
      <c r="W46"/>
      <c r="X46"/>
    </row>
    <row r="47" spans="1:28" s="41" customFormat="1" x14ac:dyDescent="0.25">
      <c r="A47" s="39"/>
      <c r="B47" s="40"/>
      <c r="C47" s="40"/>
      <c r="D47" s="40"/>
      <c r="F47" s="181"/>
      <c r="G47" s="57"/>
      <c r="H47" s="42"/>
      <c r="I47" s="42"/>
      <c r="J47" s="42"/>
      <c r="K47" s="42"/>
      <c r="L47" s="43"/>
      <c r="M47" s="43"/>
      <c r="N47" s="42"/>
      <c r="S47" s="55"/>
    </row>
    <row r="48" spans="1:28" s="41" customFormat="1" x14ac:dyDescent="0.25">
      <c r="A48" s="39"/>
      <c r="B48" s="40"/>
      <c r="C48" s="40"/>
      <c r="D48" s="40"/>
      <c r="F48" s="181"/>
      <c r="G48" s="57"/>
      <c r="H48" s="42"/>
      <c r="I48" s="42"/>
      <c r="J48" s="42"/>
      <c r="K48" s="42"/>
      <c r="L48" s="43"/>
      <c r="M48" s="43"/>
      <c r="N48" s="42"/>
      <c r="S48" s="55"/>
    </row>
    <row r="49" spans="1:24" s="41" customFormat="1" ht="15.6" x14ac:dyDescent="0.3">
      <c r="A49" s="39"/>
      <c r="B49" s="40"/>
      <c r="C49" s="40"/>
      <c r="D49" s="40"/>
      <c r="E49" s="40"/>
      <c r="F49" s="181"/>
      <c r="G49" s="57"/>
      <c r="H49" s="42"/>
      <c r="I49" s="42"/>
      <c r="J49" s="42"/>
      <c r="K49" s="42"/>
      <c r="L49" s="43"/>
      <c r="M49" s="43"/>
      <c r="N49" s="42"/>
      <c r="S49" s="75"/>
    </row>
    <row r="50" spans="1:24" s="41" customFormat="1" x14ac:dyDescent="0.25">
      <c r="A50" s="44"/>
      <c r="F50" s="181"/>
      <c r="G50" s="44"/>
      <c r="S50" s="58"/>
    </row>
    <row r="51" spans="1:24" s="41" customFormat="1" x14ac:dyDescent="0.25">
      <c r="A51" s="44"/>
      <c r="F51" s="181"/>
      <c r="G51" s="44"/>
      <c r="P51" s="58"/>
      <c r="S51" s="58"/>
      <c r="X51" s="58"/>
    </row>
    <row r="52" spans="1:24" s="41" customFormat="1" x14ac:dyDescent="0.25">
      <c r="A52" s="44"/>
      <c r="F52" s="181"/>
      <c r="G52" s="44"/>
      <c r="P52" s="58"/>
      <c r="S52"/>
      <c r="X52" s="58"/>
    </row>
    <row r="53" spans="1:24" s="41" customFormat="1" x14ac:dyDescent="0.25">
      <c r="A53" s="39"/>
      <c r="B53" s="40"/>
      <c r="C53" s="40"/>
      <c r="D53" s="40"/>
      <c r="E53" s="40"/>
      <c r="F53" s="181"/>
      <c r="G53" s="57"/>
      <c r="H53" s="42"/>
      <c r="I53" s="42"/>
      <c r="J53" s="42"/>
      <c r="K53" s="42"/>
      <c r="L53" s="45"/>
      <c r="M53" s="45"/>
      <c r="N53" s="42"/>
      <c r="P53" s="58"/>
      <c r="S53"/>
      <c r="X53" s="58"/>
    </row>
    <row r="54" spans="1:24" s="41" customFormat="1" ht="15.6" x14ac:dyDescent="0.3">
      <c r="A54" s="44"/>
      <c r="F54" s="181"/>
      <c r="G54" s="44"/>
      <c r="O54" s="78"/>
      <c r="P54" s="76"/>
      <c r="S54"/>
      <c r="X54" s="76"/>
    </row>
    <row r="55" spans="1:24" s="41" customFormat="1" x14ac:dyDescent="0.25">
      <c r="A55" s="44"/>
      <c r="F55" s="181"/>
      <c r="G55" s="44"/>
    </row>
    <row r="56" spans="1:24" s="41" customFormat="1" x14ac:dyDescent="0.25">
      <c r="A56" s="44"/>
      <c r="F56" s="181"/>
      <c r="G56" s="44"/>
    </row>
    <row r="57" spans="1:24" x14ac:dyDescent="0.25">
      <c r="S57" s="58"/>
      <c r="T57" s="77"/>
      <c r="U57" s="77"/>
    </row>
    <row r="58" spans="1:24" x14ac:dyDescent="0.25">
      <c r="S58" s="58"/>
      <c r="T58" s="77"/>
    </row>
  </sheetData>
  <mergeCells count="176">
    <mergeCell ref="S18:S19"/>
    <mergeCell ref="X18:X19"/>
    <mergeCell ref="Y18:Y19"/>
    <mergeCell ref="Z18:Z19"/>
    <mergeCell ref="AA18:AA19"/>
    <mergeCell ref="AB18:AB19"/>
    <mergeCell ref="K18:K19"/>
    <mergeCell ref="L18:L19"/>
    <mergeCell ref="M18:M19"/>
    <mergeCell ref="F17:F18"/>
    <mergeCell ref="G17:G18"/>
    <mergeCell ref="H17:H18"/>
    <mergeCell ref="E18:E19"/>
    <mergeCell ref="D18:D19"/>
    <mergeCell ref="C18:C19"/>
    <mergeCell ref="B18:B19"/>
    <mergeCell ref="A18:A19"/>
    <mergeCell ref="B30:B31"/>
    <mergeCell ref="A30:A31"/>
    <mergeCell ref="M30:M31"/>
    <mergeCell ref="L30:L31"/>
    <mergeCell ref="K30:K31"/>
    <mergeCell ref="AB35:AB36"/>
    <mergeCell ref="AA30:AA31"/>
    <mergeCell ref="S22:S23"/>
    <mergeCell ref="X22:X23"/>
    <mergeCell ref="Y22:Y23"/>
    <mergeCell ref="AA22:AA23"/>
    <mergeCell ref="AB30:AB31"/>
    <mergeCell ref="Z30:Z31"/>
    <mergeCell ref="X25:X26"/>
    <mergeCell ref="Y25:Y26"/>
    <mergeCell ref="AA25:AA26"/>
    <mergeCell ref="AB25:AB26"/>
    <mergeCell ref="AB6:AB7"/>
    <mergeCell ref="AA6:AA7"/>
    <mergeCell ref="Z6:Z7"/>
    <mergeCell ref="A35:A36"/>
    <mergeCell ref="B35:B36"/>
    <mergeCell ref="C35:C36"/>
    <mergeCell ref="D35:D36"/>
    <mergeCell ref="E35:E36"/>
    <mergeCell ref="X35:X36"/>
    <mergeCell ref="Y35:Y36"/>
    <mergeCell ref="Z35:Z36"/>
    <mergeCell ref="AA35:AA36"/>
    <mergeCell ref="M20:M21"/>
    <mergeCell ref="L20:L21"/>
    <mergeCell ref="K20:K21"/>
    <mergeCell ref="M22:M23"/>
    <mergeCell ref="L22:L23"/>
    <mergeCell ref="K22:K23"/>
    <mergeCell ref="M25:M26"/>
    <mergeCell ref="L25:L26"/>
    <mergeCell ref="K25:K26"/>
    <mergeCell ref="Y30:Y31"/>
    <mergeCell ref="X38:X39"/>
    <mergeCell ref="AA38:AA39"/>
    <mergeCell ref="AB38:AB39"/>
    <mergeCell ref="Y38:Y39"/>
    <mergeCell ref="Z38:Z39"/>
    <mergeCell ref="A40:A41"/>
    <mergeCell ref="B40:B41"/>
    <mergeCell ref="C40:C41"/>
    <mergeCell ref="D40:D41"/>
    <mergeCell ref="E40:E41"/>
    <mergeCell ref="M40:M41"/>
    <mergeCell ref="L40:L41"/>
    <mergeCell ref="K40:K41"/>
    <mergeCell ref="S40:S41"/>
    <mergeCell ref="X40:X41"/>
    <mergeCell ref="Z40:Z41"/>
    <mergeCell ref="Y40:Y41"/>
    <mergeCell ref="AA40:AA41"/>
    <mergeCell ref="AB40:AB41"/>
    <mergeCell ref="M38:M39"/>
    <mergeCell ref="L38:L39"/>
    <mergeCell ref="K38:K39"/>
    <mergeCell ref="E38:E39"/>
    <mergeCell ref="D38:D39"/>
    <mergeCell ref="C38:C39"/>
    <mergeCell ref="B38:B39"/>
    <mergeCell ref="A38:A39"/>
    <mergeCell ref="S38:S39"/>
    <mergeCell ref="S30:S31"/>
    <mergeCell ref="X30:X31"/>
    <mergeCell ref="M35:M36"/>
    <mergeCell ref="L35:L36"/>
    <mergeCell ref="K35:K36"/>
    <mergeCell ref="S35:S36"/>
    <mergeCell ref="E30:E31"/>
    <mergeCell ref="D30:D31"/>
    <mergeCell ref="C30:C31"/>
    <mergeCell ref="F31:F33"/>
    <mergeCell ref="G31:G33"/>
    <mergeCell ref="Z25:Z26"/>
    <mergeCell ref="S25:S26"/>
    <mergeCell ref="S11:S14"/>
    <mergeCell ref="X11:X14"/>
    <mergeCell ref="Y11:Y14"/>
    <mergeCell ref="Z11:Z14"/>
    <mergeCell ref="AB22:AB23"/>
    <mergeCell ref="Z22:Z23"/>
    <mergeCell ref="A22:A23"/>
    <mergeCell ref="B22:B23"/>
    <mergeCell ref="C22:C23"/>
    <mergeCell ref="D22:D23"/>
    <mergeCell ref="E22:E23"/>
    <mergeCell ref="X20:X21"/>
    <mergeCell ref="X16:X17"/>
    <mergeCell ref="Y16:Y17"/>
    <mergeCell ref="AA16:AA17"/>
    <mergeCell ref="AB16:AB17"/>
    <mergeCell ref="Y20:Y21"/>
    <mergeCell ref="AA20:AA21"/>
    <mergeCell ref="AB20:AB21"/>
    <mergeCell ref="Z20:Z21"/>
    <mergeCell ref="Z16:Z17"/>
    <mergeCell ref="S16:S17"/>
    <mergeCell ref="S20:S21"/>
    <mergeCell ref="A20:A21"/>
    <mergeCell ref="A16:A17"/>
    <mergeCell ref="B16:B17"/>
    <mergeCell ref="C16:C17"/>
    <mergeCell ref="D16:D17"/>
    <mergeCell ref="E16:E17"/>
    <mergeCell ref="M11:M14"/>
    <mergeCell ref="L11:L14"/>
    <mergeCell ref="K11:K14"/>
    <mergeCell ref="M16:M17"/>
    <mergeCell ref="L16:L17"/>
    <mergeCell ref="K16:K17"/>
    <mergeCell ref="G14:G15"/>
    <mergeCell ref="F14:F15"/>
    <mergeCell ref="A11:A14"/>
    <mergeCell ref="B11:B14"/>
    <mergeCell ref="C11:C14"/>
    <mergeCell ref="X6:X7"/>
    <mergeCell ref="Y6:Y7"/>
    <mergeCell ref="K6:K7"/>
    <mergeCell ref="L6:L7"/>
    <mergeCell ref="M6:M7"/>
    <mergeCell ref="F7:F9"/>
    <mergeCell ref="G7:G9"/>
    <mergeCell ref="H7:H9"/>
    <mergeCell ref="D11:D14"/>
    <mergeCell ref="E11:E14"/>
    <mergeCell ref="B20:B21"/>
    <mergeCell ref="C20:C21"/>
    <mergeCell ref="D20:D21"/>
    <mergeCell ref="E20:E21"/>
    <mergeCell ref="A25:A26"/>
    <mergeCell ref="B25:B26"/>
    <mergeCell ref="C25:C26"/>
    <mergeCell ref="D25:D26"/>
    <mergeCell ref="E25:E26"/>
    <mergeCell ref="AA11:AA14"/>
    <mergeCell ref="AB11:AB14"/>
    <mergeCell ref="A4:E4"/>
    <mergeCell ref="N4:S4"/>
    <mergeCell ref="F1:Q3"/>
    <mergeCell ref="AA4:AB4"/>
    <mergeCell ref="F4:J4"/>
    <mergeCell ref="K4:M4"/>
    <mergeCell ref="Z4:Z5"/>
    <mergeCell ref="T4:X4"/>
    <mergeCell ref="Y4:Y5"/>
    <mergeCell ref="Y1:Z2"/>
    <mergeCell ref="D1:D2"/>
    <mergeCell ref="A6:A7"/>
    <mergeCell ref="B6:B7"/>
    <mergeCell ref="C6:C7"/>
    <mergeCell ref="D6:D7"/>
    <mergeCell ref="E6:E7"/>
    <mergeCell ref="H14:H15"/>
    <mergeCell ref="S6:S7"/>
  </mergeCells>
  <phoneticPr fontId="13" type="noConversion"/>
  <conditionalFormatting sqref="M16">
    <cfRule type="cellIs" dxfId="17" priority="13" operator="between">
      <formula>0.67</formula>
      <formula>1</formula>
    </cfRule>
    <cfRule type="cellIs" dxfId="16" priority="14" operator="between">
      <formula>0.34</formula>
      <formula>0.66</formula>
    </cfRule>
    <cfRule type="cellIs" dxfId="15" priority="15" operator="between">
      <formula>0</formula>
      <formula>0.33</formula>
    </cfRule>
  </conditionalFormatting>
  <conditionalFormatting sqref="M20">
    <cfRule type="cellIs" dxfId="14" priority="10" operator="between">
      <formula>0.67</formula>
      <formula>1</formula>
    </cfRule>
    <cfRule type="cellIs" dxfId="13" priority="11" operator="between">
      <formula>0.34</formula>
      <formula>0.66</formula>
    </cfRule>
    <cfRule type="cellIs" dxfId="12" priority="12" operator="between">
      <formula>0</formula>
      <formula>0.33</formula>
    </cfRule>
  </conditionalFormatting>
  <conditionalFormatting sqref="M9">
    <cfRule type="cellIs" dxfId="11" priority="7" operator="between">
      <formula>0.67</formula>
      <formula>1</formula>
    </cfRule>
    <cfRule type="cellIs" dxfId="10" priority="8" operator="between">
      <formula>0.34</formula>
      <formula>0.66</formula>
    </cfRule>
    <cfRule type="cellIs" dxfId="9" priority="9" operator="between">
      <formula>0</formula>
      <formula>0.33</formula>
    </cfRule>
  </conditionalFormatting>
  <conditionalFormatting sqref="M30">
    <cfRule type="cellIs" dxfId="8" priority="4" operator="between">
      <formula>0.67</formula>
      <formula>1</formula>
    </cfRule>
    <cfRule type="cellIs" dxfId="7" priority="5" operator="between">
      <formula>0.34</formula>
      <formula>0.66</formula>
    </cfRule>
    <cfRule type="cellIs" dxfId="6" priority="6" operator="between">
      <formula>0</formula>
      <formula>0.33</formula>
    </cfRule>
  </conditionalFormatting>
  <conditionalFormatting sqref="M38">
    <cfRule type="cellIs" dxfId="5" priority="1" operator="between">
      <formula>0.67</formula>
      <formula>1</formula>
    </cfRule>
    <cfRule type="cellIs" dxfId="4" priority="2" operator="between">
      <formula>0.34</formula>
      <formula>0.66</formula>
    </cfRule>
    <cfRule type="cellIs" dxfId="3" priority="3" operator="between">
      <formula>0</formula>
      <formula>0.33</formula>
    </cfRule>
  </conditionalFormatting>
  <conditionalFormatting sqref="M32:M41 M20:M30 M6:M18">
    <cfRule type="cellIs" dxfId="2" priority="17" operator="between">
      <formula>0.66</formula>
      <formula>1</formula>
    </cfRule>
    <cfRule type="cellIs" dxfId="1" priority="18" operator="between">
      <formula>0.34</formula>
      <formula>0.66</formula>
    </cfRule>
    <cfRule type="cellIs" dxfId="0" priority="19" operator="between">
      <formula>0</formula>
      <formula>0.34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2021-05-07T14:58:07Z</cp:lastPrinted>
  <dcterms:created xsi:type="dcterms:W3CDTF">2008-07-08T21:30:46Z</dcterms:created>
  <dcterms:modified xsi:type="dcterms:W3CDTF">2021-06-12T20:46:12Z</dcterms:modified>
</cp:coreProperties>
</file>