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Publicados\"/>
    </mc:Choice>
  </mc:AlternateContent>
  <xr:revisionPtr revIDLastSave="0" documentId="13_ncr:1_{C10CD706-A12F-4231-A514-E028B6D568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definedNames>
    <definedName name="_xlnm.Print_Titles" localSheetId="0">'2021'!$4:$5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1" i="12" l="1"/>
  <c r="S17" i="12"/>
  <c r="M21" i="12"/>
  <c r="S24" i="12"/>
  <c r="S23" i="12"/>
  <c r="S22" i="12"/>
  <c r="S21" i="12"/>
  <c r="S20" i="12"/>
  <c r="S19" i="12"/>
  <c r="S16" i="12"/>
  <c r="S15" i="12"/>
  <c r="S14" i="12"/>
  <c r="S13" i="12"/>
  <c r="S12" i="12"/>
  <c r="S11" i="12"/>
  <c r="S10" i="12"/>
  <c r="S9" i="12"/>
  <c r="S8" i="12"/>
  <c r="S7" i="12"/>
  <c r="S6" i="12"/>
  <c r="O31" i="12"/>
  <c r="U31" i="12"/>
  <c r="X26" i="12"/>
  <c r="Y26" i="12"/>
  <c r="S26" i="12"/>
  <c r="X17" i="12"/>
  <c r="Y17" i="12"/>
  <c r="M24" i="12"/>
  <c r="X14" i="12"/>
  <c r="M14" i="12"/>
  <c r="X12" i="12"/>
  <c r="M12" i="12"/>
  <c r="Y14" i="12"/>
  <c r="Y12" i="12"/>
  <c r="P31" i="12"/>
  <c r="Q31" i="12"/>
  <c r="R31" i="12"/>
  <c r="T31" i="12"/>
  <c r="V31" i="12"/>
  <c r="W31" i="12"/>
  <c r="X8" i="12"/>
  <c r="X9" i="12"/>
  <c r="X10" i="12"/>
  <c r="X11" i="12"/>
  <c r="X13" i="12"/>
  <c r="X15" i="12"/>
  <c r="X16" i="12"/>
  <c r="X19" i="12"/>
  <c r="X20" i="12"/>
  <c r="X21" i="12"/>
  <c r="X22" i="12"/>
  <c r="X23" i="12"/>
  <c r="X24" i="12"/>
  <c r="X25" i="12"/>
  <c r="X28" i="12"/>
  <c r="X29" i="12"/>
  <c r="X30" i="12"/>
  <c r="X6" i="12"/>
  <c r="X31" i="12"/>
  <c r="Z31" i="12"/>
  <c r="M7" i="12"/>
  <c r="Y7" i="12"/>
  <c r="M9" i="12"/>
  <c r="Y9" i="12"/>
  <c r="M10" i="12"/>
  <c r="Y10" i="12"/>
  <c r="M11" i="12"/>
  <c r="Y11" i="12"/>
  <c r="M13" i="12"/>
  <c r="Y13" i="12"/>
  <c r="M15" i="12"/>
  <c r="Y15" i="12"/>
  <c r="M16" i="12"/>
  <c r="Y16" i="12"/>
  <c r="M17" i="12"/>
  <c r="M19" i="12"/>
  <c r="Y19" i="12"/>
  <c r="M20" i="12"/>
  <c r="Y20" i="12"/>
  <c r="M8" i="12"/>
  <c r="Y8" i="12"/>
  <c r="Y21" i="12"/>
  <c r="M22" i="12"/>
  <c r="Y22" i="12"/>
  <c r="M25" i="12"/>
  <c r="S25" i="12"/>
  <c r="Y25" i="12"/>
  <c r="M23" i="12"/>
  <c r="Y23" i="12"/>
  <c r="Y24" i="12"/>
  <c r="M26" i="12"/>
  <c r="M28" i="12"/>
  <c r="S28" i="12"/>
  <c r="Y28" i="12"/>
  <c r="M29" i="12"/>
  <c r="S29" i="12"/>
  <c r="Y29" i="12"/>
  <c r="S30" i="12"/>
  <c r="Y30" i="12"/>
  <c r="M30" i="12"/>
  <c r="M6" i="12"/>
  <c r="M31" i="12"/>
  <c r="Y6" i="12"/>
  <c r="Y31" i="12"/>
</calcChain>
</file>

<file path=xl/sharedStrings.xml><?xml version="1.0" encoding="utf-8"?>
<sst xmlns="http://schemas.openxmlformats.org/spreadsheetml/2006/main" count="249" uniqueCount="118">
  <si>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</si>
  <si>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</si>
  <si>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</si>
  <si>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</si>
  <si>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</si>
  <si>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</si>
  <si>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</si>
  <si>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</si>
  <si>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</si>
  <si>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</si>
  <si>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</si>
  <si>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</si>
  <si>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</si>
  <si>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</si>
  <si>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</si>
  <si>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</si>
  <si>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</si>
  <si>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</si>
  <si>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</si>
  <si>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</si>
  <si>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</si>
  <si>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</si>
  <si>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</si>
  <si>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</si>
  <si>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</si>
  <si>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</si>
  <si>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</si>
  <si>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</si>
  <si>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</si>
  <si>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</si>
  <si>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EQUITATIVA E INCLUYENTE: UNA CIUDAD DE BIENESTAR</t>
  </si>
  <si>
    <t>Vida Cultural Y Bienestar Creativo Sostenible</t>
  </si>
  <si>
    <t>Arte, Cultura Y Creatividad Para La Transformación Social</t>
  </si>
  <si>
    <t>Mantener la Escuela Municipal de Artes y Oficios en el Municipio.</t>
  </si>
  <si>
    <t>Número de Escuelas Municipales de Artes y Oficios mantenidas.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</si>
  <si>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</si>
  <si>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terapéutico.</t>
  </si>
  <si>
    <t>Realizar 4 iniciativas de cultura ciudadana.</t>
  </si>
  <si>
    <t>Número de iniciativas de cultura ciudadana realizadas.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</si>
  <si>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</si>
  <si>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</si>
  <si>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</si>
  <si>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</si>
  <si>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</si>
  <si>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</si>
  <si>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</si>
  <si>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</si>
  <si>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</si>
  <si>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</si>
  <si>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</si>
  <si>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</si>
  <si>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</si>
  <si>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</si>
  <si>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</si>
  <si>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</si>
  <si>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Realizar 3 acciones de fortalecimiento al Consejo Municipal de Cultura y de Turismo.</t>
  </si>
  <si>
    <t>Número de acciones de fortalecimiento realizadas al Consejo Municipal de Cultura y de Turismo.</t>
  </si>
  <si>
    <t>Formular e implementar 1 Plan Decenal de Cultura y Turismo.</t>
  </si>
  <si>
    <t>Número de Planes Decenales de Cultura y Turismo formulados e implementados.</t>
  </si>
  <si>
    <t>Realizar 2 iniciativas artísticas y culturales enmarcadas en el Plan Integral Zonal.</t>
  </si>
  <si>
    <t>Número de iniciativas artísticas y culturales enmarcadas en el Plan Integral Zonal realizadas.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</si>
  <si>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</si>
  <si>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</si>
  <si>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</si>
  <si>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</si>
  <si>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</si>
  <si>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</si>
  <si>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</si>
  <si>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</si>
  <si>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</si>
  <si>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</si>
  <si>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</si>
  <si>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</si>
  <si>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</si>
  <si>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</si>
  <si>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</si>
  <si>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</si>
  <si>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</si>
  <si>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</si>
  <si>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</si>
  <si>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</si>
  <si>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</si>
  <si>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</si>
  <si>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</si>
  <si>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IMCT</t>
  </si>
  <si>
    <t>FORTALECIMIENTO DE LOS PROCESOS Y PROGRAMAS QUE DESARROLLA LA BIBLIOTECA PÚBLICA GABRIEL TURBAY Y SU RED DE BIBLIOTECAS PARA LA PRESTACIÓN DEL SERVICIO EN LA CIUDAD DE BUCARAMANGA</t>
  </si>
  <si>
    <t>MEJORAMIENTO EN LA OPERACIÓN DE LA EMISORA LUIS CARLOS GALÁN SARMIENTO DE LA CIUDAD DE BUCARAMANGA</t>
  </si>
  <si>
    <t>DIFUSIÓN Y PROMOCIÓN DE LA OFERTA TURÍSTICA DE LA CIUDAD DE BUCARAMANGA</t>
  </si>
  <si>
    <t>FORTALECIMIENTO Y CONSOLIDACIÓN DE ACCIONES PARA LA CONSERVACIÓN Y SALVAGUARDA DE PATRIMONIO CULTURAL MATERIAL E INMATERIAL EN EL MUNICIPIO DE BUCARAMANGA</t>
  </si>
  <si>
    <t>PLAN DE ACCIÓN
INSTITUTO MUNICIPAL DE CULTURA Y TURISMO DE BUCARAMANGA</t>
  </si>
  <si>
    <t>FORMACION EN ARTES Y OFICIOS PARA EL DESARROLLO SOCIAL, ARTISTICO Y CREATIVO DE LOS CIUDADANOS DE BUCARAMANGA</t>
  </si>
  <si>
    <t>Atender a 200.000 usuarios con servicios bibliotecarios en la Biblioteca Gabriel Turbay</t>
  </si>
  <si>
    <t>Brindar acceso a 1.500 personas a formación artística</t>
  </si>
  <si>
    <t>Desarrollar 14 acciones para el reconocimiento y apropiación social del patrimonio material e inmaterial</t>
  </si>
  <si>
    <t>Fortalecer las competencias digitales de (8.000) artistas y creadores.</t>
  </si>
  <si>
    <t>Desarrollar 1 acción de promoción del turismo en Bucaramanga</t>
  </si>
  <si>
    <t>RECURSOS GESTIONADOS</t>
  </si>
  <si>
    <t>Néstor Rueda</t>
  </si>
  <si>
    <t>IMPLEMENTACIÓN Y PUESTA EN MARCHA DE LAS ZONAS DE DESARROLLO TURÍSTICO PRIORITARIO (ZDTP) DE BUCARAMANGA</t>
  </si>
  <si>
    <t>FORTALECIMIENTO DEL BUREAU DE CONVENCIONES DE BUCARAMANGA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</si>
  <si>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</si>
  <si>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DESARROLLO DE EVENTOS CULTURALES PARA FOMENTAR LA PROMOCIÓN Y LA COMPETITIVIDAD TURÍSTICA EN LA CIUDAD DE BUCARAMANGA</t>
  </si>
  <si>
    <t>SGR</t>
  </si>
  <si>
    <t>TOTAL EJECUTADOS</t>
  </si>
  <si>
    <t>2.3.2.02.02.008</t>
  </si>
  <si>
    <t>2.3.2.02.02.009</t>
  </si>
  <si>
    <t>2.3.2.02.02.009 2.3.2.02.01.002 2.3.2.02.01.003  2.3.2.02.02.008</t>
  </si>
  <si>
    <t>2.3.2.02.02.009  2.3.2.02.01.003</t>
  </si>
  <si>
    <t>2.3.2.02.02.009  2.3.2.02.02.008</t>
  </si>
  <si>
    <t>2.3.2.02.02.008  2.3.2.02.02.009</t>
  </si>
  <si>
    <t xml:space="preserve">2.3.2.02.02.008  2.3.2.02.01.003  </t>
  </si>
  <si>
    <t xml:space="preserve">2.3.2.02.02.008  </t>
  </si>
  <si>
    <t>2.3.2.02.02.009  2.3.2.01.01.004.01.01.04 2.3.2.02.01.003  2.3.2.02.01.004  2.3.2.02.02.008</t>
  </si>
  <si>
    <t xml:space="preserve">2.3.2.02.01.003 2.3.2.02.02.008 2.3.2.02.02.005  2.3.2.01.01.003.02.08 2.3.2.01.01.004.01.02 2.3.2.02.01.004 </t>
  </si>
  <si>
    <t>PENDIENTE POR ADICIONAR</t>
  </si>
  <si>
    <t>FORTALECIMIENTO DEL CENTRO DE ACCESO A LA INFORMACIÓN (IAC) DEL IMCT DE BUCARAMANGA</t>
  </si>
  <si>
    <t>N/A</t>
  </si>
  <si>
    <t>PENDIENTE 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</si>
</sst>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8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sz val="12"/>
      <color rgb="FFFF714F"/>
      <name val="Arial"/>
      <family val="2"/>
    </font>
    <font>
      <sz val="12"/>
      <color theme="0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1" fontId="1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5" fontId="1" fillId="4" borderId="2" xfId="108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166" fontId="1" fillId="0" borderId="2" xfId="108" applyNumberFormat="1" applyFont="1" applyFill="1" applyBorder="1" applyAlignment="1">
      <alignment horizontal="center" vertical="center" wrapText="1"/>
    </xf>
    <xf numFmtId="165" fontId="7" fillId="2" borderId="2" xfId="108" applyNumberFormat="1" applyFont="1" applyFill="1" applyBorder="1" applyAlignment="1">
      <alignment vertical="center"/>
    </xf>
    <xf numFmtId="0" fontId="14" fillId="0" borderId="0" xfId="0" applyFont="1" applyFill="1"/>
    <xf numFmtId="164" fontId="1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/>
    <xf numFmtId="0" fontId="15" fillId="0" borderId="0" xfId="0" applyFont="1" applyFill="1"/>
    <xf numFmtId="3" fontId="1" fillId="0" borderId="2" xfId="0" applyNumberFormat="1" applyFont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justify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wrapText="1"/>
    </xf>
    <xf numFmtId="9" fontId="16" fillId="0" borderId="2" xfId="0" applyNumberFormat="1" applyFont="1" applyBorder="1" applyAlignment="1">
      <alignment horizontal="center" vertical="center"/>
    </xf>
    <xf numFmtId="9" fontId="16" fillId="5" borderId="2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Fill="1" applyBorder="1" applyAlignment="1">
      <alignment vertical="center" wrapText="1"/>
    </xf>
    <xf numFmtId="0" fontId="16" fillId="0" borderId="0" xfId="0" applyFont="1"/>
    <xf numFmtId="166" fontId="1" fillId="0" borderId="7" xfId="108" applyNumberFormat="1" applyFont="1" applyFill="1" applyBorder="1" applyAlignment="1">
      <alignment vertical="center" wrapText="1"/>
    </xf>
    <xf numFmtId="166" fontId="1" fillId="0" borderId="2" xfId="108" applyNumberFormat="1" applyFont="1" applyFill="1" applyBorder="1" applyAlignment="1">
      <alignment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44" fontId="2" fillId="0" borderId="0" xfId="108" applyFont="1" applyBorder="1"/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165" fontId="2" fillId="0" borderId="0" xfId="108" applyNumberFormat="1" applyFont="1" applyBorder="1"/>
    <xf numFmtId="165" fontId="2" fillId="0" borderId="0" xfId="0" applyNumberFormat="1" applyFont="1" applyBorder="1"/>
    <xf numFmtId="0" fontId="17" fillId="0" borderId="0" xfId="0" applyFont="1" applyAlignment="1">
      <alignment horizontal="center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7" xfId="0" applyFont="1" applyFill="1" applyBorder="1" applyAlignment="1">
      <alignment horizontal="justify" vertical="center" wrapText="1"/>
    </xf>
    <xf numFmtId="5" fontId="1" fillId="4" borderId="1" xfId="108" applyNumberFormat="1" applyFont="1" applyFill="1" applyBorder="1" applyAlignment="1">
      <alignment horizontal="center" vertical="center" wrapText="1"/>
    </xf>
    <xf numFmtId="5" fontId="1" fillId="4" borderId="7" xfId="108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9" fontId="16" fillId="0" borderId="1" xfId="0" applyNumberFormat="1" applyFont="1" applyBorder="1" applyAlignment="1">
      <alignment horizontal="center" vertical="center"/>
    </xf>
    <xf numFmtId="9" fontId="16" fillId="0" borderId="7" xfId="0" applyNumberFormat="1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7" xfId="0" applyFont="1" applyFill="1" applyBorder="1" applyAlignment="1">
      <alignment horizontal="justify" vertical="center" wrapText="1"/>
    </xf>
    <xf numFmtId="1" fontId="12" fillId="0" borderId="1" xfId="0" applyNumberFormat="1" applyFont="1" applyFill="1" applyBorder="1" applyAlignment="1">
      <alignment horizontal="justify" vertical="center" wrapText="1"/>
    </xf>
    <xf numFmtId="1" fontId="12" fillId="0" borderId="7" xfId="0" applyNumberFormat="1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885509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showGridLines="0" tabSelected="1" zoomScale="50" zoomScaleNormal="50" zoomScaleSheetLayoutView="51" workbookViewId="0">
      <pane ySplit="5" topLeftCell="A6" activePane="bottomLeft" state="frozen"/>
      <selection activeCell="Q1" sqref="Q1"/>
      <selection pane="bottomLeft" activeCell="S35" sqref="S35"/>
    </sheetView>
  </sheetViews>
  <sheetFormatPr baseColWidth="10" defaultColWidth="11" defaultRowHeight="15" x14ac:dyDescent="0.25"/>
  <cols>
    <col min="1" max="1" width="18.19921875" style="6" customWidth="1"/>
    <col min="2" max="2" width="16.19921875" style="1" customWidth="1"/>
    <col min="3" max="3" width="16.796875" style="1" customWidth="1"/>
    <col min="4" max="5" width="32.19921875" style="1" customWidth="1"/>
    <col min="6" max="6" width="22.8984375" style="1" customWidth="1"/>
    <col min="7" max="7" width="30.3984375" style="1" customWidth="1"/>
    <col min="8" max="8" width="29.09765625" style="1" customWidth="1"/>
    <col min="9" max="9" width="11.8984375" style="1" customWidth="1"/>
    <col min="10" max="10" width="15.09765625" style="1" customWidth="1"/>
    <col min="11" max="11" width="16.09765625" style="1" customWidth="1"/>
    <col min="12" max="12" width="13.8984375" style="1" customWidth="1"/>
    <col min="13" max="13" width="10.69921875" style="62" customWidth="1"/>
    <col min="14" max="14" width="26.19921875" style="1" customWidth="1"/>
    <col min="15" max="16" width="22.59765625" style="1" customWidth="1"/>
    <col min="17" max="18" width="12.59765625" style="1" customWidth="1"/>
    <col min="19" max="19" width="24.19921875" style="1" customWidth="1"/>
    <col min="20" max="21" width="23.09765625" style="1" customWidth="1"/>
    <col min="22" max="23" width="13.09765625" style="1" customWidth="1"/>
    <col min="24" max="24" width="22.5" style="1" customWidth="1"/>
    <col min="25" max="25" width="13.09765625" style="1" customWidth="1"/>
    <col min="26" max="26" width="12.8984375" style="1" customWidth="1"/>
    <col min="27" max="27" width="16.19921875" style="1" customWidth="1"/>
    <col min="28" max="28" width="15" style="1" customWidth="1"/>
    <col min="29" max="16384" width="11" style="1"/>
  </cols>
  <sheetData>
    <row r="1" spans="1:28" ht="31.2" x14ac:dyDescent="0.25">
      <c r="A1" s="2" t="s">
        <v>18</v>
      </c>
      <c r="F1" s="94" t="s">
        <v>89</v>
      </c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Y1" s="103" t="s">
        <v>28</v>
      </c>
      <c r="Z1" s="103"/>
    </row>
    <row r="2" spans="1:28" ht="15" customHeight="1" x14ac:dyDescent="0.25">
      <c r="A2" s="16">
        <v>44227</v>
      </c>
      <c r="B2" s="1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X2" s="41"/>
      <c r="Y2" s="103"/>
      <c r="Z2" s="103"/>
    </row>
    <row r="3" spans="1:28" ht="15.6" x14ac:dyDescent="0.25"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X3" s="42"/>
      <c r="Y3" s="42"/>
      <c r="Z3" s="34"/>
    </row>
    <row r="4" spans="1:28" s="30" customFormat="1" ht="30" customHeight="1" x14ac:dyDescent="0.25">
      <c r="A4" s="91" t="s">
        <v>10</v>
      </c>
      <c r="B4" s="92"/>
      <c r="C4" s="92"/>
      <c r="D4" s="92"/>
      <c r="E4" s="92"/>
      <c r="F4" s="91" t="s">
        <v>11</v>
      </c>
      <c r="G4" s="92"/>
      <c r="H4" s="92"/>
      <c r="I4" s="92"/>
      <c r="J4" s="92"/>
      <c r="K4" s="93" t="s">
        <v>29</v>
      </c>
      <c r="L4" s="93"/>
      <c r="M4" s="93"/>
      <c r="N4" s="93" t="s">
        <v>26</v>
      </c>
      <c r="O4" s="93"/>
      <c r="P4" s="93"/>
      <c r="Q4" s="93"/>
      <c r="R4" s="93"/>
      <c r="S4" s="93"/>
      <c r="T4" s="91" t="s">
        <v>20</v>
      </c>
      <c r="U4" s="92"/>
      <c r="V4" s="92"/>
      <c r="W4" s="92"/>
      <c r="X4" s="100"/>
      <c r="Y4" s="101" t="s">
        <v>21</v>
      </c>
      <c r="Z4" s="98" t="s">
        <v>96</v>
      </c>
      <c r="AA4" s="97" t="s">
        <v>27</v>
      </c>
      <c r="AB4" s="97"/>
    </row>
    <row r="5" spans="1:28" ht="50.25" customHeight="1" x14ac:dyDescent="0.25">
      <c r="A5" s="3" t="s">
        <v>1</v>
      </c>
      <c r="B5" s="3" t="s">
        <v>6</v>
      </c>
      <c r="C5" s="3" t="s">
        <v>2</v>
      </c>
      <c r="D5" s="3" t="s">
        <v>7</v>
      </c>
      <c r="E5" s="29" t="s">
        <v>22</v>
      </c>
      <c r="F5" s="4" t="s">
        <v>16</v>
      </c>
      <c r="G5" s="4" t="s">
        <v>3</v>
      </c>
      <c r="H5" s="4" t="s">
        <v>17</v>
      </c>
      <c r="I5" s="14" t="s">
        <v>24</v>
      </c>
      <c r="J5" s="14" t="s">
        <v>25</v>
      </c>
      <c r="K5" s="4" t="s">
        <v>4</v>
      </c>
      <c r="L5" s="4" t="s">
        <v>5</v>
      </c>
      <c r="M5" s="54" t="s">
        <v>0</v>
      </c>
      <c r="N5" s="3" t="s">
        <v>9</v>
      </c>
      <c r="O5" s="4" t="s">
        <v>12</v>
      </c>
      <c r="P5" s="4" t="s">
        <v>8</v>
      </c>
      <c r="Q5" s="35" t="s">
        <v>102</v>
      </c>
      <c r="R5" s="4" t="s">
        <v>13</v>
      </c>
      <c r="S5" s="4" t="s">
        <v>23</v>
      </c>
      <c r="T5" s="35" t="s">
        <v>12</v>
      </c>
      <c r="U5" s="35" t="s">
        <v>8</v>
      </c>
      <c r="V5" s="35" t="s">
        <v>102</v>
      </c>
      <c r="W5" s="35" t="s">
        <v>13</v>
      </c>
      <c r="X5" s="4" t="s">
        <v>103</v>
      </c>
      <c r="Y5" s="102"/>
      <c r="Z5" s="99"/>
      <c r="AA5" s="4" t="s">
        <v>14</v>
      </c>
      <c r="AB5" s="4" t="s">
        <v>15</v>
      </c>
    </row>
    <row r="6" spans="1:28" s="47" customFormat="1" ht="103.2" customHeight="1" x14ac:dyDescent="0.25">
      <c r="A6" s="53" t="s">
        <v>30</v>
      </c>
      <c r="B6" s="53" t="s">
        <v>31</v>
      </c>
      <c r="C6" s="53" t="s">
        <v>32</v>
      </c>
      <c r="D6" s="39" t="s">
        <v>33</v>
      </c>
      <c r="E6" s="27" t="s">
        <v>34</v>
      </c>
      <c r="F6" s="112">
        <v>20200680010054</v>
      </c>
      <c r="G6" s="104" t="s">
        <v>90</v>
      </c>
      <c r="H6" s="82" t="s">
        <v>92</v>
      </c>
      <c r="I6" s="46">
        <v>44197</v>
      </c>
      <c r="J6" s="46">
        <v>44561</v>
      </c>
      <c r="K6" s="49">
        <v>1</v>
      </c>
      <c r="L6" s="50">
        <v>1</v>
      </c>
      <c r="M6" s="57">
        <f>IFERROR(IF(L6/K6&gt;100%,100%,L6/K6),"-")</f>
        <v>1</v>
      </c>
      <c r="N6" s="51" t="s">
        <v>113</v>
      </c>
      <c r="O6" s="43">
        <v>1729518000</v>
      </c>
      <c r="P6" s="43">
        <v>129683000</v>
      </c>
      <c r="Q6" s="43"/>
      <c r="R6" s="43"/>
      <c r="S6" s="40">
        <f t="shared" ref="S6:S16" si="0">SUM(O6:R6)</f>
        <v>1859201000</v>
      </c>
      <c r="T6" s="43"/>
      <c r="U6" s="65">
        <v>57750000</v>
      </c>
      <c r="V6" s="52"/>
      <c r="W6" s="52"/>
      <c r="X6" s="40">
        <f>SUM(T6:W6)</f>
        <v>57750000</v>
      </c>
      <c r="Y6" s="17">
        <f t="shared" ref="Y6:Y31" si="1">IFERROR(X6/S6,"-")</f>
        <v>3.1061730280910995E-2</v>
      </c>
      <c r="Z6" s="52"/>
      <c r="AA6" s="67" t="s">
        <v>84</v>
      </c>
      <c r="AB6" s="67" t="s">
        <v>97</v>
      </c>
    </row>
    <row r="7" spans="1:28" s="47" customFormat="1" ht="130.80000000000001" customHeight="1" x14ac:dyDescent="0.25">
      <c r="A7" s="53" t="s">
        <v>30</v>
      </c>
      <c r="B7" s="53" t="s">
        <v>31</v>
      </c>
      <c r="C7" s="53" t="s">
        <v>32</v>
      </c>
      <c r="D7" s="39" t="s">
        <v>35</v>
      </c>
      <c r="E7" s="27" t="s">
        <v>36</v>
      </c>
      <c r="F7" s="113"/>
      <c r="G7" s="108"/>
      <c r="H7" s="83"/>
      <c r="I7" s="46">
        <v>44197</v>
      </c>
      <c r="J7" s="46">
        <v>44561</v>
      </c>
      <c r="K7" s="49">
        <v>1</v>
      </c>
      <c r="L7" s="50"/>
      <c r="M7" s="57">
        <f t="shared" ref="M7:M29" si="2">IFERROR(IF(L7/K7&gt;100%,100%,L7/K7),"-")</f>
        <v>0</v>
      </c>
      <c r="N7" s="51" t="s">
        <v>104</v>
      </c>
      <c r="O7" s="43"/>
      <c r="P7" s="43">
        <v>100000000</v>
      </c>
      <c r="Q7" s="43"/>
      <c r="R7" s="43"/>
      <c r="S7" s="40">
        <f t="shared" si="0"/>
        <v>100000000</v>
      </c>
      <c r="T7" s="43">
        <v>0</v>
      </c>
      <c r="U7" s="65">
        <v>0</v>
      </c>
      <c r="V7" s="52"/>
      <c r="W7" s="52"/>
      <c r="X7" s="40">
        <v>0</v>
      </c>
      <c r="Y7" s="17">
        <f t="shared" si="1"/>
        <v>0</v>
      </c>
      <c r="Z7" s="52"/>
      <c r="AA7" s="67" t="s">
        <v>84</v>
      </c>
      <c r="AB7" s="67" t="s">
        <v>97</v>
      </c>
    </row>
    <row r="8" spans="1:28" s="47" customFormat="1" ht="94.8" customHeight="1" x14ac:dyDescent="0.25">
      <c r="A8" s="53" t="s">
        <v>30</v>
      </c>
      <c r="B8" s="53" t="s">
        <v>31</v>
      </c>
      <c r="C8" s="53" t="s">
        <v>32</v>
      </c>
      <c r="D8" s="39" t="s">
        <v>59</v>
      </c>
      <c r="E8" s="27" t="s">
        <v>60</v>
      </c>
      <c r="F8" s="114"/>
      <c r="G8" s="105"/>
      <c r="H8" s="84"/>
      <c r="I8" s="46">
        <v>44197</v>
      </c>
      <c r="J8" s="46">
        <v>44561</v>
      </c>
      <c r="K8" s="49">
        <v>1</v>
      </c>
      <c r="L8" s="50"/>
      <c r="M8" s="57">
        <f>IFERROR(IF(L8/K8&gt;100%,100%,L8/K8),"-")</f>
        <v>0</v>
      </c>
      <c r="N8" s="51" t="s">
        <v>105</v>
      </c>
      <c r="O8" s="43">
        <v>100000000</v>
      </c>
      <c r="P8" s="43"/>
      <c r="Q8" s="43"/>
      <c r="R8" s="43"/>
      <c r="S8" s="40">
        <f t="shared" si="0"/>
        <v>100000000</v>
      </c>
      <c r="T8" s="43">
        <v>0</v>
      </c>
      <c r="U8" s="65">
        <v>0</v>
      </c>
      <c r="V8" s="52"/>
      <c r="W8" s="52"/>
      <c r="X8" s="40">
        <f t="shared" ref="X8:X30" si="3">SUM(T8:W8)</f>
        <v>0</v>
      </c>
      <c r="Y8" s="17">
        <f t="shared" si="1"/>
        <v>0</v>
      </c>
      <c r="Z8" s="52"/>
      <c r="AA8" s="67" t="s">
        <v>84</v>
      </c>
      <c r="AB8" s="67" t="s">
        <v>97</v>
      </c>
    </row>
    <row r="9" spans="1:28" s="5" customFormat="1" ht="78.75" customHeight="1" x14ac:dyDescent="0.25">
      <c r="A9" s="53" t="s">
        <v>30</v>
      </c>
      <c r="B9" s="53" t="s">
        <v>31</v>
      </c>
      <c r="C9" s="53" t="s">
        <v>32</v>
      </c>
      <c r="D9" s="39" t="s">
        <v>37</v>
      </c>
      <c r="E9" s="27" t="s">
        <v>38</v>
      </c>
      <c r="F9" s="33"/>
      <c r="G9" s="38" t="s">
        <v>117</v>
      </c>
      <c r="H9" s="51"/>
      <c r="I9" s="46">
        <v>44197</v>
      </c>
      <c r="J9" s="46">
        <v>44561</v>
      </c>
      <c r="K9" s="49">
        <v>1</v>
      </c>
      <c r="L9" s="50"/>
      <c r="M9" s="57">
        <f t="shared" si="2"/>
        <v>0</v>
      </c>
      <c r="N9" s="51" t="s">
        <v>105</v>
      </c>
      <c r="O9" s="43">
        <v>292000000</v>
      </c>
      <c r="P9" s="43"/>
      <c r="Q9" s="43"/>
      <c r="R9" s="43"/>
      <c r="S9" s="40">
        <f t="shared" si="0"/>
        <v>292000000</v>
      </c>
      <c r="T9" s="43"/>
      <c r="U9" s="65"/>
      <c r="V9" s="52"/>
      <c r="W9" s="52"/>
      <c r="X9" s="40">
        <f t="shared" si="3"/>
        <v>0</v>
      </c>
      <c r="Y9" s="17">
        <f t="shared" si="1"/>
        <v>0</v>
      </c>
      <c r="Z9" s="52"/>
      <c r="AA9" s="67" t="s">
        <v>84</v>
      </c>
      <c r="AB9" s="67" t="s">
        <v>97</v>
      </c>
    </row>
    <row r="10" spans="1:28" s="48" customFormat="1" ht="90" customHeight="1" x14ac:dyDescent="0.25">
      <c r="A10" s="53" t="s">
        <v>30</v>
      </c>
      <c r="B10" s="53" t="s">
        <v>31</v>
      </c>
      <c r="C10" s="53" t="s">
        <v>32</v>
      </c>
      <c r="D10" s="39" t="s">
        <v>41</v>
      </c>
      <c r="E10" s="27" t="s">
        <v>42</v>
      </c>
      <c r="F10" s="106">
        <v>20200680010037</v>
      </c>
      <c r="G10" s="104" t="s">
        <v>85</v>
      </c>
      <c r="H10" s="80" t="s">
        <v>91</v>
      </c>
      <c r="I10" s="46">
        <v>44197</v>
      </c>
      <c r="J10" s="46">
        <v>44561</v>
      </c>
      <c r="K10" s="49">
        <v>1</v>
      </c>
      <c r="L10" s="50">
        <v>1</v>
      </c>
      <c r="M10" s="57">
        <f t="shared" si="2"/>
        <v>1</v>
      </c>
      <c r="N10" s="51" t="s">
        <v>106</v>
      </c>
      <c r="O10" s="43">
        <v>875783000</v>
      </c>
      <c r="P10" s="43">
        <v>253407000</v>
      </c>
      <c r="Q10" s="43"/>
      <c r="R10" s="43"/>
      <c r="S10" s="40">
        <f t="shared" si="0"/>
        <v>1129190000</v>
      </c>
      <c r="T10" s="43">
        <v>717060000</v>
      </c>
      <c r="U10" s="65">
        <v>32000000</v>
      </c>
      <c r="V10" s="52"/>
      <c r="W10" s="52"/>
      <c r="X10" s="40">
        <f t="shared" si="3"/>
        <v>749060000</v>
      </c>
      <c r="Y10" s="17">
        <f t="shared" si="1"/>
        <v>0.66336046192403408</v>
      </c>
      <c r="Z10" s="52"/>
      <c r="AA10" s="67" t="s">
        <v>84</v>
      </c>
      <c r="AB10" s="67" t="s">
        <v>97</v>
      </c>
    </row>
    <row r="11" spans="1:28" s="48" customFormat="1" ht="147" customHeight="1" x14ac:dyDescent="0.25">
      <c r="A11" s="53" t="s">
        <v>30</v>
      </c>
      <c r="B11" s="53" t="s">
        <v>31</v>
      </c>
      <c r="C11" s="53" t="s">
        <v>32</v>
      </c>
      <c r="D11" s="39" t="s">
        <v>43</v>
      </c>
      <c r="E11" s="27" t="s">
        <v>44</v>
      </c>
      <c r="F11" s="107"/>
      <c r="G11" s="105"/>
      <c r="H11" s="81"/>
      <c r="I11" s="46">
        <v>44197</v>
      </c>
      <c r="J11" s="46">
        <v>44561</v>
      </c>
      <c r="K11" s="49">
        <v>50</v>
      </c>
      <c r="L11" s="50"/>
      <c r="M11" s="57">
        <f t="shared" si="2"/>
        <v>0</v>
      </c>
      <c r="N11" s="51" t="s">
        <v>107</v>
      </c>
      <c r="O11" s="43">
        <v>80000000</v>
      </c>
      <c r="P11" s="43"/>
      <c r="Q11" s="43"/>
      <c r="R11" s="43"/>
      <c r="S11" s="40">
        <f t="shared" si="0"/>
        <v>80000000</v>
      </c>
      <c r="T11" s="43">
        <v>0</v>
      </c>
      <c r="U11" s="65">
        <v>0</v>
      </c>
      <c r="V11" s="52"/>
      <c r="W11" s="52"/>
      <c r="X11" s="40">
        <f t="shared" si="3"/>
        <v>0</v>
      </c>
      <c r="Y11" s="17">
        <f t="shared" si="1"/>
        <v>0</v>
      </c>
      <c r="Z11" s="52"/>
      <c r="AA11" s="67" t="s">
        <v>84</v>
      </c>
      <c r="AB11" s="67" t="s">
        <v>97</v>
      </c>
    </row>
    <row r="12" spans="1:28" s="45" customFormat="1" ht="90" customHeight="1" x14ac:dyDescent="0.25">
      <c r="A12" s="53" t="s">
        <v>30</v>
      </c>
      <c r="B12" s="53" t="s">
        <v>31</v>
      </c>
      <c r="C12" s="53" t="s">
        <v>32</v>
      </c>
      <c r="D12" s="39" t="s">
        <v>39</v>
      </c>
      <c r="E12" s="27" t="s">
        <v>40</v>
      </c>
      <c r="F12" s="115">
        <v>20200680010045</v>
      </c>
      <c r="G12" s="82" t="s">
        <v>100</v>
      </c>
      <c r="H12" s="109"/>
      <c r="I12" s="46">
        <v>44197</v>
      </c>
      <c r="J12" s="46">
        <v>44561</v>
      </c>
      <c r="K12" s="49">
        <v>1</v>
      </c>
      <c r="L12" s="50"/>
      <c r="M12" s="57">
        <f t="shared" ref="M12" si="4">IFERROR(IF(L12/K12&gt;100%,100%,L12/K12),"-")</f>
        <v>0</v>
      </c>
      <c r="N12" s="51" t="s">
        <v>108</v>
      </c>
      <c r="O12" s="43">
        <v>200000000</v>
      </c>
      <c r="P12" s="43">
        <v>100000000</v>
      </c>
      <c r="Q12" s="43"/>
      <c r="R12" s="43"/>
      <c r="S12" s="40">
        <f t="shared" si="0"/>
        <v>300000000</v>
      </c>
      <c r="T12" s="43"/>
      <c r="U12" s="65"/>
      <c r="V12" s="52"/>
      <c r="W12" s="52"/>
      <c r="X12" s="40">
        <f t="shared" ref="X12" si="5">SUM(T12:W12)</f>
        <v>0</v>
      </c>
      <c r="Y12" s="17">
        <f t="shared" ref="Y12" si="6">IFERROR(X12/S12,"-")</f>
        <v>0</v>
      </c>
      <c r="Z12" s="52"/>
      <c r="AA12" s="67" t="s">
        <v>84</v>
      </c>
      <c r="AB12" s="67" t="s">
        <v>97</v>
      </c>
    </row>
    <row r="13" spans="1:28" s="45" customFormat="1" ht="145.80000000000001" customHeight="1" x14ac:dyDescent="0.25">
      <c r="A13" s="53" t="s">
        <v>30</v>
      </c>
      <c r="B13" s="53" t="s">
        <v>31</v>
      </c>
      <c r="C13" s="53" t="s">
        <v>32</v>
      </c>
      <c r="D13" s="39" t="s">
        <v>45</v>
      </c>
      <c r="E13" s="27" t="s">
        <v>46</v>
      </c>
      <c r="F13" s="116"/>
      <c r="G13" s="83"/>
      <c r="H13" s="110"/>
      <c r="I13" s="46">
        <v>44197</v>
      </c>
      <c r="J13" s="46">
        <v>44561</v>
      </c>
      <c r="K13" s="49">
        <v>4</v>
      </c>
      <c r="L13" s="50"/>
      <c r="M13" s="57">
        <f t="shared" si="2"/>
        <v>0</v>
      </c>
      <c r="N13" s="51" t="s">
        <v>109</v>
      </c>
      <c r="O13" s="43">
        <v>1050000000</v>
      </c>
      <c r="P13" s="43">
        <v>300000000</v>
      </c>
      <c r="Q13" s="43"/>
      <c r="R13" s="43"/>
      <c r="S13" s="40">
        <f t="shared" si="0"/>
        <v>1350000000</v>
      </c>
      <c r="T13" s="43"/>
      <c r="U13" s="65"/>
      <c r="V13" s="52"/>
      <c r="W13" s="52"/>
      <c r="X13" s="40">
        <f t="shared" si="3"/>
        <v>0</v>
      </c>
      <c r="Y13" s="17">
        <f t="shared" si="1"/>
        <v>0</v>
      </c>
      <c r="Z13" s="52"/>
      <c r="AA13" s="67" t="s">
        <v>84</v>
      </c>
      <c r="AB13" s="67" t="s">
        <v>97</v>
      </c>
    </row>
    <row r="14" spans="1:28" s="45" customFormat="1" ht="100.2" customHeight="1" x14ac:dyDescent="0.25">
      <c r="A14" s="53" t="s">
        <v>30</v>
      </c>
      <c r="B14" s="53" t="s">
        <v>31</v>
      </c>
      <c r="C14" s="53" t="s">
        <v>32</v>
      </c>
      <c r="D14" s="39" t="s">
        <v>49</v>
      </c>
      <c r="E14" s="27" t="s">
        <v>50</v>
      </c>
      <c r="F14" s="117"/>
      <c r="G14" s="84"/>
      <c r="H14" s="111"/>
      <c r="I14" s="46">
        <v>44197</v>
      </c>
      <c r="J14" s="46">
        <v>44561</v>
      </c>
      <c r="K14" s="49">
        <v>1</v>
      </c>
      <c r="L14" s="50"/>
      <c r="M14" s="57">
        <f t="shared" ref="M14" si="7">IFERROR(IF(L14/K14&gt;100%,100%,L14/K14),"-")</f>
        <v>0</v>
      </c>
      <c r="N14" s="51" t="s">
        <v>105</v>
      </c>
      <c r="O14" s="43">
        <v>380000000</v>
      </c>
      <c r="P14" s="43"/>
      <c r="Q14" s="43"/>
      <c r="R14" s="43"/>
      <c r="S14" s="40">
        <f t="shared" si="0"/>
        <v>380000000</v>
      </c>
      <c r="T14" s="43">
        <v>0</v>
      </c>
      <c r="U14" s="65">
        <v>0</v>
      </c>
      <c r="V14" s="52"/>
      <c r="W14" s="52"/>
      <c r="X14" s="40">
        <f t="shared" ref="X14" si="8">SUM(T14:W14)</f>
        <v>0</v>
      </c>
      <c r="Y14" s="17">
        <f t="shared" ref="Y14" si="9">IFERROR(X14/S14,"-")</f>
        <v>0</v>
      </c>
      <c r="Z14" s="52"/>
      <c r="AA14" s="67" t="s">
        <v>84</v>
      </c>
      <c r="AB14" s="67" t="s">
        <v>97</v>
      </c>
    </row>
    <row r="15" spans="1:28" s="5" customFormat="1" ht="114.6" customHeight="1" x14ac:dyDescent="0.25">
      <c r="A15" s="53" t="s">
        <v>30</v>
      </c>
      <c r="B15" s="53" t="s">
        <v>31</v>
      </c>
      <c r="C15" s="53" t="s">
        <v>32</v>
      </c>
      <c r="D15" s="39" t="s">
        <v>47</v>
      </c>
      <c r="E15" s="27" t="s">
        <v>48</v>
      </c>
      <c r="F15" s="36"/>
      <c r="G15" s="68" t="s">
        <v>115</v>
      </c>
      <c r="H15" s="27" t="s">
        <v>94</v>
      </c>
      <c r="I15" s="46">
        <v>44236</v>
      </c>
      <c r="J15" s="46">
        <v>44561</v>
      </c>
      <c r="K15" s="49">
        <v>1</v>
      </c>
      <c r="L15" s="50">
        <v>0</v>
      </c>
      <c r="M15" s="57">
        <f t="shared" si="2"/>
        <v>0</v>
      </c>
      <c r="N15" s="51" t="s">
        <v>111</v>
      </c>
      <c r="O15" s="43">
        <v>100000000</v>
      </c>
      <c r="P15" s="43">
        <v>100000000</v>
      </c>
      <c r="Q15" s="43"/>
      <c r="R15" s="43"/>
      <c r="S15" s="40">
        <f t="shared" si="0"/>
        <v>200000000</v>
      </c>
      <c r="T15" s="43"/>
      <c r="U15" s="65">
        <v>0</v>
      </c>
      <c r="V15" s="52"/>
      <c r="W15" s="52"/>
      <c r="X15" s="40">
        <f t="shared" si="3"/>
        <v>0</v>
      </c>
      <c r="Y15" s="17">
        <f t="shared" si="1"/>
        <v>0</v>
      </c>
      <c r="Z15" s="52"/>
      <c r="AA15" s="67" t="s">
        <v>84</v>
      </c>
      <c r="AB15" s="67" t="s">
        <v>97</v>
      </c>
    </row>
    <row r="16" spans="1:28" s="5" customFormat="1" ht="90" customHeight="1" x14ac:dyDescent="0.25">
      <c r="A16" s="53" t="s">
        <v>30</v>
      </c>
      <c r="B16" s="53" t="s">
        <v>31</v>
      </c>
      <c r="C16" s="53" t="s">
        <v>32</v>
      </c>
      <c r="D16" s="39" t="s">
        <v>51</v>
      </c>
      <c r="E16" s="27" t="s">
        <v>52</v>
      </c>
      <c r="F16" s="33"/>
      <c r="G16" s="27" t="s">
        <v>117</v>
      </c>
      <c r="H16" s="51"/>
      <c r="I16" s="46">
        <v>44197</v>
      </c>
      <c r="J16" s="46">
        <v>44561</v>
      </c>
      <c r="K16" s="49">
        <v>1</v>
      </c>
      <c r="L16" s="50"/>
      <c r="M16" s="57">
        <f t="shared" si="2"/>
        <v>0</v>
      </c>
      <c r="N16" s="51" t="s">
        <v>104</v>
      </c>
      <c r="O16" s="43">
        <v>23000000</v>
      </c>
      <c r="P16" s="43"/>
      <c r="Q16" s="43"/>
      <c r="R16" s="43"/>
      <c r="S16" s="40">
        <f t="shared" si="0"/>
        <v>23000000</v>
      </c>
      <c r="T16" s="43"/>
      <c r="U16" s="65"/>
      <c r="V16" s="52"/>
      <c r="W16" s="52"/>
      <c r="X16" s="40">
        <f t="shared" si="3"/>
        <v>0</v>
      </c>
      <c r="Y16" s="17">
        <f t="shared" si="1"/>
        <v>0</v>
      </c>
      <c r="Z16" s="52"/>
      <c r="AA16" s="67" t="s">
        <v>84</v>
      </c>
      <c r="AB16" s="67" t="s">
        <v>97</v>
      </c>
    </row>
    <row r="17" spans="1:28" s="5" customFormat="1" ht="112.8" customHeight="1" x14ac:dyDescent="0.25">
      <c r="A17" s="80" t="s">
        <v>30</v>
      </c>
      <c r="B17" s="80" t="s">
        <v>31</v>
      </c>
      <c r="C17" s="80" t="s">
        <v>32</v>
      </c>
      <c r="D17" s="76" t="s">
        <v>53</v>
      </c>
      <c r="E17" s="74" t="s">
        <v>54</v>
      </c>
      <c r="F17" s="36">
        <v>20200680010058</v>
      </c>
      <c r="G17" s="37" t="s">
        <v>86</v>
      </c>
      <c r="H17" s="27" t="s">
        <v>47</v>
      </c>
      <c r="I17" s="46">
        <v>44197</v>
      </c>
      <c r="J17" s="46">
        <v>44561</v>
      </c>
      <c r="K17" s="89">
        <v>1</v>
      </c>
      <c r="L17" s="87">
        <v>1</v>
      </c>
      <c r="M17" s="85">
        <f t="shared" si="2"/>
        <v>1</v>
      </c>
      <c r="N17" s="51" t="s">
        <v>110</v>
      </c>
      <c r="O17" s="43">
        <v>600000000</v>
      </c>
      <c r="P17" s="43"/>
      <c r="Q17" s="43"/>
      <c r="R17" s="43"/>
      <c r="S17" s="78">
        <f>SUM(O17:R18)</f>
        <v>624000000</v>
      </c>
      <c r="T17" s="43">
        <v>303500000</v>
      </c>
      <c r="U17" s="65"/>
      <c r="V17" s="52"/>
      <c r="W17" s="52"/>
      <c r="X17" s="78">
        <f>SUM(T17:W18)</f>
        <v>303500000</v>
      </c>
      <c r="Y17" s="17">
        <f>IFERROR(X17/S17,"-")</f>
        <v>0.48637820512820512</v>
      </c>
      <c r="Z17" s="52"/>
      <c r="AA17" s="67" t="s">
        <v>84</v>
      </c>
      <c r="AB17" s="67" t="s">
        <v>97</v>
      </c>
    </row>
    <row r="18" spans="1:28" s="5" customFormat="1" ht="39.6" customHeight="1" x14ac:dyDescent="0.25">
      <c r="A18" s="81"/>
      <c r="B18" s="81"/>
      <c r="C18" s="81"/>
      <c r="D18" s="77"/>
      <c r="E18" s="75"/>
      <c r="F18" s="36"/>
      <c r="G18" s="27" t="s">
        <v>114</v>
      </c>
      <c r="H18" s="27"/>
      <c r="I18" s="46"/>
      <c r="J18" s="46"/>
      <c r="K18" s="90"/>
      <c r="L18" s="88"/>
      <c r="M18" s="86"/>
      <c r="N18" s="51" t="s">
        <v>110</v>
      </c>
      <c r="O18" s="43">
        <v>24000000</v>
      </c>
      <c r="P18" s="43"/>
      <c r="Q18" s="43"/>
      <c r="R18" s="43"/>
      <c r="S18" s="79"/>
      <c r="T18" s="43"/>
      <c r="U18" s="65"/>
      <c r="V18" s="52"/>
      <c r="W18" s="52"/>
      <c r="X18" s="79"/>
      <c r="Y18" s="17"/>
      <c r="Z18" s="52"/>
      <c r="AA18" s="67"/>
      <c r="AB18" s="67"/>
    </row>
    <row r="19" spans="1:28" s="5" customFormat="1" ht="92.4" customHeight="1" x14ac:dyDescent="0.25">
      <c r="A19" s="53" t="s">
        <v>30</v>
      </c>
      <c r="B19" s="53" t="s">
        <v>31</v>
      </c>
      <c r="C19" s="53" t="s">
        <v>32</v>
      </c>
      <c r="D19" s="39" t="s">
        <v>55</v>
      </c>
      <c r="E19" s="27" t="s">
        <v>56</v>
      </c>
      <c r="F19" s="33"/>
      <c r="G19" s="38" t="s">
        <v>117</v>
      </c>
      <c r="H19" s="51"/>
      <c r="I19" s="46">
        <v>44197</v>
      </c>
      <c r="J19" s="46">
        <v>44561</v>
      </c>
      <c r="K19" s="49">
        <v>1</v>
      </c>
      <c r="L19" s="50"/>
      <c r="M19" s="57">
        <f t="shared" si="2"/>
        <v>0</v>
      </c>
      <c r="N19" s="51" t="s">
        <v>104</v>
      </c>
      <c r="O19" s="43"/>
      <c r="P19" s="43">
        <v>25000000</v>
      </c>
      <c r="Q19" s="43"/>
      <c r="R19" s="43"/>
      <c r="S19" s="40">
        <f t="shared" ref="S19:S24" si="10">SUM(O19:R19)</f>
        <v>25000000</v>
      </c>
      <c r="T19" s="43"/>
      <c r="U19" s="65"/>
      <c r="V19" s="52"/>
      <c r="W19" s="52"/>
      <c r="X19" s="40">
        <f t="shared" si="3"/>
        <v>0</v>
      </c>
      <c r="Y19" s="17">
        <f t="shared" si="1"/>
        <v>0</v>
      </c>
      <c r="Z19" s="52"/>
      <c r="AA19" s="67" t="s">
        <v>84</v>
      </c>
      <c r="AB19" s="67" t="s">
        <v>97</v>
      </c>
    </row>
    <row r="20" spans="1:28" s="5" customFormat="1" ht="90.6" customHeight="1" x14ac:dyDescent="0.25">
      <c r="A20" s="53" t="s">
        <v>30</v>
      </c>
      <c r="B20" s="53" t="s">
        <v>31</v>
      </c>
      <c r="C20" s="53" t="s">
        <v>32</v>
      </c>
      <c r="D20" s="39" t="s">
        <v>57</v>
      </c>
      <c r="E20" s="27" t="s">
        <v>58</v>
      </c>
      <c r="F20" s="33"/>
      <c r="G20" s="38" t="s">
        <v>117</v>
      </c>
      <c r="H20" s="51"/>
      <c r="I20" s="46">
        <v>44197</v>
      </c>
      <c r="J20" s="46">
        <v>44561</v>
      </c>
      <c r="K20" s="49">
        <v>1</v>
      </c>
      <c r="L20" s="50"/>
      <c r="M20" s="57">
        <f t="shared" si="2"/>
        <v>0</v>
      </c>
      <c r="N20" s="51" t="s">
        <v>104</v>
      </c>
      <c r="O20" s="43"/>
      <c r="P20" s="43">
        <v>50000000</v>
      </c>
      <c r="Q20" s="43"/>
      <c r="R20" s="43"/>
      <c r="S20" s="40">
        <f t="shared" si="10"/>
        <v>50000000</v>
      </c>
      <c r="T20" s="43"/>
      <c r="U20" s="65"/>
      <c r="V20" s="52"/>
      <c r="W20" s="52"/>
      <c r="X20" s="40">
        <f t="shared" si="3"/>
        <v>0</v>
      </c>
      <c r="Y20" s="17">
        <f t="shared" si="1"/>
        <v>0</v>
      </c>
      <c r="Z20" s="52"/>
      <c r="AA20" s="67" t="s">
        <v>84</v>
      </c>
      <c r="AB20" s="67" t="s">
        <v>97</v>
      </c>
    </row>
    <row r="21" spans="1:28" s="5" customFormat="1" ht="95.4" customHeight="1" x14ac:dyDescent="0.25">
      <c r="A21" s="53" t="s">
        <v>30</v>
      </c>
      <c r="B21" s="53" t="s">
        <v>31</v>
      </c>
      <c r="C21" s="53" t="s">
        <v>61</v>
      </c>
      <c r="D21" s="39" t="s">
        <v>62</v>
      </c>
      <c r="E21" s="27" t="s">
        <v>63</v>
      </c>
      <c r="F21" s="33" t="s">
        <v>116</v>
      </c>
      <c r="G21" s="27" t="s">
        <v>116</v>
      </c>
      <c r="H21" s="51" t="s">
        <v>116</v>
      </c>
      <c r="I21" s="46"/>
      <c r="J21" s="46"/>
      <c r="K21" s="49">
        <v>0</v>
      </c>
      <c r="L21" s="50"/>
      <c r="M21" s="57" t="str">
        <f>IFERROR(IF(L21/K21&gt;100%,100%,L21/K21),"-")</f>
        <v>-</v>
      </c>
      <c r="N21" s="51"/>
      <c r="O21" s="43"/>
      <c r="P21" s="43"/>
      <c r="Q21" s="43"/>
      <c r="R21" s="43"/>
      <c r="S21" s="40">
        <f t="shared" si="10"/>
        <v>0</v>
      </c>
      <c r="T21" s="43"/>
      <c r="U21" s="65"/>
      <c r="V21" s="52"/>
      <c r="W21" s="52"/>
      <c r="X21" s="40">
        <f t="shared" si="3"/>
        <v>0</v>
      </c>
      <c r="Y21" s="17" t="str">
        <f t="shared" si="1"/>
        <v>-</v>
      </c>
      <c r="Z21" s="52"/>
      <c r="AA21" s="67" t="s">
        <v>84</v>
      </c>
      <c r="AB21" s="67" t="s">
        <v>97</v>
      </c>
    </row>
    <row r="22" spans="1:28" s="5" customFormat="1" ht="145.19999999999999" customHeight="1" x14ac:dyDescent="0.25">
      <c r="A22" s="53" t="s">
        <v>30</v>
      </c>
      <c r="B22" s="53" t="s">
        <v>31</v>
      </c>
      <c r="C22" s="53" t="s">
        <v>61</v>
      </c>
      <c r="D22" s="39" t="s">
        <v>64</v>
      </c>
      <c r="E22" s="27" t="s">
        <v>65</v>
      </c>
      <c r="F22" s="112">
        <v>20200680010143</v>
      </c>
      <c r="G22" s="104" t="s">
        <v>88</v>
      </c>
      <c r="H22" s="82" t="s">
        <v>93</v>
      </c>
      <c r="I22" s="46">
        <v>44197</v>
      </c>
      <c r="J22" s="46">
        <v>44561</v>
      </c>
      <c r="K22" s="49">
        <v>3</v>
      </c>
      <c r="L22" s="50">
        <v>0</v>
      </c>
      <c r="M22" s="58">
        <f t="shared" si="2"/>
        <v>0</v>
      </c>
      <c r="N22" s="51" t="s">
        <v>112</v>
      </c>
      <c r="O22" s="43">
        <v>1035443000</v>
      </c>
      <c r="P22" s="43"/>
      <c r="Q22" s="43"/>
      <c r="R22" s="43"/>
      <c r="S22" s="40">
        <f t="shared" si="10"/>
        <v>1035443000</v>
      </c>
      <c r="T22" s="43">
        <v>0</v>
      </c>
      <c r="U22" s="65"/>
      <c r="V22" s="52"/>
      <c r="W22" s="52"/>
      <c r="X22" s="40">
        <f t="shared" si="3"/>
        <v>0</v>
      </c>
      <c r="Y22" s="17">
        <f t="shared" si="1"/>
        <v>0</v>
      </c>
      <c r="Z22" s="52"/>
      <c r="AA22" s="67" t="s">
        <v>84</v>
      </c>
      <c r="AB22" s="67" t="s">
        <v>97</v>
      </c>
    </row>
    <row r="23" spans="1:28" s="5" customFormat="1" ht="96.6" customHeight="1" x14ac:dyDescent="0.25">
      <c r="A23" s="53" t="s">
        <v>30</v>
      </c>
      <c r="B23" s="53" t="s">
        <v>31</v>
      </c>
      <c r="C23" s="53" t="s">
        <v>61</v>
      </c>
      <c r="D23" s="39" t="s">
        <v>68</v>
      </c>
      <c r="E23" s="27" t="s">
        <v>69</v>
      </c>
      <c r="F23" s="113"/>
      <c r="G23" s="108"/>
      <c r="H23" s="83"/>
      <c r="I23" s="46">
        <v>44197</v>
      </c>
      <c r="J23" s="46">
        <v>44561</v>
      </c>
      <c r="K23" s="49">
        <v>1</v>
      </c>
      <c r="L23" s="50"/>
      <c r="M23" s="57">
        <f>IFERROR(IF(L23/K23&gt;100%,100%,L23/K23),"-")</f>
        <v>0</v>
      </c>
      <c r="N23" s="51" t="s">
        <v>108</v>
      </c>
      <c r="O23" s="43">
        <v>159516000</v>
      </c>
      <c r="P23" s="43">
        <v>90484000</v>
      </c>
      <c r="Q23" s="43"/>
      <c r="R23" s="43"/>
      <c r="S23" s="40">
        <f t="shared" si="10"/>
        <v>250000000</v>
      </c>
      <c r="T23" s="43">
        <v>0</v>
      </c>
      <c r="U23" s="65">
        <v>0</v>
      </c>
      <c r="V23" s="52"/>
      <c r="W23" s="52"/>
      <c r="X23" s="40">
        <f t="shared" si="3"/>
        <v>0</v>
      </c>
      <c r="Y23" s="17">
        <f t="shared" si="1"/>
        <v>0</v>
      </c>
      <c r="Z23" s="52"/>
      <c r="AA23" s="67" t="s">
        <v>84</v>
      </c>
      <c r="AB23" s="67" t="s">
        <v>97</v>
      </c>
    </row>
    <row r="24" spans="1:28" s="5" customFormat="1" ht="88.8" customHeight="1" x14ac:dyDescent="0.25">
      <c r="A24" s="53" t="s">
        <v>30</v>
      </c>
      <c r="B24" s="53" t="s">
        <v>31</v>
      </c>
      <c r="C24" s="53" t="s">
        <v>61</v>
      </c>
      <c r="D24" s="39" t="s">
        <v>70</v>
      </c>
      <c r="E24" s="27" t="s">
        <v>71</v>
      </c>
      <c r="F24" s="114"/>
      <c r="G24" s="105"/>
      <c r="H24" s="84"/>
      <c r="I24" s="46">
        <v>44197</v>
      </c>
      <c r="J24" s="46">
        <v>44561</v>
      </c>
      <c r="K24" s="49">
        <v>1</v>
      </c>
      <c r="L24" s="50"/>
      <c r="M24" s="57">
        <f t="shared" si="2"/>
        <v>0</v>
      </c>
      <c r="N24" s="51" t="s">
        <v>105</v>
      </c>
      <c r="O24" s="43">
        <v>200000000</v>
      </c>
      <c r="P24" s="43"/>
      <c r="Q24" s="43"/>
      <c r="R24" s="43"/>
      <c r="S24" s="40">
        <f t="shared" si="10"/>
        <v>200000000</v>
      </c>
      <c r="T24" s="43"/>
      <c r="U24" s="65"/>
      <c r="V24" s="52"/>
      <c r="W24" s="52"/>
      <c r="X24" s="40">
        <f t="shared" si="3"/>
        <v>0</v>
      </c>
      <c r="Y24" s="17">
        <f t="shared" si="1"/>
        <v>0</v>
      </c>
      <c r="Z24" s="52"/>
      <c r="AA24" s="67" t="s">
        <v>84</v>
      </c>
      <c r="AB24" s="67" t="s">
        <v>97</v>
      </c>
    </row>
    <row r="25" spans="1:28" s="5" customFormat="1" ht="147.75" customHeight="1" x14ac:dyDescent="0.25">
      <c r="A25" s="53" t="s">
        <v>30</v>
      </c>
      <c r="B25" s="53" t="s">
        <v>31</v>
      </c>
      <c r="C25" s="53" t="s">
        <v>61</v>
      </c>
      <c r="D25" s="39" t="s">
        <v>66</v>
      </c>
      <c r="E25" s="27" t="s">
        <v>67</v>
      </c>
      <c r="F25" s="33"/>
      <c r="G25" s="38" t="s">
        <v>117</v>
      </c>
      <c r="H25" s="51"/>
      <c r="I25" s="46">
        <v>44197</v>
      </c>
      <c r="J25" s="46">
        <v>44561</v>
      </c>
      <c r="K25" s="55">
        <v>0.05</v>
      </c>
      <c r="L25" s="56"/>
      <c r="M25" s="57">
        <f t="shared" si="2"/>
        <v>0</v>
      </c>
      <c r="N25" s="51" t="s">
        <v>104</v>
      </c>
      <c r="O25" s="43">
        <v>100000000</v>
      </c>
      <c r="P25" s="43"/>
      <c r="Q25" s="43"/>
      <c r="R25" s="43"/>
      <c r="S25" s="40">
        <f t="shared" ref="S25:S29" si="11">SUM(O25:R25)</f>
        <v>100000000</v>
      </c>
      <c r="T25" s="43"/>
      <c r="U25" s="65"/>
      <c r="V25" s="52"/>
      <c r="W25" s="52"/>
      <c r="X25" s="40">
        <f t="shared" si="3"/>
        <v>0</v>
      </c>
      <c r="Y25" s="17">
        <f t="shared" si="1"/>
        <v>0</v>
      </c>
      <c r="Z25" s="52"/>
      <c r="AA25" s="67" t="s">
        <v>84</v>
      </c>
      <c r="AB25" s="67" t="s">
        <v>97</v>
      </c>
    </row>
    <row r="26" spans="1:28" s="5" customFormat="1" ht="121.2" customHeight="1" x14ac:dyDescent="0.25">
      <c r="A26" s="74" t="s">
        <v>72</v>
      </c>
      <c r="B26" s="74" t="s">
        <v>73</v>
      </c>
      <c r="C26" s="74" t="s">
        <v>74</v>
      </c>
      <c r="D26" s="76" t="s">
        <v>75</v>
      </c>
      <c r="E26" s="74" t="s">
        <v>76</v>
      </c>
      <c r="F26" s="36">
        <v>20200680010053</v>
      </c>
      <c r="G26" s="37" t="s">
        <v>87</v>
      </c>
      <c r="H26" s="27" t="s">
        <v>95</v>
      </c>
      <c r="I26" s="46">
        <v>44197</v>
      </c>
      <c r="J26" s="46">
        <v>44561</v>
      </c>
      <c r="K26" s="49">
        <v>6</v>
      </c>
      <c r="L26" s="50">
        <v>0</v>
      </c>
      <c r="M26" s="57">
        <f t="shared" si="2"/>
        <v>0</v>
      </c>
      <c r="N26" s="51" t="s">
        <v>104</v>
      </c>
      <c r="O26" s="43">
        <v>200785925</v>
      </c>
      <c r="P26" s="43"/>
      <c r="Q26" s="43"/>
      <c r="R26" s="43"/>
      <c r="S26" s="78">
        <f>SUM(O26:R27)</f>
        <v>800000000</v>
      </c>
      <c r="T26" s="64"/>
      <c r="U26" s="65"/>
      <c r="V26" s="52"/>
      <c r="W26" s="52"/>
      <c r="X26" s="78">
        <f>SUM(T26:W27)</f>
        <v>0</v>
      </c>
      <c r="Y26" s="72">
        <f>IFERROR(X26/S26,"-")</f>
        <v>0</v>
      </c>
      <c r="Z26" s="52"/>
      <c r="AA26" s="67" t="s">
        <v>84</v>
      </c>
      <c r="AB26" s="67" t="s">
        <v>97</v>
      </c>
    </row>
    <row r="27" spans="1:28" s="5" customFormat="1" ht="28.8" customHeight="1" x14ac:dyDescent="0.25">
      <c r="A27" s="75"/>
      <c r="B27" s="75"/>
      <c r="C27" s="75"/>
      <c r="D27" s="77"/>
      <c r="E27" s="75"/>
      <c r="F27" s="36"/>
      <c r="G27" s="27" t="s">
        <v>114</v>
      </c>
      <c r="H27" s="27"/>
      <c r="I27" s="46"/>
      <c r="J27" s="46"/>
      <c r="K27" s="49"/>
      <c r="L27" s="50"/>
      <c r="M27" s="57"/>
      <c r="N27" s="51" t="s">
        <v>104</v>
      </c>
      <c r="O27" s="43">
        <v>599214075</v>
      </c>
      <c r="P27" s="43"/>
      <c r="Q27" s="43"/>
      <c r="R27" s="43"/>
      <c r="S27" s="79"/>
      <c r="T27" s="63"/>
      <c r="U27" s="65"/>
      <c r="V27" s="52"/>
      <c r="W27" s="52"/>
      <c r="X27" s="79"/>
      <c r="Y27" s="73"/>
      <c r="Z27" s="52"/>
      <c r="AA27" s="67"/>
      <c r="AB27" s="67"/>
    </row>
    <row r="28" spans="1:28" s="5" customFormat="1" ht="129" customHeight="1" x14ac:dyDescent="0.25">
      <c r="A28" s="53" t="s">
        <v>72</v>
      </c>
      <c r="B28" s="53" t="s">
        <v>73</v>
      </c>
      <c r="C28" s="53" t="s">
        <v>74</v>
      </c>
      <c r="D28" s="39" t="s">
        <v>77</v>
      </c>
      <c r="E28" s="27" t="s">
        <v>78</v>
      </c>
      <c r="F28" s="33">
        <v>20200680010170</v>
      </c>
      <c r="G28" s="38" t="s">
        <v>101</v>
      </c>
      <c r="H28" s="51"/>
      <c r="I28" s="46">
        <v>44197</v>
      </c>
      <c r="J28" s="46">
        <v>44561</v>
      </c>
      <c r="K28" s="49">
        <v>1</v>
      </c>
      <c r="L28" s="50">
        <v>0</v>
      </c>
      <c r="M28" s="57">
        <f t="shared" si="2"/>
        <v>0</v>
      </c>
      <c r="N28" s="51" t="s">
        <v>105</v>
      </c>
      <c r="O28" s="43">
        <v>100000000</v>
      </c>
      <c r="P28" s="43"/>
      <c r="Q28" s="43"/>
      <c r="R28" s="43"/>
      <c r="S28" s="40">
        <f t="shared" si="11"/>
        <v>100000000</v>
      </c>
      <c r="T28" s="43">
        <v>0</v>
      </c>
      <c r="U28" s="65"/>
      <c r="V28" s="52"/>
      <c r="W28" s="52"/>
      <c r="X28" s="40">
        <f t="shared" si="3"/>
        <v>0</v>
      </c>
      <c r="Y28" s="17">
        <f t="shared" si="1"/>
        <v>0</v>
      </c>
      <c r="Z28" s="52"/>
      <c r="AA28" s="67" t="s">
        <v>84</v>
      </c>
      <c r="AB28" s="67" t="s">
        <v>97</v>
      </c>
    </row>
    <row r="29" spans="1:28" s="5" customFormat="1" ht="167.4" customHeight="1" x14ac:dyDescent="0.25">
      <c r="A29" s="53" t="s">
        <v>72</v>
      </c>
      <c r="B29" s="53" t="s">
        <v>73</v>
      </c>
      <c r="C29" s="53" t="s">
        <v>79</v>
      </c>
      <c r="D29" s="39" t="s">
        <v>80</v>
      </c>
      <c r="E29" s="27" t="s">
        <v>81</v>
      </c>
      <c r="F29" s="33">
        <v>20200680010088</v>
      </c>
      <c r="G29" s="38" t="s">
        <v>98</v>
      </c>
      <c r="H29" s="51"/>
      <c r="I29" s="46">
        <v>44197</v>
      </c>
      <c r="J29" s="46">
        <v>44561</v>
      </c>
      <c r="K29" s="49">
        <v>3</v>
      </c>
      <c r="L29" s="50"/>
      <c r="M29" s="57">
        <f t="shared" si="2"/>
        <v>0</v>
      </c>
      <c r="N29" s="51" t="s">
        <v>105</v>
      </c>
      <c r="O29" s="43">
        <v>1220000000</v>
      </c>
      <c r="P29" s="43"/>
      <c r="Q29" s="43"/>
      <c r="R29" s="43"/>
      <c r="S29" s="40">
        <f t="shared" si="11"/>
        <v>1220000000</v>
      </c>
      <c r="T29" s="43">
        <v>0</v>
      </c>
      <c r="U29" s="65">
        <v>0</v>
      </c>
      <c r="V29" s="52"/>
      <c r="W29" s="52"/>
      <c r="X29" s="40">
        <f t="shared" si="3"/>
        <v>0</v>
      </c>
      <c r="Y29" s="17">
        <f t="shared" si="1"/>
        <v>0</v>
      </c>
      <c r="Z29" s="52"/>
      <c r="AA29" s="67" t="s">
        <v>84</v>
      </c>
      <c r="AB29" s="67" t="s">
        <v>97</v>
      </c>
    </row>
    <row r="30" spans="1:28" s="5" customFormat="1" ht="144" customHeight="1" x14ac:dyDescent="0.25">
      <c r="A30" s="53" t="s">
        <v>72</v>
      </c>
      <c r="B30" s="53" t="s">
        <v>73</v>
      </c>
      <c r="C30" s="53" t="s">
        <v>79</v>
      </c>
      <c r="D30" s="39" t="s">
        <v>82</v>
      </c>
      <c r="E30" s="27" t="s">
        <v>83</v>
      </c>
      <c r="F30" s="33">
        <v>20200680010077</v>
      </c>
      <c r="G30" s="38" t="s">
        <v>99</v>
      </c>
      <c r="H30" s="51"/>
      <c r="I30" s="46">
        <v>44197</v>
      </c>
      <c r="J30" s="46">
        <v>44561</v>
      </c>
      <c r="K30" s="49">
        <v>1</v>
      </c>
      <c r="L30" s="50"/>
      <c r="M30" s="57">
        <f t="shared" ref="M30" si="12">IFERROR(IF(L30/K30&gt;100%,100%,L30/K30),"-")</f>
        <v>0</v>
      </c>
      <c r="N30" s="51" t="s">
        <v>111</v>
      </c>
      <c r="O30" s="43">
        <v>120000000</v>
      </c>
      <c r="P30" s="43"/>
      <c r="Q30" s="43"/>
      <c r="R30" s="43"/>
      <c r="S30" s="40">
        <f t="shared" ref="S30" si="13">SUM(O30:R30)</f>
        <v>120000000</v>
      </c>
      <c r="T30" s="43">
        <v>0</v>
      </c>
      <c r="U30" s="65"/>
      <c r="V30" s="52"/>
      <c r="W30" s="52"/>
      <c r="X30" s="40">
        <f t="shared" si="3"/>
        <v>0</v>
      </c>
      <c r="Y30" s="17">
        <f t="shared" si="1"/>
        <v>0</v>
      </c>
      <c r="Z30" s="52"/>
      <c r="AA30" s="67" t="s">
        <v>84</v>
      </c>
      <c r="AB30" s="67" t="s">
        <v>97</v>
      </c>
    </row>
    <row r="31" spans="1:28" ht="27.75" customHeight="1" x14ac:dyDescent="0.25">
      <c r="A31" s="21"/>
      <c r="B31" s="22"/>
      <c r="C31" s="22"/>
      <c r="D31" s="22"/>
      <c r="E31" s="28"/>
      <c r="F31" s="22"/>
      <c r="G31" s="22"/>
      <c r="H31" s="32"/>
      <c r="I31" s="22"/>
      <c r="J31" s="22"/>
      <c r="K31" s="23"/>
      <c r="L31" s="31" t="s">
        <v>19</v>
      </c>
      <c r="M31" s="18">
        <f>AVERAGE(M6:M30)</f>
        <v>0.13636363636363635</v>
      </c>
      <c r="N31" s="19"/>
      <c r="O31" s="44">
        <f>SUM(O6:O30)</f>
        <v>9189260000</v>
      </c>
      <c r="P31" s="44">
        <f>SUM(P6:P30)</f>
        <v>1148574000</v>
      </c>
      <c r="Q31" s="44">
        <f>SUM(Q6:Q30)</f>
        <v>0</v>
      </c>
      <c r="R31" s="44">
        <f>SUM(R6:R30)</f>
        <v>0</v>
      </c>
      <c r="S31" s="20">
        <f>SUM(S6:S30)</f>
        <v>10337834000</v>
      </c>
      <c r="T31" s="44">
        <f t="shared" ref="T31:W31" si="14">SUM(T6:T30)</f>
        <v>1020560000</v>
      </c>
      <c r="U31" s="44">
        <f>SUM(U6:U30)</f>
        <v>89750000</v>
      </c>
      <c r="V31" s="44">
        <f t="shared" si="14"/>
        <v>0</v>
      </c>
      <c r="W31" s="44">
        <f t="shared" si="14"/>
        <v>0</v>
      </c>
      <c r="X31" s="20">
        <f>SUM(X6:X30)</f>
        <v>1110310000</v>
      </c>
      <c r="Y31" s="24">
        <f t="shared" si="1"/>
        <v>0.10740257582004122</v>
      </c>
      <c r="Z31" s="20">
        <f>SUM(Z6:Z30)</f>
        <v>0</v>
      </c>
      <c r="AA31" s="25"/>
      <c r="AB31" s="26"/>
    </row>
    <row r="32" spans="1:28" s="8" customFormat="1" x14ac:dyDescent="0.25">
      <c r="A32" s="9"/>
      <c r="B32" s="10"/>
      <c r="C32" s="10"/>
      <c r="D32" s="10"/>
      <c r="E32" s="10"/>
      <c r="G32" s="11"/>
      <c r="H32" s="11"/>
      <c r="I32" s="11"/>
      <c r="J32" s="11"/>
      <c r="K32" s="11"/>
      <c r="L32" s="12"/>
      <c r="M32" s="59"/>
      <c r="N32" s="11"/>
      <c r="U32" s="66"/>
    </row>
    <row r="33" spans="1:24" s="8" customFormat="1" x14ac:dyDescent="0.25">
      <c r="A33" s="9"/>
      <c r="B33" s="10"/>
      <c r="C33" s="10"/>
      <c r="D33" s="10"/>
      <c r="E33" s="10"/>
      <c r="G33" s="11"/>
      <c r="H33" s="11"/>
      <c r="I33" s="11"/>
      <c r="J33" s="11"/>
      <c r="K33" s="11"/>
      <c r="L33" s="12"/>
      <c r="M33" s="59"/>
      <c r="N33" s="11"/>
      <c r="O33" s="69"/>
      <c r="S33" s="69"/>
    </row>
    <row r="34" spans="1:24" s="8" customFormat="1" x14ac:dyDescent="0.25">
      <c r="A34" s="9"/>
      <c r="B34" s="10"/>
      <c r="C34" s="10"/>
      <c r="D34" s="10"/>
      <c r="G34" s="11"/>
      <c r="H34" s="11"/>
      <c r="I34" s="11"/>
      <c r="J34" s="11"/>
      <c r="K34" s="11"/>
      <c r="L34" s="12"/>
      <c r="M34" s="59"/>
      <c r="N34" s="11"/>
      <c r="O34" s="70"/>
      <c r="S34" s="70"/>
    </row>
    <row r="35" spans="1:24" s="8" customFormat="1" ht="17.399999999999999" x14ac:dyDescent="0.3">
      <c r="A35" s="9"/>
      <c r="B35" s="10"/>
      <c r="C35" s="10"/>
      <c r="D35" s="10"/>
      <c r="G35" s="11"/>
      <c r="H35" s="11"/>
      <c r="I35" s="11"/>
      <c r="J35" s="11"/>
      <c r="K35" s="11"/>
      <c r="L35" s="12"/>
      <c r="M35" s="59"/>
      <c r="N35" s="11"/>
      <c r="S35" s="71"/>
    </row>
    <row r="36" spans="1:24" s="8" customFormat="1" x14ac:dyDescent="0.25">
      <c r="A36" s="9"/>
      <c r="B36" s="10"/>
      <c r="C36" s="10"/>
      <c r="D36" s="10"/>
      <c r="G36" s="11"/>
      <c r="H36" s="11"/>
      <c r="I36" s="11"/>
      <c r="J36" s="11"/>
      <c r="K36" s="11"/>
      <c r="L36" s="12"/>
      <c r="M36" s="59"/>
      <c r="N36" s="11"/>
      <c r="P36" s="66"/>
      <c r="S36" s="69"/>
      <c r="U36" s="66"/>
      <c r="X36" s="66"/>
    </row>
    <row r="37" spans="1:24" s="8" customFormat="1" x14ac:dyDescent="0.25">
      <c r="A37" s="9"/>
      <c r="B37" s="10"/>
      <c r="C37" s="10"/>
      <c r="D37" s="10"/>
      <c r="G37" s="11"/>
      <c r="H37" s="11"/>
      <c r="I37" s="11"/>
      <c r="J37" s="11"/>
      <c r="K37" s="11"/>
      <c r="L37" s="12"/>
      <c r="M37" s="59"/>
      <c r="N37" s="11"/>
    </row>
    <row r="38" spans="1:24" s="8" customFormat="1" x14ac:dyDescent="0.25">
      <c r="A38" s="9"/>
      <c r="B38" s="10"/>
      <c r="C38" s="10"/>
      <c r="D38" s="10"/>
      <c r="G38" s="11"/>
      <c r="H38" s="11"/>
      <c r="I38" s="11"/>
      <c r="J38" s="11"/>
      <c r="K38" s="11"/>
      <c r="L38" s="12"/>
      <c r="M38" s="59"/>
      <c r="N38" s="11"/>
    </row>
    <row r="39" spans="1:24" s="8" customFormat="1" x14ac:dyDescent="0.25">
      <c r="A39" s="9"/>
      <c r="B39" s="10"/>
      <c r="C39" s="10"/>
      <c r="D39" s="10"/>
      <c r="E39" s="10"/>
      <c r="G39" s="11"/>
      <c r="H39" s="11"/>
      <c r="I39" s="11"/>
      <c r="J39" s="11"/>
      <c r="K39" s="11"/>
      <c r="L39" s="12"/>
      <c r="M39" s="59"/>
      <c r="N39" s="11"/>
    </row>
    <row r="40" spans="1:24" s="8" customFormat="1" x14ac:dyDescent="0.25">
      <c r="A40" s="7"/>
      <c r="M40" s="60"/>
    </row>
    <row r="41" spans="1:24" s="8" customFormat="1" x14ac:dyDescent="0.25">
      <c r="A41" s="7"/>
      <c r="M41" s="60"/>
    </row>
    <row r="42" spans="1:24" s="8" customFormat="1" x14ac:dyDescent="0.25">
      <c r="A42" s="7"/>
      <c r="M42" s="60"/>
    </row>
    <row r="43" spans="1:24" s="8" customFormat="1" x14ac:dyDescent="0.25">
      <c r="A43" s="9"/>
      <c r="B43" s="10"/>
      <c r="C43" s="10"/>
      <c r="D43" s="10"/>
      <c r="E43" s="10"/>
      <c r="G43" s="11"/>
      <c r="H43" s="11"/>
      <c r="I43" s="11"/>
      <c r="J43" s="11"/>
      <c r="K43" s="11"/>
      <c r="L43" s="13"/>
      <c r="M43" s="61"/>
      <c r="N43" s="11"/>
    </row>
    <row r="44" spans="1:24" s="8" customFormat="1" x14ac:dyDescent="0.25">
      <c r="A44" s="7"/>
      <c r="M44" s="60"/>
    </row>
    <row r="45" spans="1:24" s="8" customFormat="1" x14ac:dyDescent="0.25">
      <c r="A45" s="7"/>
      <c r="M45" s="60"/>
    </row>
    <row r="46" spans="1:24" s="8" customFormat="1" x14ac:dyDescent="0.25">
      <c r="A46" s="7"/>
      <c r="M46" s="60"/>
    </row>
  </sheetData>
  <mergeCells count="40">
    <mergeCell ref="H12:H14"/>
    <mergeCell ref="F6:F8"/>
    <mergeCell ref="G22:G24"/>
    <mergeCell ref="F22:F24"/>
    <mergeCell ref="F12:F14"/>
    <mergeCell ref="G12:G14"/>
    <mergeCell ref="A17:A18"/>
    <mergeCell ref="A4:E4"/>
    <mergeCell ref="N4:S4"/>
    <mergeCell ref="F1:Q3"/>
    <mergeCell ref="AA4:AB4"/>
    <mergeCell ref="F4:J4"/>
    <mergeCell ref="K4:M4"/>
    <mergeCell ref="Z4:Z5"/>
    <mergeCell ref="T4:X4"/>
    <mergeCell ref="Y4:Y5"/>
    <mergeCell ref="Y1:Z2"/>
    <mergeCell ref="H10:H11"/>
    <mergeCell ref="H6:H8"/>
    <mergeCell ref="G10:G11"/>
    <mergeCell ref="F10:F11"/>
    <mergeCell ref="G6:G8"/>
    <mergeCell ref="S17:S18"/>
    <mergeCell ref="X17:X18"/>
    <mergeCell ref="E26:E27"/>
    <mergeCell ref="C26:C27"/>
    <mergeCell ref="B26:B27"/>
    <mergeCell ref="E17:E18"/>
    <mergeCell ref="D17:D18"/>
    <mergeCell ref="C17:C18"/>
    <mergeCell ref="B17:B18"/>
    <mergeCell ref="H22:H24"/>
    <mergeCell ref="M17:M18"/>
    <mergeCell ref="L17:L18"/>
    <mergeCell ref="K17:K18"/>
    <mergeCell ref="Y26:Y27"/>
    <mergeCell ref="A26:A27"/>
    <mergeCell ref="D26:D27"/>
    <mergeCell ref="S26:S27"/>
    <mergeCell ref="X26:X27"/>
  </mergeCells>
  <conditionalFormatting sqref="M13 M6:M11 M15:M17 M19:M30">
    <cfRule type="cellIs" dxfId="8" priority="8" operator="between">
      <formula>0.67</formula>
      <formula>1</formula>
    </cfRule>
    <cfRule type="cellIs" dxfId="7" priority="9" operator="between">
      <formula>0.34</formula>
      <formula>0.66</formula>
    </cfRule>
    <cfRule type="cellIs" dxfId="6" priority="10" operator="between">
      <formula>0</formula>
      <formula>0.33</formula>
    </cfRule>
  </conditionalFormatting>
  <conditionalFormatting sqref="M12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M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2021-03-09T00:44:13Z</cp:lastPrinted>
  <dcterms:created xsi:type="dcterms:W3CDTF">2008-07-08T21:30:46Z</dcterms:created>
  <dcterms:modified xsi:type="dcterms:W3CDTF">2021-07-07T07:29:09Z</dcterms:modified>
</cp:coreProperties>
</file>