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Publicados\"/>
    </mc:Choice>
  </mc:AlternateContent>
  <xr:revisionPtr revIDLastSave="0" documentId="13_ncr:1_{E06B93CA-8DED-4254-9D59-DC27473BC1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_xlnm.Print_Titles" localSheetId="0">'2021'!$4:$5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12" l="1"/>
  <c r="M20" i="12"/>
  <c r="X14" i="12"/>
  <c r="S14" i="12"/>
  <c r="M14" i="12"/>
  <c r="X12" i="12"/>
  <c r="S12" i="12"/>
  <c r="M12" i="12"/>
  <c r="Y14" i="12" l="1"/>
  <c r="Y12" i="12"/>
  <c r="O29" i="12" l="1"/>
  <c r="P29" i="12"/>
  <c r="Q29" i="12"/>
  <c r="R29" i="12"/>
  <c r="T29" i="12"/>
  <c r="U29" i="12"/>
  <c r="V29" i="12"/>
  <c r="W29" i="12"/>
  <c r="X7" i="12"/>
  <c r="X8" i="12"/>
  <c r="X9" i="12"/>
  <c r="X10" i="12"/>
  <c r="X11" i="12"/>
  <c r="X13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6" i="12"/>
  <c r="X29" i="12" l="1"/>
  <c r="Z29" i="12"/>
  <c r="M7" i="12" l="1"/>
  <c r="S7" i="12"/>
  <c r="Y7" i="12" s="1"/>
  <c r="M9" i="12"/>
  <c r="S9" i="12"/>
  <c r="Y9" i="12" s="1"/>
  <c r="M10" i="12"/>
  <c r="S10" i="12"/>
  <c r="Y10" i="12" s="1"/>
  <c r="M11" i="12"/>
  <c r="S11" i="12"/>
  <c r="Y11" i="12" s="1"/>
  <c r="M13" i="12"/>
  <c r="S13" i="12"/>
  <c r="Y13" i="12" s="1"/>
  <c r="M15" i="12"/>
  <c r="S15" i="12"/>
  <c r="Y15" i="12" s="1"/>
  <c r="M16" i="12"/>
  <c r="S16" i="12"/>
  <c r="Y16" i="12" s="1"/>
  <c r="M17" i="12"/>
  <c r="S17" i="12"/>
  <c r="Y17" i="12" s="1"/>
  <c r="M18" i="12"/>
  <c r="S18" i="12"/>
  <c r="Y18" i="12" s="1"/>
  <c r="M19" i="12"/>
  <c r="S19" i="12"/>
  <c r="Y19" i="12" s="1"/>
  <c r="M8" i="12"/>
  <c r="S8" i="12"/>
  <c r="Y8" i="12" s="1"/>
  <c r="S20" i="12"/>
  <c r="Y20" i="12" s="1"/>
  <c r="M21" i="12"/>
  <c r="S21" i="12"/>
  <c r="Y21" i="12" s="1"/>
  <c r="M24" i="12"/>
  <c r="S24" i="12"/>
  <c r="Y24" i="12" s="1"/>
  <c r="M22" i="12"/>
  <c r="S22" i="12"/>
  <c r="Y22" i="12" s="1"/>
  <c r="S23" i="12"/>
  <c r="Y23" i="12" s="1"/>
  <c r="M25" i="12"/>
  <c r="S25" i="12"/>
  <c r="Y25" i="12" s="1"/>
  <c r="M26" i="12"/>
  <c r="S26" i="12"/>
  <c r="Y26" i="12" s="1"/>
  <c r="M27" i="12"/>
  <c r="S27" i="12"/>
  <c r="Y27" i="12" s="1"/>
  <c r="S28" i="12"/>
  <c r="Y28" i="12" s="1"/>
  <c r="M28" i="12"/>
  <c r="M6" i="12"/>
  <c r="M29" i="12" l="1"/>
  <c r="S6" i="12"/>
  <c r="S29" i="12" l="1"/>
  <c r="Y29" i="12" s="1"/>
  <c r="Y6" i="12"/>
</calcChain>
</file>

<file path=xl/sharedStrings.xml><?xml version="1.0" encoding="utf-8"?>
<sst xmlns="http://schemas.openxmlformats.org/spreadsheetml/2006/main" count="239" uniqueCount="117">
  <si>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</si>
  <si>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</si>
  <si>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</si>
  <si>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</si>
  <si>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</si>
  <si>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</si>
  <si>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</si>
  <si>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</si>
  <si>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</si>
  <si>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</si>
  <si>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</si>
  <si>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</si>
  <si>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</si>
  <si>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</si>
  <si>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</si>
  <si>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</si>
  <si>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</si>
  <si>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</si>
  <si>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</si>
  <si>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</si>
  <si>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</si>
  <si>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</si>
  <si>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</si>
  <si>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</si>
  <si>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</si>
  <si>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</si>
  <si>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</si>
  <si>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</si>
  <si>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</si>
  <si>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</si>
  <si>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EQUITATIVA E INCLUYENTE: UNA CIUDAD DE BIENESTAR</t>
  </si>
  <si>
    <t>Vida Cultural Y Bienestar Creativo Sostenible</t>
  </si>
  <si>
    <t>Arte, Cultura Y Creatividad Para La Transformación Social</t>
  </si>
  <si>
    <t>Mantener la Escuela Municipal de Artes y Oficios en el Municipio.</t>
  </si>
  <si>
    <t>Número de Escuelas Municipales de Artes y Oficios mantenidas.</t>
  </si>
  <si>
    <t>Implementar y mantener 4 iniciativas de formación artística en extensión para atención de población desde la primera infancia con enfoque diferencial y/o terapéutico.</t>
  </si>
  <si>
    <t>Número de iniciativas de formación artística en extensión implementadas y mantenidas para atención de población desde la primera infancia con enfoque diferencial y/o terapéutico.</t>
  </si>
  <si>
    <t>Realizar 4 iniciativas de cultura ciudadana.</t>
  </si>
  <si>
    <t>Número de iniciativas de cultura ciudadana realizadas.</t>
  </si>
  <si>
    <t>Desarrollar 4 proyectos para fortalecimiento a modelos de gestión artística, cultural o de la industria creativa.</t>
  </si>
  <si>
    <t>Número de proyectos desarrollados para fortalecimiento a modelos de gestión artística, cultural o de la industria creativa.</t>
  </si>
  <si>
    <t>Mantener 1 red municipal de bibliotecas que incorpore a la Biblioteca Pública Gabriel Turbay.</t>
  </si>
  <si>
    <t>Número de redes municipales de bibliotecas mantenidas que incorporen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</si>
  <si>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</si>
  <si>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Número de talleres de lectura, escritura y oralidad realizados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</si>
  <si>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</si>
  <si>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</si>
  <si>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Implementar y mantener 1 centro de acceso a la información, observación y aceleración para fomento del desarrollo artístico, creativo y de gestión cultural.</t>
  </si>
  <si>
    <t>Número de centros de acceso a la información, observación y aceleración implementados y mantenidos para fomento del desarrollo artístico, creativo y de gestión cultural.</t>
  </si>
  <si>
    <t>Realizar 3 iniciativas de innovación artística, cultural y creativa que contribuyan a fortalecer las cadenas de valor productivo de las artes.</t>
  </si>
  <si>
    <t>Número de iniciativas de innovación artística, cultural y creativa realizadas que contribuyan a fortalecer las cadenas de valor productivo de las artes.</t>
  </si>
  <si>
    <t>Mantener 1 plataforma digital de comunicación y difusión artística y cultural.</t>
  </si>
  <si>
    <t>Número de plataformas digitales de comunicación y difusión artística y cultural mantenidas.</t>
  </si>
  <si>
    <t>Mantener en funcionamiento la Emisora Cultural Luis Carlos Galán Sarmiento - La Cultural 100.7.</t>
  </si>
  <si>
    <t>Número de Emisoras Culturales Luis Carlos Galán Sarmiento - La Cultural 100.7 en funcionamiento.</t>
  </si>
  <si>
    <t>Realizar 3 acciones de fortalecimiento al Consejo Municipal de Cultura y de Turismo.</t>
  </si>
  <si>
    <t>Número de acciones de fortalecimiento realizadas al Consejo Municipal de Cultura y de Turismo.</t>
  </si>
  <si>
    <t>Formular e implementar 1 Plan Decenal de Cultura y Turismo.</t>
  </si>
  <si>
    <t>Número de Planes Decenales de Cultura y Turismo formulados e implementados.</t>
  </si>
  <si>
    <t>Realizar 2 iniciativas artísticas y culturales enmarcadas en el Plan Integral Zonal.</t>
  </si>
  <si>
    <t>Número de iniciativas artísticas y culturales enmarcadas en el Plan Integral Zonal realizadas.</t>
  </si>
  <si>
    <t>Patrimonio Cultural: Circuitos Culturales Y Creativos Para Todos</t>
  </si>
  <si>
    <t>Adquirir 1 Bien de Interés Cultural Patrimonial.</t>
  </si>
  <si>
    <t>Número de Bienes de Interés Cultural Patrimonial adquiridos.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</si>
  <si>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</si>
  <si>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</si>
  <si>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Ejecutar 1 proyecto de adecuación, recuperación, modernización y/o dotación de la Biblioteca Gabriel Turbay.</t>
  </si>
  <si>
    <t>Porcentaje de avance de la ejecución del proyecto de adecuación, recuperación, modernización y/o dotación de la Biblioteca Gabriel Turbay.</t>
  </si>
  <si>
    <t>Mantener 1 agenda de programación artística, cultural y creativa que fortalezca los circuitos artísticos y culturales.</t>
  </si>
  <si>
    <t>Número de agendas de programación artística, cultural y creativas mantenidas que fortalezcan los circuitos artísticos y culturales.</t>
  </si>
  <si>
    <t>Crear 1 agenda cultural, artística, educativa y deportiva en el marco de celebración de los 400 años de la ciudad.</t>
  </si>
  <si>
    <t>Número de agendas culturales, artísticas, educativas y deportivas creadas en el marco de celebración de los 400 años de la ciudad.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</si>
  <si>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</si>
  <si>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</si>
  <si>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</si>
  <si>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</si>
  <si>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</si>
  <si>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</si>
  <si>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</si>
  <si>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</si>
  <si>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</si>
  <si>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</si>
  <si>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</si>
  <si>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</si>
  <si>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IMCT</t>
  </si>
  <si>
    <t>FORTALECIMIENTO DE LOS PROCESOS Y PROGRAMAS QUE DESARROLLA LA BIBLIOTECA PÚBLICA GABRIEL TURBAY Y SU RED DE BIBLIOTECAS PARA LA PRESTACIÓN DEL SERVICIO EN LA CIUDAD DE BUCARAMANGA</t>
  </si>
  <si>
    <t>MEJORAMIENTO EN LA OPERACIÓN DE LA EMISORA LUIS CARLOS GALÁN SARMIENTO DE LA CIUDAD DE BUCARAMANGA</t>
  </si>
  <si>
    <t>DIFUSIÓN Y PROMOCIÓN DE LA OFERTA TURÍSTICA DE LA CIUDAD DE BUCARAMANGA</t>
  </si>
  <si>
    <t>FORTALECIMIENTO Y CONSOLIDACIÓN DE ACCIONES PARA LA CONSERVACIÓN Y SALVAGUARDA DE PATRIMONIO CULTURAL MATERIAL E INMATERIAL EN EL MUNICIPIO DE BUCARAMANGA</t>
  </si>
  <si>
    <t>PLAN DE ACCIÓN
INSTITUTO MUNICIPAL DE CULTURA Y TURISMO DE BUCARAMANGA</t>
  </si>
  <si>
    <t>FORMACION EN ARTES Y OFICIOS PARA EL DESARROLLO SOCIAL, ARTISTICO Y CREATIVO DE LOS CIUDADANOS DE BUCARAMANGA</t>
  </si>
  <si>
    <t>FORTALECIMIENTO DEL CENTRO DE ACCESO A LA INFORMACIÓN (IAC) DEL IMCT DE BUCARAMANGA</t>
  </si>
  <si>
    <t>Atender a 200.000 usuarios con servicios bibliotecarios en la Biblioteca Gabriel Turbay</t>
  </si>
  <si>
    <t>Brindar acceso a 1.500 personas a formación artística</t>
  </si>
  <si>
    <t>Desarrollar 14 acciones para el reconocimiento y apropiación social del patrimonio material e inmaterial</t>
  </si>
  <si>
    <t>Fortalecer las competencias digitales de (8.000) artistas y creadores.</t>
  </si>
  <si>
    <t>Desarrollar 1 acción de promoción del turismo en Bucaramanga</t>
  </si>
  <si>
    <t>RECURSOS GESTIONADOS</t>
  </si>
  <si>
    <t>Néstor Rueda</t>
  </si>
  <si>
    <t>IMPLEMENTACIÓN Y PUESTA EN MARCHA DE LAS ZONAS DE DESARROLLO TURÍSTICO PRIORITARIO (ZDTP) DE BUCARAMANGA</t>
  </si>
  <si>
    <t>FORTALECIMIENTO DEL BUREAU DE CONVENCIONES DE BUCARAMANGA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</si>
  <si>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</si>
  <si>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DESARROLLO DE EVENTOS CULTURALES PARA FOMENTAR LA PROMOCIÓN Y LA COMPETITIVIDAD TURÍSTICA EN LA CIUDAD DE BUCARAMANGA</t>
  </si>
  <si>
    <t>SGR</t>
  </si>
  <si>
    <t>TOTAL EJECUTADOS</t>
  </si>
  <si>
    <t>2.3.2.02.01.003 2.3.2.02.02.008 2.3.2.02.02.005  2.3.2.01.01.003.02.08 2.3.2.01.01.004.01.02 2.3.2.02.01.004 2.3.2.02.02.008</t>
  </si>
  <si>
    <t>2.3.2.02.02.008</t>
  </si>
  <si>
    <t>2.3.2.02.02.009</t>
  </si>
  <si>
    <t>2.3.2.02.02.009 2.3.2.02.01.002 2.3.2.02.01.003  2.3.2.02.02.008</t>
  </si>
  <si>
    <t>2.3.2.02.02.009  2.3.2.02.01.003</t>
  </si>
  <si>
    <t>2.3.2.02.02.009  2.3.2.02.02.008</t>
  </si>
  <si>
    <t>2.3.2.02.02.008  2.3.2.02.02.009</t>
  </si>
  <si>
    <t>2.3.2.02.02.009  2.3.2.01.01.004.01.01.04  2.3.2.02.01.003  2.3.2.02.01.004  2.3.2.02.02.008</t>
  </si>
  <si>
    <t xml:space="preserve">2.3.2.02.02.008  2.3.2.01.01.003.05.02  2.3.2.02.01.003  </t>
  </si>
  <si>
    <t xml:space="preserve">2.3.2.02.02.008  </t>
  </si>
  <si>
    <t>POR DEFINIR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</si>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</sst>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7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714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166" fontId="1" fillId="0" borderId="2" xfId="108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/>
    <xf numFmtId="164" fontId="1" fillId="0" borderId="3" xfId="0" applyNumberFormat="1" applyFont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3" fontId="1" fillId="0" borderId="2" xfId="0" applyNumberFormat="1" applyFont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justify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9" fontId="1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justify" vertical="center" wrapText="1"/>
    </xf>
    <xf numFmtId="1" fontId="12" fillId="0" borderId="7" xfId="0" applyNumberFormat="1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1242017</xdr:colOff>
      <xdr:row>2</xdr:row>
      <xdr:rowOff>71437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showGridLines="0" tabSelected="1" zoomScale="70" zoomScaleNormal="70" zoomScaleSheetLayoutView="51" workbookViewId="0">
      <pane ySplit="5" topLeftCell="A6" activePane="bottomLeft" state="frozen"/>
      <selection activeCell="Q1" sqref="Q1"/>
      <selection pane="bottomLeft" activeCell="I29" sqref="H28:I29"/>
    </sheetView>
  </sheetViews>
  <sheetFormatPr baseColWidth="10" defaultColWidth="11" defaultRowHeight="15" x14ac:dyDescent="0.25"/>
  <cols>
    <col min="1" max="1" width="19.19921875" style="9" customWidth="1"/>
    <col min="2" max="5" width="23" style="1" customWidth="1"/>
    <col min="6" max="6" width="18.09765625" style="1" customWidth="1"/>
    <col min="7" max="7" width="19.8984375" style="1" customWidth="1"/>
    <col min="8" max="8" width="22.09765625" style="1" customWidth="1"/>
    <col min="9" max="9" width="12.5" style="1" customWidth="1"/>
    <col min="10" max="10" width="12.69921875" style="1" customWidth="1"/>
    <col min="11" max="11" width="13.09765625" style="1" customWidth="1"/>
    <col min="12" max="12" width="12.19921875" style="1" customWidth="1"/>
    <col min="13" max="13" width="11.19921875" style="1" customWidth="1"/>
    <col min="14" max="14" width="23.3984375" style="1" customWidth="1"/>
    <col min="15" max="15" width="17" style="1" customWidth="1"/>
    <col min="16" max="16" width="18.5" style="1" customWidth="1"/>
    <col min="17" max="17" width="24.59765625" style="1" customWidth="1"/>
    <col min="18" max="18" width="11.69921875" style="1" customWidth="1"/>
    <col min="19" max="19" width="20.69921875" style="1" customWidth="1"/>
    <col min="20" max="20" width="19" style="1" customWidth="1"/>
    <col min="21" max="21" width="16.69921875" style="1" customWidth="1"/>
    <col min="22" max="22" width="25" style="1" customWidth="1"/>
    <col min="23" max="23" width="12.3984375" style="1" customWidth="1"/>
    <col min="24" max="24" width="20.19921875" style="1" customWidth="1"/>
    <col min="25" max="25" width="14.5" style="1" customWidth="1"/>
    <col min="26" max="26" width="12.8984375" style="1" hidden="1" customWidth="1"/>
    <col min="27" max="27" width="16.19921875" style="1" hidden="1" customWidth="1"/>
    <col min="28" max="28" width="15" style="1" hidden="1" customWidth="1"/>
    <col min="29" max="16384" width="11" style="1"/>
  </cols>
  <sheetData>
    <row r="1" spans="1:28" ht="24" customHeight="1" x14ac:dyDescent="0.25">
      <c r="A1" s="3" t="s">
        <v>18</v>
      </c>
      <c r="F1" s="72" t="s">
        <v>89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Y1" s="81" t="s">
        <v>28</v>
      </c>
      <c r="Z1" s="81"/>
    </row>
    <row r="2" spans="1:28" ht="15" customHeight="1" x14ac:dyDescent="0.25">
      <c r="A2" s="19">
        <v>44255</v>
      </c>
      <c r="B2" s="18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X2" s="48"/>
      <c r="Y2" s="81"/>
      <c r="Z2" s="81"/>
    </row>
    <row r="3" spans="1:28" ht="15.6" x14ac:dyDescent="0.25"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X3" s="49"/>
      <c r="Y3" s="49"/>
      <c r="Z3" s="39"/>
    </row>
    <row r="4" spans="1:28" s="33" customFormat="1" ht="33.75" customHeight="1" x14ac:dyDescent="0.25">
      <c r="A4" s="69" t="s">
        <v>10</v>
      </c>
      <c r="B4" s="70"/>
      <c r="C4" s="70"/>
      <c r="D4" s="70"/>
      <c r="E4" s="70"/>
      <c r="F4" s="69" t="s">
        <v>11</v>
      </c>
      <c r="G4" s="70"/>
      <c r="H4" s="70"/>
      <c r="I4" s="70"/>
      <c r="J4" s="70"/>
      <c r="K4" s="71" t="s">
        <v>29</v>
      </c>
      <c r="L4" s="71"/>
      <c r="M4" s="71"/>
      <c r="N4" s="71" t="s">
        <v>26</v>
      </c>
      <c r="O4" s="71"/>
      <c r="P4" s="71"/>
      <c r="Q4" s="71"/>
      <c r="R4" s="71"/>
      <c r="S4" s="71"/>
      <c r="T4" s="69" t="s">
        <v>20</v>
      </c>
      <c r="U4" s="70"/>
      <c r="V4" s="70"/>
      <c r="W4" s="70"/>
      <c r="X4" s="78"/>
      <c r="Y4" s="79" t="s">
        <v>21</v>
      </c>
      <c r="Z4" s="76" t="s">
        <v>97</v>
      </c>
      <c r="AA4" s="75" t="s">
        <v>27</v>
      </c>
      <c r="AB4" s="75"/>
    </row>
    <row r="5" spans="1:28" ht="42" customHeight="1" x14ac:dyDescent="0.25">
      <c r="A5" s="4" t="s">
        <v>1</v>
      </c>
      <c r="B5" s="4" t="s">
        <v>6</v>
      </c>
      <c r="C5" s="4" t="s">
        <v>2</v>
      </c>
      <c r="D5" s="4" t="s">
        <v>7</v>
      </c>
      <c r="E5" s="32" t="s">
        <v>22</v>
      </c>
      <c r="F5" s="5" t="s">
        <v>16</v>
      </c>
      <c r="G5" s="5" t="s">
        <v>3</v>
      </c>
      <c r="H5" s="5" t="s">
        <v>17</v>
      </c>
      <c r="I5" s="17" t="s">
        <v>24</v>
      </c>
      <c r="J5" s="17" t="s">
        <v>25</v>
      </c>
      <c r="K5" s="5" t="s">
        <v>4</v>
      </c>
      <c r="L5" s="5" t="s">
        <v>5</v>
      </c>
      <c r="M5" s="17" t="s">
        <v>0</v>
      </c>
      <c r="N5" s="4" t="s">
        <v>9</v>
      </c>
      <c r="O5" s="5" t="s">
        <v>12</v>
      </c>
      <c r="P5" s="5" t="s">
        <v>8</v>
      </c>
      <c r="Q5" s="40" t="s">
        <v>103</v>
      </c>
      <c r="R5" s="5" t="s">
        <v>13</v>
      </c>
      <c r="S5" s="5" t="s">
        <v>23</v>
      </c>
      <c r="T5" s="40" t="s">
        <v>12</v>
      </c>
      <c r="U5" s="40" t="s">
        <v>8</v>
      </c>
      <c r="V5" s="40" t="s">
        <v>103</v>
      </c>
      <c r="W5" s="40" t="s">
        <v>13</v>
      </c>
      <c r="X5" s="5" t="s">
        <v>104</v>
      </c>
      <c r="Y5" s="80"/>
      <c r="Z5" s="77"/>
      <c r="AA5" s="5" t="s">
        <v>14</v>
      </c>
      <c r="AB5" s="5" t="s">
        <v>15</v>
      </c>
    </row>
    <row r="6" spans="1:28" s="58" customFormat="1" ht="133.5" customHeight="1" x14ac:dyDescent="0.25">
      <c r="A6" s="67" t="s">
        <v>30</v>
      </c>
      <c r="B6" s="67" t="s">
        <v>31</v>
      </c>
      <c r="C6" s="67" t="s">
        <v>32</v>
      </c>
      <c r="D6" s="44" t="s">
        <v>33</v>
      </c>
      <c r="E6" s="30" t="s">
        <v>34</v>
      </c>
      <c r="F6" s="92">
        <v>20200680010054</v>
      </c>
      <c r="G6" s="87" t="s">
        <v>90</v>
      </c>
      <c r="H6" s="84" t="s">
        <v>93</v>
      </c>
      <c r="I6" s="55">
        <v>44197</v>
      </c>
      <c r="J6" s="55">
        <v>44561</v>
      </c>
      <c r="K6" s="61">
        <v>1</v>
      </c>
      <c r="L6" s="62">
        <v>1</v>
      </c>
      <c r="M6" s="63">
        <f>IFERROR(IF(L6/K6&gt;100%,100%,L6/K6),"-")</f>
        <v>1</v>
      </c>
      <c r="N6" s="64" t="s">
        <v>105</v>
      </c>
      <c r="O6" s="50">
        <v>1729518000</v>
      </c>
      <c r="P6" s="50">
        <v>129683000</v>
      </c>
      <c r="Q6" s="50"/>
      <c r="R6" s="50"/>
      <c r="S6" s="47">
        <f t="shared" ref="S6:S27" si="0">SUM(O6:R6)</f>
        <v>1859201000</v>
      </c>
      <c r="T6" s="50">
        <v>309373335</v>
      </c>
      <c r="U6" s="65">
        <v>98376666</v>
      </c>
      <c r="V6" s="65"/>
      <c r="W6" s="65"/>
      <c r="X6" s="47">
        <f>SUM(T6:W6)</f>
        <v>407750001</v>
      </c>
      <c r="Y6" s="20">
        <f t="shared" ref="Y6:Y29" si="1">IFERROR(X6/S6,"-")</f>
        <v>0.21931464161217643</v>
      </c>
      <c r="Z6" s="65"/>
      <c r="AA6" s="57" t="s">
        <v>84</v>
      </c>
      <c r="AB6" s="57" t="s">
        <v>98</v>
      </c>
    </row>
    <row r="7" spans="1:28" s="58" customFormat="1" ht="205.5" customHeight="1" x14ac:dyDescent="0.25">
      <c r="A7" s="67" t="s">
        <v>30</v>
      </c>
      <c r="B7" s="67" t="s">
        <v>31</v>
      </c>
      <c r="C7" s="67" t="s">
        <v>32</v>
      </c>
      <c r="D7" s="44" t="s">
        <v>35</v>
      </c>
      <c r="E7" s="30" t="s">
        <v>36</v>
      </c>
      <c r="F7" s="93"/>
      <c r="G7" s="91"/>
      <c r="H7" s="85"/>
      <c r="I7" s="55">
        <v>44197</v>
      </c>
      <c r="J7" s="55">
        <v>44561</v>
      </c>
      <c r="K7" s="61">
        <v>1</v>
      </c>
      <c r="L7" s="62"/>
      <c r="M7" s="63">
        <f t="shared" ref="M7:M27" si="2">IFERROR(IF(L7/K7&gt;100%,100%,L7/K7),"-")</f>
        <v>0</v>
      </c>
      <c r="N7" s="64" t="s">
        <v>106</v>
      </c>
      <c r="O7" s="50"/>
      <c r="P7" s="50">
        <v>100000000</v>
      </c>
      <c r="Q7" s="50"/>
      <c r="R7" s="50"/>
      <c r="S7" s="47">
        <f t="shared" si="0"/>
        <v>100000000</v>
      </c>
      <c r="T7" s="50"/>
      <c r="U7" s="65"/>
      <c r="V7" s="65"/>
      <c r="W7" s="65"/>
      <c r="X7" s="47">
        <f t="shared" ref="X7:X28" si="3">SUM(T7:W7)</f>
        <v>0</v>
      </c>
      <c r="Y7" s="20">
        <f t="shared" si="1"/>
        <v>0</v>
      </c>
      <c r="Z7" s="65"/>
      <c r="AA7" s="57" t="s">
        <v>84</v>
      </c>
      <c r="AB7" s="57" t="s">
        <v>98</v>
      </c>
    </row>
    <row r="8" spans="1:28" s="58" customFormat="1" ht="120" customHeight="1" x14ac:dyDescent="0.25">
      <c r="A8" s="67" t="s">
        <v>30</v>
      </c>
      <c r="B8" s="67" t="s">
        <v>31</v>
      </c>
      <c r="C8" s="67" t="s">
        <v>32</v>
      </c>
      <c r="D8" s="44" t="s">
        <v>59</v>
      </c>
      <c r="E8" s="30" t="s">
        <v>60</v>
      </c>
      <c r="F8" s="94"/>
      <c r="G8" s="88"/>
      <c r="H8" s="86"/>
      <c r="I8" s="55">
        <v>44197</v>
      </c>
      <c r="J8" s="55">
        <v>44561</v>
      </c>
      <c r="K8" s="61">
        <v>1</v>
      </c>
      <c r="L8" s="62"/>
      <c r="M8" s="63">
        <f>IFERROR(IF(L8/K8&gt;100%,100%,L8/K8),"-")</f>
        <v>0</v>
      </c>
      <c r="N8" s="64" t="s">
        <v>107</v>
      </c>
      <c r="O8" s="50">
        <v>100000000</v>
      </c>
      <c r="P8" s="50"/>
      <c r="Q8" s="50"/>
      <c r="R8" s="50"/>
      <c r="S8" s="47">
        <f t="shared" si="0"/>
        <v>100000000</v>
      </c>
      <c r="T8" s="50">
        <v>0</v>
      </c>
      <c r="U8" s="65">
        <v>0</v>
      </c>
      <c r="V8" s="65"/>
      <c r="W8" s="65"/>
      <c r="X8" s="47">
        <f t="shared" si="3"/>
        <v>0</v>
      </c>
      <c r="Y8" s="20">
        <f t="shared" si="1"/>
        <v>0</v>
      </c>
      <c r="Z8" s="56"/>
      <c r="AA8" s="57" t="s">
        <v>84</v>
      </c>
      <c r="AB8" s="57" t="s">
        <v>98</v>
      </c>
    </row>
    <row r="9" spans="1:28" s="8" customFormat="1" ht="78.75" customHeight="1" x14ac:dyDescent="0.25">
      <c r="A9" s="67" t="s">
        <v>30</v>
      </c>
      <c r="B9" s="67" t="s">
        <v>31</v>
      </c>
      <c r="C9" s="67" t="s">
        <v>32</v>
      </c>
      <c r="D9" s="44" t="s">
        <v>37</v>
      </c>
      <c r="E9" s="30" t="s">
        <v>38</v>
      </c>
      <c r="F9" s="38"/>
      <c r="G9" s="43"/>
      <c r="H9" s="64"/>
      <c r="I9" s="55">
        <v>44197</v>
      </c>
      <c r="J9" s="55">
        <v>44561</v>
      </c>
      <c r="K9" s="36">
        <v>1</v>
      </c>
      <c r="L9" s="45"/>
      <c r="M9" s="2">
        <f t="shared" si="2"/>
        <v>0</v>
      </c>
      <c r="N9" s="6" t="s">
        <v>107</v>
      </c>
      <c r="O9" s="50">
        <v>292000000</v>
      </c>
      <c r="P9" s="50"/>
      <c r="Q9" s="50"/>
      <c r="R9" s="50"/>
      <c r="S9" s="47">
        <f t="shared" si="0"/>
        <v>292000000</v>
      </c>
      <c r="T9" s="50"/>
      <c r="U9" s="51"/>
      <c r="V9" s="51"/>
      <c r="W9" s="51"/>
      <c r="X9" s="47">
        <f t="shared" si="3"/>
        <v>0</v>
      </c>
      <c r="Y9" s="20">
        <f t="shared" si="1"/>
        <v>0</v>
      </c>
      <c r="Z9" s="51"/>
      <c r="AA9" s="7" t="s">
        <v>84</v>
      </c>
      <c r="AB9" s="7" t="s">
        <v>98</v>
      </c>
    </row>
    <row r="10" spans="1:28" s="60" customFormat="1" ht="114" customHeight="1" x14ac:dyDescent="0.25">
      <c r="A10" s="67" t="s">
        <v>30</v>
      </c>
      <c r="B10" s="67" t="s">
        <v>31</v>
      </c>
      <c r="C10" s="67" t="s">
        <v>32</v>
      </c>
      <c r="D10" s="44" t="s">
        <v>41</v>
      </c>
      <c r="E10" s="30" t="s">
        <v>42</v>
      </c>
      <c r="F10" s="89">
        <v>20200680010037</v>
      </c>
      <c r="G10" s="87" t="s">
        <v>85</v>
      </c>
      <c r="H10" s="82" t="s">
        <v>92</v>
      </c>
      <c r="I10" s="55">
        <v>44197</v>
      </c>
      <c r="J10" s="55">
        <v>44561</v>
      </c>
      <c r="K10" s="61">
        <v>1</v>
      </c>
      <c r="L10" s="62">
        <v>1</v>
      </c>
      <c r="M10" s="63">
        <f t="shared" si="2"/>
        <v>1</v>
      </c>
      <c r="N10" s="64" t="s">
        <v>108</v>
      </c>
      <c r="O10" s="50">
        <v>875783000</v>
      </c>
      <c r="P10" s="50">
        <v>253407000</v>
      </c>
      <c r="Q10" s="50"/>
      <c r="R10" s="50"/>
      <c r="S10" s="47">
        <f t="shared" si="0"/>
        <v>1129190000</v>
      </c>
      <c r="T10" s="50">
        <v>851733000</v>
      </c>
      <c r="U10" s="65">
        <v>253407000</v>
      </c>
      <c r="V10" s="65"/>
      <c r="W10" s="65"/>
      <c r="X10" s="47">
        <f t="shared" si="3"/>
        <v>1105140000</v>
      </c>
      <c r="Y10" s="20">
        <f t="shared" si="1"/>
        <v>0.97870154712670143</v>
      </c>
      <c r="Z10" s="65"/>
      <c r="AA10" s="59" t="s">
        <v>84</v>
      </c>
      <c r="AB10" s="59" t="s">
        <v>98</v>
      </c>
    </row>
    <row r="11" spans="1:28" s="60" customFormat="1" ht="232.5" customHeight="1" x14ac:dyDescent="0.25">
      <c r="A11" s="67" t="s">
        <v>30</v>
      </c>
      <c r="B11" s="67" t="s">
        <v>31</v>
      </c>
      <c r="C11" s="67" t="s">
        <v>32</v>
      </c>
      <c r="D11" s="44" t="s">
        <v>43</v>
      </c>
      <c r="E11" s="30" t="s">
        <v>44</v>
      </c>
      <c r="F11" s="90"/>
      <c r="G11" s="88"/>
      <c r="H11" s="83"/>
      <c r="I11" s="55">
        <v>44197</v>
      </c>
      <c r="J11" s="55">
        <v>44561</v>
      </c>
      <c r="K11" s="61">
        <v>50</v>
      </c>
      <c r="L11" s="62"/>
      <c r="M11" s="63">
        <f t="shared" si="2"/>
        <v>0</v>
      </c>
      <c r="N11" s="64" t="s">
        <v>109</v>
      </c>
      <c r="O11" s="50">
        <v>80000000</v>
      </c>
      <c r="P11" s="50"/>
      <c r="Q11" s="50"/>
      <c r="R11" s="50"/>
      <c r="S11" s="47">
        <f t="shared" si="0"/>
        <v>80000000</v>
      </c>
      <c r="T11" s="50">
        <v>0</v>
      </c>
      <c r="U11" s="65">
        <v>0</v>
      </c>
      <c r="V11" s="65"/>
      <c r="W11" s="65"/>
      <c r="X11" s="47">
        <f t="shared" si="3"/>
        <v>0</v>
      </c>
      <c r="Y11" s="20">
        <f t="shared" si="1"/>
        <v>0</v>
      </c>
      <c r="Z11" s="65"/>
      <c r="AA11" s="59" t="s">
        <v>84</v>
      </c>
      <c r="AB11" s="59" t="s">
        <v>98</v>
      </c>
    </row>
    <row r="12" spans="1:28" s="54" customFormat="1" ht="110.25" customHeight="1" x14ac:dyDescent="0.25">
      <c r="A12" s="67" t="s">
        <v>30</v>
      </c>
      <c r="B12" s="67" t="s">
        <v>31</v>
      </c>
      <c r="C12" s="67" t="s">
        <v>32</v>
      </c>
      <c r="D12" s="44" t="s">
        <v>39</v>
      </c>
      <c r="E12" s="30" t="s">
        <v>40</v>
      </c>
      <c r="F12" s="92">
        <v>20200680010045</v>
      </c>
      <c r="G12" s="95" t="s">
        <v>101</v>
      </c>
      <c r="H12" s="98"/>
      <c r="I12" s="55">
        <v>44197</v>
      </c>
      <c r="J12" s="55">
        <v>44561</v>
      </c>
      <c r="K12" s="61">
        <v>1</v>
      </c>
      <c r="L12" s="62"/>
      <c r="M12" s="63">
        <f t="shared" ref="M12" si="4">IFERROR(IF(L12/K12&gt;100%,100%,L12/K12),"-")</f>
        <v>0</v>
      </c>
      <c r="N12" s="64" t="s">
        <v>110</v>
      </c>
      <c r="O12" s="50">
        <v>200000000</v>
      </c>
      <c r="P12" s="50">
        <v>100000000</v>
      </c>
      <c r="Q12" s="50"/>
      <c r="R12" s="50"/>
      <c r="S12" s="47">
        <f t="shared" ref="S12" si="5">SUM(O12:R12)</f>
        <v>300000000</v>
      </c>
      <c r="T12" s="50"/>
      <c r="U12" s="65"/>
      <c r="V12" s="65"/>
      <c r="W12" s="65"/>
      <c r="X12" s="47">
        <f t="shared" ref="X12" si="6">SUM(T12:W12)</f>
        <v>0</v>
      </c>
      <c r="Y12" s="20">
        <f t="shared" ref="Y12" si="7">IFERROR(X12/S12,"-")</f>
        <v>0</v>
      </c>
      <c r="Z12" s="65"/>
      <c r="AA12" s="53" t="s">
        <v>84</v>
      </c>
      <c r="AB12" s="53" t="s">
        <v>98</v>
      </c>
    </row>
    <row r="13" spans="1:28" s="54" customFormat="1" ht="180.75" customHeight="1" x14ac:dyDescent="0.25">
      <c r="A13" s="67" t="s">
        <v>30</v>
      </c>
      <c r="B13" s="67" t="s">
        <v>31</v>
      </c>
      <c r="C13" s="67" t="s">
        <v>32</v>
      </c>
      <c r="D13" s="44" t="s">
        <v>45</v>
      </c>
      <c r="E13" s="30" t="s">
        <v>46</v>
      </c>
      <c r="F13" s="93"/>
      <c r="G13" s="96"/>
      <c r="H13" s="99"/>
      <c r="I13" s="55">
        <v>44197</v>
      </c>
      <c r="J13" s="55">
        <v>44561</v>
      </c>
      <c r="K13" s="61">
        <v>4</v>
      </c>
      <c r="L13" s="62"/>
      <c r="M13" s="63">
        <f t="shared" si="2"/>
        <v>0</v>
      </c>
      <c r="N13" s="64" t="s">
        <v>111</v>
      </c>
      <c r="O13" s="50">
        <v>1050000000</v>
      </c>
      <c r="P13" s="50">
        <v>300000000</v>
      </c>
      <c r="Q13" s="50"/>
      <c r="R13" s="50"/>
      <c r="S13" s="47">
        <f t="shared" si="0"/>
        <v>1350000000</v>
      </c>
      <c r="T13" s="50"/>
      <c r="U13" s="65"/>
      <c r="V13" s="65"/>
      <c r="W13" s="65"/>
      <c r="X13" s="47">
        <f t="shared" si="3"/>
        <v>0</v>
      </c>
      <c r="Y13" s="20">
        <f t="shared" si="1"/>
        <v>0</v>
      </c>
      <c r="Z13" s="65"/>
      <c r="AA13" s="53" t="s">
        <v>84</v>
      </c>
      <c r="AB13" s="53" t="s">
        <v>98</v>
      </c>
    </row>
    <row r="14" spans="1:28" s="54" customFormat="1" ht="123.75" customHeight="1" x14ac:dyDescent="0.25">
      <c r="A14" s="67" t="s">
        <v>30</v>
      </c>
      <c r="B14" s="67" t="s">
        <v>31</v>
      </c>
      <c r="C14" s="67" t="s">
        <v>32</v>
      </c>
      <c r="D14" s="44" t="s">
        <v>49</v>
      </c>
      <c r="E14" s="30" t="s">
        <v>50</v>
      </c>
      <c r="F14" s="94"/>
      <c r="G14" s="97"/>
      <c r="H14" s="100"/>
      <c r="I14" s="55">
        <v>44197</v>
      </c>
      <c r="J14" s="55">
        <v>44561</v>
      </c>
      <c r="K14" s="61">
        <v>1</v>
      </c>
      <c r="L14" s="62"/>
      <c r="M14" s="63">
        <f t="shared" ref="M14" si="8">IFERROR(IF(L14/K14&gt;100%,100%,L14/K14),"-")</f>
        <v>0</v>
      </c>
      <c r="N14" s="64" t="s">
        <v>107</v>
      </c>
      <c r="O14" s="50">
        <v>380000000</v>
      </c>
      <c r="P14" s="50"/>
      <c r="Q14" s="50"/>
      <c r="R14" s="50"/>
      <c r="S14" s="47">
        <f t="shared" ref="S14" si="9">SUM(O14:R14)</f>
        <v>380000000</v>
      </c>
      <c r="T14" s="50">
        <v>0</v>
      </c>
      <c r="U14" s="65">
        <v>0</v>
      </c>
      <c r="V14" s="65"/>
      <c r="W14" s="65">
        <v>0</v>
      </c>
      <c r="X14" s="47">
        <f t="shared" ref="X14" si="10">SUM(T14:W14)</f>
        <v>0</v>
      </c>
      <c r="Y14" s="20">
        <f t="shared" ref="Y14" si="11">IFERROR(X14/S14,"-")</f>
        <v>0</v>
      </c>
      <c r="Z14" s="65"/>
      <c r="AA14" s="53" t="s">
        <v>84</v>
      </c>
      <c r="AB14" s="53" t="s">
        <v>98</v>
      </c>
    </row>
    <row r="15" spans="1:28" s="8" customFormat="1" ht="140.4" x14ac:dyDescent="0.25">
      <c r="A15" s="67" t="s">
        <v>30</v>
      </c>
      <c r="B15" s="67" t="s">
        <v>31</v>
      </c>
      <c r="C15" s="67" t="s">
        <v>32</v>
      </c>
      <c r="D15" s="44" t="s">
        <v>47</v>
      </c>
      <c r="E15" s="30" t="s">
        <v>48</v>
      </c>
      <c r="F15" s="41">
        <v>20210680010010</v>
      </c>
      <c r="G15" s="42" t="s">
        <v>91</v>
      </c>
      <c r="H15" s="30" t="s">
        <v>95</v>
      </c>
      <c r="I15" s="55">
        <v>44197</v>
      </c>
      <c r="J15" s="55">
        <v>44561</v>
      </c>
      <c r="K15" s="36">
        <v>1</v>
      </c>
      <c r="L15" s="45">
        <v>1</v>
      </c>
      <c r="M15" s="2">
        <f t="shared" si="2"/>
        <v>1</v>
      </c>
      <c r="N15" s="6" t="s">
        <v>106</v>
      </c>
      <c r="O15" s="50">
        <v>100000000</v>
      </c>
      <c r="P15" s="50">
        <v>100000000</v>
      </c>
      <c r="Q15" s="50"/>
      <c r="R15" s="50"/>
      <c r="S15" s="47">
        <f t="shared" si="0"/>
        <v>200000000</v>
      </c>
      <c r="T15" s="50"/>
      <c r="U15" s="65">
        <v>40000000</v>
      </c>
      <c r="V15" s="51"/>
      <c r="W15" s="51"/>
      <c r="X15" s="47">
        <f t="shared" si="3"/>
        <v>40000000</v>
      </c>
      <c r="Y15" s="20">
        <f t="shared" si="1"/>
        <v>0.2</v>
      </c>
      <c r="Z15" s="51"/>
      <c r="AA15" s="7" t="s">
        <v>84</v>
      </c>
      <c r="AB15" s="7" t="s">
        <v>98</v>
      </c>
    </row>
    <row r="16" spans="1:28" s="8" customFormat="1" ht="93.75" customHeight="1" x14ac:dyDescent="0.25">
      <c r="A16" s="67" t="s">
        <v>30</v>
      </c>
      <c r="B16" s="67" t="s">
        <v>31</v>
      </c>
      <c r="C16" s="67" t="s">
        <v>32</v>
      </c>
      <c r="D16" s="44" t="s">
        <v>51</v>
      </c>
      <c r="E16" s="30" t="s">
        <v>52</v>
      </c>
      <c r="F16" s="38"/>
      <c r="G16" s="30" t="s">
        <v>115</v>
      </c>
      <c r="H16" s="64"/>
      <c r="I16" s="55">
        <v>44197</v>
      </c>
      <c r="J16" s="55">
        <v>44561</v>
      </c>
      <c r="K16" s="36">
        <v>1</v>
      </c>
      <c r="L16" s="45">
        <v>0</v>
      </c>
      <c r="M16" s="2">
        <f t="shared" si="2"/>
        <v>0</v>
      </c>
      <c r="N16" s="6" t="s">
        <v>106</v>
      </c>
      <c r="O16" s="50">
        <v>23000000</v>
      </c>
      <c r="P16" s="50"/>
      <c r="Q16" s="50"/>
      <c r="R16" s="50"/>
      <c r="S16" s="47">
        <f t="shared" si="0"/>
        <v>23000000</v>
      </c>
      <c r="T16" s="50"/>
      <c r="U16" s="51"/>
      <c r="V16" s="51"/>
      <c r="W16" s="51"/>
      <c r="X16" s="47">
        <f t="shared" si="3"/>
        <v>0</v>
      </c>
      <c r="Y16" s="20">
        <f t="shared" si="1"/>
        <v>0</v>
      </c>
      <c r="Z16" s="51"/>
      <c r="AA16" s="7" t="s">
        <v>84</v>
      </c>
      <c r="AB16" s="7" t="s">
        <v>98</v>
      </c>
    </row>
    <row r="17" spans="1:28" s="8" customFormat="1" ht="126" customHeight="1" x14ac:dyDescent="0.25">
      <c r="A17" s="67" t="s">
        <v>30</v>
      </c>
      <c r="B17" s="67" t="s">
        <v>31</v>
      </c>
      <c r="C17" s="67" t="s">
        <v>32</v>
      </c>
      <c r="D17" s="44" t="s">
        <v>53</v>
      </c>
      <c r="E17" s="30" t="s">
        <v>54</v>
      </c>
      <c r="F17" s="41">
        <v>20200680010058</v>
      </c>
      <c r="G17" s="42" t="s">
        <v>86</v>
      </c>
      <c r="H17" s="30" t="s">
        <v>47</v>
      </c>
      <c r="I17" s="55">
        <v>44197</v>
      </c>
      <c r="J17" s="55">
        <v>44561</v>
      </c>
      <c r="K17" s="36">
        <v>1</v>
      </c>
      <c r="L17" s="45">
        <v>1</v>
      </c>
      <c r="M17" s="2">
        <f t="shared" si="2"/>
        <v>1</v>
      </c>
      <c r="N17" s="6" t="s">
        <v>113</v>
      </c>
      <c r="O17" s="50">
        <v>624000000</v>
      </c>
      <c r="P17" s="50"/>
      <c r="Q17" s="50"/>
      <c r="R17" s="50"/>
      <c r="S17" s="47">
        <f t="shared" si="0"/>
        <v>624000000</v>
      </c>
      <c r="T17" s="50">
        <v>468500000</v>
      </c>
      <c r="U17" s="51"/>
      <c r="V17" s="51"/>
      <c r="W17" s="51"/>
      <c r="X17" s="47">
        <f t="shared" si="3"/>
        <v>468500000</v>
      </c>
      <c r="Y17" s="20">
        <f t="shared" si="1"/>
        <v>0.75080128205128205</v>
      </c>
      <c r="Z17" s="51"/>
      <c r="AA17" s="7" t="s">
        <v>84</v>
      </c>
      <c r="AB17" s="7" t="s">
        <v>98</v>
      </c>
    </row>
    <row r="18" spans="1:28" s="8" customFormat="1" ht="109.5" customHeight="1" x14ac:dyDescent="0.25">
      <c r="A18" s="67" t="s">
        <v>30</v>
      </c>
      <c r="B18" s="67" t="s">
        <v>31</v>
      </c>
      <c r="C18" s="67" t="s">
        <v>32</v>
      </c>
      <c r="D18" s="44" t="s">
        <v>55</v>
      </c>
      <c r="E18" s="30" t="s">
        <v>56</v>
      </c>
      <c r="F18" s="38"/>
      <c r="G18" s="43"/>
      <c r="H18" s="64"/>
      <c r="I18" s="55">
        <v>44197</v>
      </c>
      <c r="J18" s="55">
        <v>44561</v>
      </c>
      <c r="K18" s="36">
        <v>1</v>
      </c>
      <c r="L18" s="45"/>
      <c r="M18" s="2">
        <f t="shared" si="2"/>
        <v>0</v>
      </c>
      <c r="N18" s="6" t="s">
        <v>106</v>
      </c>
      <c r="O18" s="50"/>
      <c r="P18" s="50">
        <v>25000000</v>
      </c>
      <c r="Q18" s="50"/>
      <c r="R18" s="50"/>
      <c r="S18" s="47">
        <f t="shared" si="0"/>
        <v>25000000</v>
      </c>
      <c r="T18" s="50"/>
      <c r="U18" s="51"/>
      <c r="V18" s="51"/>
      <c r="W18" s="51"/>
      <c r="X18" s="47">
        <f t="shared" si="3"/>
        <v>0</v>
      </c>
      <c r="Y18" s="20">
        <f t="shared" si="1"/>
        <v>0</v>
      </c>
      <c r="Z18" s="51"/>
      <c r="AA18" s="7" t="s">
        <v>84</v>
      </c>
      <c r="AB18" s="7" t="s">
        <v>98</v>
      </c>
    </row>
    <row r="19" spans="1:28" s="8" customFormat="1" ht="75" x14ac:dyDescent="0.25">
      <c r="A19" s="67" t="s">
        <v>30</v>
      </c>
      <c r="B19" s="67" t="s">
        <v>31</v>
      </c>
      <c r="C19" s="67" t="s">
        <v>32</v>
      </c>
      <c r="D19" s="44" t="s">
        <v>57</v>
      </c>
      <c r="E19" s="30" t="s">
        <v>58</v>
      </c>
      <c r="F19" s="38"/>
      <c r="G19" s="43"/>
      <c r="H19" s="64"/>
      <c r="I19" s="55">
        <v>44197</v>
      </c>
      <c r="J19" s="55">
        <v>44561</v>
      </c>
      <c r="K19" s="36">
        <v>1</v>
      </c>
      <c r="L19" s="45"/>
      <c r="M19" s="2">
        <f t="shared" si="2"/>
        <v>0</v>
      </c>
      <c r="N19" s="6" t="s">
        <v>106</v>
      </c>
      <c r="O19" s="50"/>
      <c r="P19" s="50">
        <v>50000000</v>
      </c>
      <c r="Q19" s="50"/>
      <c r="R19" s="50"/>
      <c r="S19" s="47">
        <f t="shared" si="0"/>
        <v>50000000</v>
      </c>
      <c r="T19" s="50"/>
      <c r="U19" s="51"/>
      <c r="V19" s="51"/>
      <c r="W19" s="51"/>
      <c r="X19" s="47">
        <f t="shared" si="3"/>
        <v>0</v>
      </c>
      <c r="Y19" s="20">
        <f t="shared" si="1"/>
        <v>0</v>
      </c>
      <c r="Z19" s="51"/>
      <c r="AA19" s="7" t="s">
        <v>84</v>
      </c>
      <c r="AB19" s="7" t="s">
        <v>98</v>
      </c>
    </row>
    <row r="20" spans="1:28" s="8" customFormat="1" ht="88.5" customHeight="1" x14ac:dyDescent="0.25">
      <c r="A20" s="67" t="s">
        <v>30</v>
      </c>
      <c r="B20" s="67" t="s">
        <v>31</v>
      </c>
      <c r="C20" s="67" t="s">
        <v>61</v>
      </c>
      <c r="D20" s="44" t="s">
        <v>62</v>
      </c>
      <c r="E20" s="30" t="s">
        <v>63</v>
      </c>
      <c r="F20" s="38"/>
      <c r="G20" s="30" t="s">
        <v>116</v>
      </c>
      <c r="H20" s="64"/>
      <c r="I20" s="55"/>
      <c r="J20" s="55"/>
      <c r="K20" s="36">
        <v>0</v>
      </c>
      <c r="L20" s="45"/>
      <c r="M20" s="2" t="str">
        <f t="shared" si="2"/>
        <v>-</v>
      </c>
      <c r="N20" s="6"/>
      <c r="O20" s="50"/>
      <c r="P20" s="50"/>
      <c r="Q20" s="50"/>
      <c r="R20" s="50"/>
      <c r="S20" s="47">
        <f t="shared" si="0"/>
        <v>0</v>
      </c>
      <c r="T20" s="50"/>
      <c r="U20" s="51"/>
      <c r="V20" s="51"/>
      <c r="W20" s="51"/>
      <c r="X20" s="47">
        <f t="shared" si="3"/>
        <v>0</v>
      </c>
      <c r="Y20" s="20" t="str">
        <f t="shared" si="1"/>
        <v>-</v>
      </c>
      <c r="Z20" s="51"/>
      <c r="AA20" s="7" t="s">
        <v>84</v>
      </c>
      <c r="AB20" s="7" t="s">
        <v>98</v>
      </c>
    </row>
    <row r="21" spans="1:28" s="8" customFormat="1" ht="215.25" customHeight="1" x14ac:dyDescent="0.25">
      <c r="A21" s="67" t="s">
        <v>30</v>
      </c>
      <c r="B21" s="67" t="s">
        <v>31</v>
      </c>
      <c r="C21" s="67" t="s">
        <v>61</v>
      </c>
      <c r="D21" s="44" t="s">
        <v>64</v>
      </c>
      <c r="E21" s="30" t="s">
        <v>65</v>
      </c>
      <c r="F21" s="92">
        <v>20200680010143</v>
      </c>
      <c r="G21" s="87" t="s">
        <v>88</v>
      </c>
      <c r="H21" s="84" t="s">
        <v>94</v>
      </c>
      <c r="I21" s="55">
        <v>44197</v>
      </c>
      <c r="J21" s="55">
        <v>44561</v>
      </c>
      <c r="K21" s="61">
        <v>3</v>
      </c>
      <c r="L21" s="62">
        <v>1</v>
      </c>
      <c r="M21" s="66">
        <f t="shared" si="2"/>
        <v>0.33333333333333331</v>
      </c>
      <c r="N21" s="64" t="s">
        <v>112</v>
      </c>
      <c r="O21" s="50">
        <v>1035443000</v>
      </c>
      <c r="P21" s="50"/>
      <c r="Q21" s="50"/>
      <c r="R21" s="50"/>
      <c r="S21" s="47">
        <f t="shared" si="0"/>
        <v>1035443000</v>
      </c>
      <c r="T21" s="50">
        <v>32000000</v>
      </c>
      <c r="U21" s="51"/>
      <c r="V21" s="51"/>
      <c r="W21" s="51"/>
      <c r="X21" s="47">
        <f t="shared" si="3"/>
        <v>32000000</v>
      </c>
      <c r="Y21" s="20">
        <f t="shared" si="1"/>
        <v>3.0904646610194864E-2</v>
      </c>
      <c r="Z21" s="51"/>
      <c r="AA21" s="7" t="s">
        <v>84</v>
      </c>
      <c r="AB21" s="7" t="s">
        <v>98</v>
      </c>
    </row>
    <row r="22" spans="1:28" s="8" customFormat="1" ht="142.5" customHeight="1" x14ac:dyDescent="0.25">
      <c r="A22" s="67" t="s">
        <v>30</v>
      </c>
      <c r="B22" s="67" t="s">
        <v>31</v>
      </c>
      <c r="C22" s="67" t="s">
        <v>61</v>
      </c>
      <c r="D22" s="44" t="s">
        <v>68</v>
      </c>
      <c r="E22" s="30" t="s">
        <v>69</v>
      </c>
      <c r="F22" s="93"/>
      <c r="G22" s="91"/>
      <c r="H22" s="85"/>
      <c r="I22" s="55">
        <v>44197</v>
      </c>
      <c r="J22" s="55">
        <v>44561</v>
      </c>
      <c r="K22" s="61">
        <v>1</v>
      </c>
      <c r="L22" s="62"/>
      <c r="M22" s="63">
        <f>IFERROR(IF(L22/K22&gt;100%,100%,L22/K22),"-")</f>
        <v>0</v>
      </c>
      <c r="N22" s="64" t="s">
        <v>110</v>
      </c>
      <c r="O22" s="50">
        <v>159516000</v>
      </c>
      <c r="P22" s="50">
        <v>90484000</v>
      </c>
      <c r="Q22" s="50"/>
      <c r="R22" s="50"/>
      <c r="S22" s="47">
        <f t="shared" si="0"/>
        <v>250000000</v>
      </c>
      <c r="T22" s="50">
        <v>0</v>
      </c>
      <c r="U22" s="51">
        <v>0</v>
      </c>
      <c r="V22" s="51"/>
      <c r="W22" s="51"/>
      <c r="X22" s="47">
        <f t="shared" si="3"/>
        <v>0</v>
      </c>
      <c r="Y22" s="20">
        <f t="shared" si="1"/>
        <v>0</v>
      </c>
      <c r="Z22" s="51"/>
      <c r="AA22" s="7" t="s">
        <v>84</v>
      </c>
      <c r="AB22" s="7" t="s">
        <v>98</v>
      </c>
    </row>
    <row r="23" spans="1:28" s="8" customFormat="1" ht="137.25" customHeight="1" x14ac:dyDescent="0.25">
      <c r="A23" s="67" t="s">
        <v>30</v>
      </c>
      <c r="B23" s="67" t="s">
        <v>31</v>
      </c>
      <c r="C23" s="67" t="s">
        <v>61</v>
      </c>
      <c r="D23" s="44" t="s">
        <v>70</v>
      </c>
      <c r="E23" s="30" t="s">
        <v>71</v>
      </c>
      <c r="F23" s="94"/>
      <c r="G23" s="88"/>
      <c r="H23" s="86"/>
      <c r="I23" s="55">
        <v>44197</v>
      </c>
      <c r="J23" s="55">
        <v>44561</v>
      </c>
      <c r="K23" s="61">
        <v>1</v>
      </c>
      <c r="L23" s="62"/>
      <c r="M23" s="63">
        <f t="shared" si="2"/>
        <v>0</v>
      </c>
      <c r="N23" s="64" t="s">
        <v>107</v>
      </c>
      <c r="O23" s="50">
        <v>200000000</v>
      </c>
      <c r="P23" s="50"/>
      <c r="Q23" s="50"/>
      <c r="R23" s="50"/>
      <c r="S23" s="47">
        <f t="shared" si="0"/>
        <v>200000000</v>
      </c>
      <c r="T23" s="50"/>
      <c r="U23" s="51"/>
      <c r="V23" s="51"/>
      <c r="W23" s="51"/>
      <c r="X23" s="47">
        <f t="shared" si="3"/>
        <v>0</v>
      </c>
      <c r="Y23" s="20">
        <f t="shared" si="1"/>
        <v>0</v>
      </c>
      <c r="Z23" s="51"/>
      <c r="AA23" s="7" t="s">
        <v>84</v>
      </c>
      <c r="AB23" s="7" t="s">
        <v>98</v>
      </c>
    </row>
    <row r="24" spans="1:28" s="8" customFormat="1" ht="147.75" customHeight="1" x14ac:dyDescent="0.25">
      <c r="A24" s="67" t="s">
        <v>30</v>
      </c>
      <c r="B24" s="67" t="s">
        <v>31</v>
      </c>
      <c r="C24" s="67" t="s">
        <v>61</v>
      </c>
      <c r="D24" s="44" t="s">
        <v>66</v>
      </c>
      <c r="E24" s="30" t="s">
        <v>67</v>
      </c>
      <c r="F24" s="38"/>
      <c r="G24" s="43"/>
      <c r="H24" s="64"/>
      <c r="I24" s="55">
        <v>44197</v>
      </c>
      <c r="J24" s="55">
        <v>44561</v>
      </c>
      <c r="K24" s="37">
        <v>0.05</v>
      </c>
      <c r="L24" s="46"/>
      <c r="M24" s="2">
        <f t="shared" si="2"/>
        <v>0</v>
      </c>
      <c r="N24" s="6" t="s">
        <v>106</v>
      </c>
      <c r="O24" s="50">
        <v>100000000</v>
      </c>
      <c r="P24" s="50"/>
      <c r="Q24" s="50"/>
      <c r="R24" s="50"/>
      <c r="S24" s="47">
        <f t="shared" si="0"/>
        <v>100000000</v>
      </c>
      <c r="T24" s="50"/>
      <c r="U24" s="51"/>
      <c r="V24" s="51"/>
      <c r="W24" s="51"/>
      <c r="X24" s="47">
        <f t="shared" si="3"/>
        <v>0</v>
      </c>
      <c r="Y24" s="20">
        <f t="shared" si="1"/>
        <v>0</v>
      </c>
      <c r="Z24" s="51"/>
      <c r="AA24" s="7" t="s">
        <v>84</v>
      </c>
      <c r="AB24" s="7" t="s">
        <v>98</v>
      </c>
    </row>
    <row r="25" spans="1:28" s="8" customFormat="1" ht="156" customHeight="1" x14ac:dyDescent="0.25">
      <c r="A25" s="67" t="s">
        <v>72</v>
      </c>
      <c r="B25" s="67" t="s">
        <v>73</v>
      </c>
      <c r="C25" s="67" t="s">
        <v>74</v>
      </c>
      <c r="D25" s="44" t="s">
        <v>75</v>
      </c>
      <c r="E25" s="30" t="s">
        <v>76</v>
      </c>
      <c r="F25" s="41">
        <v>20200680010053</v>
      </c>
      <c r="G25" s="42" t="s">
        <v>87</v>
      </c>
      <c r="H25" s="30" t="s">
        <v>96</v>
      </c>
      <c r="I25" s="55">
        <v>44197</v>
      </c>
      <c r="J25" s="55">
        <v>44561</v>
      </c>
      <c r="K25" s="36">
        <v>6</v>
      </c>
      <c r="L25" s="45">
        <v>1</v>
      </c>
      <c r="M25" s="2">
        <f t="shared" si="2"/>
        <v>0.16666666666666666</v>
      </c>
      <c r="N25" s="6" t="s">
        <v>106</v>
      </c>
      <c r="O25" s="50">
        <v>800000000</v>
      </c>
      <c r="P25" s="50"/>
      <c r="Q25" s="50"/>
      <c r="R25" s="50"/>
      <c r="S25" s="47">
        <f t="shared" si="0"/>
        <v>800000000</v>
      </c>
      <c r="T25" s="50">
        <v>115466667</v>
      </c>
      <c r="U25" s="51"/>
      <c r="V25" s="51"/>
      <c r="W25" s="51"/>
      <c r="X25" s="47">
        <f t="shared" si="3"/>
        <v>115466667</v>
      </c>
      <c r="Y25" s="20">
        <f t="shared" si="1"/>
        <v>0.14433333374999999</v>
      </c>
      <c r="Z25" s="51"/>
      <c r="AA25" s="7" t="s">
        <v>84</v>
      </c>
      <c r="AB25" s="7" t="s">
        <v>98</v>
      </c>
    </row>
    <row r="26" spans="1:28" s="8" customFormat="1" ht="129" customHeight="1" x14ac:dyDescent="0.25">
      <c r="A26" s="67" t="s">
        <v>72</v>
      </c>
      <c r="B26" s="67" t="s">
        <v>73</v>
      </c>
      <c r="C26" s="67" t="s">
        <v>74</v>
      </c>
      <c r="D26" s="44" t="s">
        <v>77</v>
      </c>
      <c r="E26" s="30" t="s">
        <v>78</v>
      </c>
      <c r="F26" s="41">
        <v>20200680010170</v>
      </c>
      <c r="G26" s="68" t="s">
        <v>102</v>
      </c>
      <c r="H26" s="64"/>
      <c r="I26" s="55">
        <v>44197</v>
      </c>
      <c r="J26" s="55">
        <v>44561</v>
      </c>
      <c r="K26" s="36">
        <v>1</v>
      </c>
      <c r="L26" s="45"/>
      <c r="M26" s="2">
        <f t="shared" si="2"/>
        <v>0</v>
      </c>
      <c r="N26" s="6" t="s">
        <v>107</v>
      </c>
      <c r="O26" s="50">
        <v>100000000</v>
      </c>
      <c r="P26" s="50"/>
      <c r="Q26" s="50"/>
      <c r="R26" s="50"/>
      <c r="S26" s="47">
        <f t="shared" si="0"/>
        <v>100000000</v>
      </c>
      <c r="T26" s="50">
        <v>0</v>
      </c>
      <c r="U26" s="51"/>
      <c r="V26" s="51"/>
      <c r="W26" s="51"/>
      <c r="X26" s="47">
        <f t="shared" si="3"/>
        <v>0</v>
      </c>
      <c r="Y26" s="20">
        <f t="shared" si="1"/>
        <v>0</v>
      </c>
      <c r="Z26" s="51"/>
      <c r="AA26" s="7" t="s">
        <v>84</v>
      </c>
      <c r="AB26" s="7" t="s">
        <v>98</v>
      </c>
    </row>
    <row r="27" spans="1:28" s="8" customFormat="1" ht="244.5" customHeight="1" x14ac:dyDescent="0.25">
      <c r="A27" s="67" t="s">
        <v>72</v>
      </c>
      <c r="B27" s="67" t="s">
        <v>73</v>
      </c>
      <c r="C27" s="67" t="s">
        <v>79</v>
      </c>
      <c r="D27" s="44" t="s">
        <v>80</v>
      </c>
      <c r="E27" s="30" t="s">
        <v>81</v>
      </c>
      <c r="F27" s="41">
        <v>20200680010088</v>
      </c>
      <c r="G27" s="68" t="s">
        <v>99</v>
      </c>
      <c r="H27" s="64"/>
      <c r="I27" s="55">
        <v>44197</v>
      </c>
      <c r="J27" s="55">
        <v>44561</v>
      </c>
      <c r="K27" s="36">
        <v>3</v>
      </c>
      <c r="L27" s="45"/>
      <c r="M27" s="2">
        <f t="shared" si="2"/>
        <v>0</v>
      </c>
      <c r="N27" s="6" t="s">
        <v>107</v>
      </c>
      <c r="O27" s="50">
        <v>1220000000</v>
      </c>
      <c r="P27" s="50"/>
      <c r="Q27" s="50"/>
      <c r="R27" s="50"/>
      <c r="S27" s="47">
        <f t="shared" si="0"/>
        <v>1220000000</v>
      </c>
      <c r="T27" s="50">
        <v>0</v>
      </c>
      <c r="U27" s="51">
        <v>0</v>
      </c>
      <c r="V27" s="51"/>
      <c r="W27" s="51"/>
      <c r="X27" s="47">
        <f t="shared" si="3"/>
        <v>0</v>
      </c>
      <c r="Y27" s="20">
        <f t="shared" si="1"/>
        <v>0</v>
      </c>
      <c r="Z27" s="51"/>
      <c r="AA27" s="7" t="s">
        <v>84</v>
      </c>
      <c r="AB27" s="7" t="s">
        <v>98</v>
      </c>
    </row>
    <row r="28" spans="1:28" s="8" customFormat="1" ht="201.75" customHeight="1" x14ac:dyDescent="0.25">
      <c r="A28" s="67" t="s">
        <v>72</v>
      </c>
      <c r="B28" s="67" t="s">
        <v>73</v>
      </c>
      <c r="C28" s="67" t="s">
        <v>79</v>
      </c>
      <c r="D28" s="44" t="s">
        <v>82</v>
      </c>
      <c r="E28" s="30" t="s">
        <v>83</v>
      </c>
      <c r="F28" s="41">
        <v>20200680010077</v>
      </c>
      <c r="G28" s="68" t="s">
        <v>100</v>
      </c>
      <c r="H28" s="64"/>
      <c r="I28" s="55">
        <v>44197</v>
      </c>
      <c r="J28" s="55">
        <v>44561</v>
      </c>
      <c r="K28" s="36">
        <v>1</v>
      </c>
      <c r="L28" s="45"/>
      <c r="M28" s="2">
        <f t="shared" ref="M28" si="12">IFERROR(IF(L28/K28&gt;100%,100%,L28/K28),"-")</f>
        <v>0</v>
      </c>
      <c r="N28" s="6" t="s">
        <v>114</v>
      </c>
      <c r="O28" s="50">
        <v>120000000</v>
      </c>
      <c r="P28" s="50"/>
      <c r="Q28" s="50"/>
      <c r="R28" s="50"/>
      <c r="S28" s="47">
        <f t="shared" ref="S28" si="13">SUM(O28:R28)</f>
        <v>120000000</v>
      </c>
      <c r="T28" s="50">
        <v>0</v>
      </c>
      <c r="U28" s="51"/>
      <c r="V28" s="51"/>
      <c r="W28" s="51"/>
      <c r="X28" s="47">
        <f t="shared" si="3"/>
        <v>0</v>
      </c>
      <c r="Y28" s="20">
        <f t="shared" si="1"/>
        <v>0</v>
      </c>
      <c r="Z28" s="51"/>
      <c r="AA28" s="7" t="s">
        <v>84</v>
      </c>
      <c r="AB28" s="7" t="s">
        <v>98</v>
      </c>
    </row>
    <row r="29" spans="1:28" ht="27.75" customHeight="1" x14ac:dyDescent="0.25">
      <c r="A29" s="24"/>
      <c r="B29" s="25"/>
      <c r="C29" s="25"/>
      <c r="D29" s="25"/>
      <c r="E29" s="31"/>
      <c r="F29" s="25"/>
      <c r="G29" s="25"/>
      <c r="H29" s="35"/>
      <c r="I29" s="25"/>
      <c r="J29" s="25"/>
      <c r="K29" s="26"/>
      <c r="L29" s="34" t="s">
        <v>19</v>
      </c>
      <c r="M29" s="21">
        <f>AVERAGE(M6:M28)</f>
        <v>0.20454545454545456</v>
      </c>
      <c r="N29" s="22"/>
      <c r="O29" s="52">
        <f>SUM(O6:O28)</f>
        <v>9189260000</v>
      </c>
      <c r="P29" s="52">
        <f>SUM(P6:P28)</f>
        <v>1148574000</v>
      </c>
      <c r="Q29" s="52">
        <f>SUM(Q6:Q28)</f>
        <v>0</v>
      </c>
      <c r="R29" s="52">
        <f>SUM(R6:R28)</f>
        <v>0</v>
      </c>
      <c r="S29" s="23">
        <f>SUM(S6:S28)</f>
        <v>10337834000</v>
      </c>
      <c r="T29" s="52">
        <f t="shared" ref="T29:W29" si="14">SUM(T6:T28)</f>
        <v>1777073002</v>
      </c>
      <c r="U29" s="52">
        <f t="shared" si="14"/>
        <v>391783666</v>
      </c>
      <c r="V29" s="52">
        <f t="shared" si="14"/>
        <v>0</v>
      </c>
      <c r="W29" s="52">
        <f t="shared" si="14"/>
        <v>0</v>
      </c>
      <c r="X29" s="23">
        <f>SUM(X6:X28)</f>
        <v>2168856668</v>
      </c>
      <c r="Y29" s="27">
        <f t="shared" si="1"/>
        <v>0.20979797779689632</v>
      </c>
      <c r="Z29" s="23">
        <f>SUM(Z6:Z28)</f>
        <v>0</v>
      </c>
      <c r="AA29" s="28"/>
      <c r="AB29" s="29"/>
    </row>
    <row r="30" spans="1:28" s="11" customFormat="1" x14ac:dyDescent="0.25">
      <c r="A30" s="12"/>
      <c r="B30" s="13"/>
      <c r="C30" s="13"/>
      <c r="D30" s="13"/>
      <c r="E30" s="13"/>
      <c r="G30" s="14"/>
      <c r="H30" s="14"/>
      <c r="I30" s="14"/>
      <c r="J30" s="14"/>
      <c r="K30" s="14"/>
      <c r="L30" s="15"/>
      <c r="M30" s="15"/>
      <c r="N30" s="14"/>
    </row>
    <row r="31" spans="1:28" s="11" customFormat="1" x14ac:dyDescent="0.25">
      <c r="A31" s="12"/>
      <c r="B31" s="13"/>
      <c r="C31" s="13"/>
      <c r="D31" s="13"/>
      <c r="E31" s="13"/>
      <c r="G31" s="14"/>
      <c r="H31" s="14"/>
      <c r="I31" s="14"/>
      <c r="J31" s="14"/>
      <c r="K31" s="14"/>
      <c r="L31" s="15"/>
      <c r="M31" s="15"/>
      <c r="N31" s="14"/>
    </row>
    <row r="32" spans="1:28" s="11" customFormat="1" x14ac:dyDescent="0.25">
      <c r="A32" s="12"/>
      <c r="B32" s="13"/>
      <c r="C32" s="13"/>
      <c r="D32" s="13"/>
      <c r="G32" s="14"/>
      <c r="H32" s="14"/>
      <c r="I32" s="14"/>
      <c r="J32" s="14"/>
      <c r="K32" s="14"/>
      <c r="L32" s="15"/>
      <c r="M32" s="15"/>
      <c r="N32" s="14"/>
    </row>
    <row r="33" spans="1:14" s="11" customFormat="1" x14ac:dyDescent="0.25">
      <c r="A33" s="12"/>
      <c r="B33" s="13"/>
      <c r="C33" s="13"/>
      <c r="D33" s="13"/>
      <c r="G33" s="14"/>
      <c r="H33" s="14"/>
      <c r="I33" s="14"/>
      <c r="J33" s="14"/>
      <c r="K33" s="14"/>
      <c r="L33" s="15"/>
      <c r="M33" s="15"/>
      <c r="N33" s="14"/>
    </row>
    <row r="34" spans="1:14" s="11" customFormat="1" x14ac:dyDescent="0.25">
      <c r="A34" s="12"/>
      <c r="B34" s="13"/>
      <c r="C34" s="13"/>
      <c r="D34" s="13"/>
      <c r="G34" s="14"/>
      <c r="H34" s="14"/>
      <c r="I34" s="14"/>
      <c r="J34" s="14"/>
      <c r="K34" s="14"/>
      <c r="L34" s="15"/>
      <c r="M34" s="15"/>
      <c r="N34" s="14"/>
    </row>
    <row r="35" spans="1:14" s="11" customFormat="1" x14ac:dyDescent="0.25">
      <c r="A35" s="12"/>
      <c r="B35" s="13"/>
      <c r="C35" s="13"/>
      <c r="D35" s="13"/>
      <c r="G35" s="14"/>
      <c r="H35" s="14"/>
      <c r="I35" s="14"/>
      <c r="J35" s="14"/>
      <c r="K35" s="14"/>
      <c r="L35" s="15"/>
      <c r="M35" s="15"/>
      <c r="N35" s="14"/>
    </row>
    <row r="36" spans="1:14" s="11" customFormat="1" x14ac:dyDescent="0.25">
      <c r="A36" s="12"/>
      <c r="B36" s="13"/>
      <c r="C36" s="13"/>
      <c r="D36" s="13"/>
      <c r="E36" s="13"/>
      <c r="G36" s="14"/>
      <c r="H36" s="14"/>
      <c r="I36" s="14"/>
      <c r="J36" s="14"/>
      <c r="K36" s="14"/>
      <c r="L36" s="15"/>
      <c r="M36" s="15"/>
      <c r="N36" s="14"/>
    </row>
    <row r="37" spans="1:14" s="11" customFormat="1" x14ac:dyDescent="0.25">
      <c r="A37" s="10"/>
    </row>
    <row r="38" spans="1:14" s="11" customFormat="1" x14ac:dyDescent="0.25">
      <c r="A38" s="10"/>
    </row>
    <row r="39" spans="1:14" s="11" customFormat="1" x14ac:dyDescent="0.25">
      <c r="A39" s="10"/>
    </row>
    <row r="40" spans="1:14" s="11" customFormat="1" x14ac:dyDescent="0.25">
      <c r="A40" s="12"/>
      <c r="B40" s="13"/>
      <c r="C40" s="13"/>
      <c r="D40" s="13"/>
      <c r="E40" s="13"/>
      <c r="G40" s="14"/>
      <c r="H40" s="14"/>
      <c r="I40" s="14"/>
      <c r="J40" s="14"/>
      <c r="K40" s="14"/>
      <c r="L40" s="16"/>
      <c r="M40" s="16"/>
      <c r="N40" s="14"/>
    </row>
    <row r="41" spans="1:14" s="11" customFormat="1" x14ac:dyDescent="0.25">
      <c r="A41" s="10"/>
    </row>
    <row r="42" spans="1:14" s="11" customFormat="1" x14ac:dyDescent="0.25">
      <c r="A42" s="10"/>
    </row>
    <row r="43" spans="1:14" s="11" customFormat="1" x14ac:dyDescent="0.25">
      <c r="A43" s="10"/>
    </row>
  </sheetData>
  <mergeCells count="22">
    <mergeCell ref="H10:H11"/>
    <mergeCell ref="H6:H8"/>
    <mergeCell ref="H21:H23"/>
    <mergeCell ref="G10:G11"/>
    <mergeCell ref="F10:F11"/>
    <mergeCell ref="G6:G8"/>
    <mergeCell ref="F6:F8"/>
    <mergeCell ref="G21:G23"/>
    <mergeCell ref="F21:F23"/>
    <mergeCell ref="F12:F14"/>
    <mergeCell ref="G12:G14"/>
    <mergeCell ref="H12:H14"/>
    <mergeCell ref="A4:E4"/>
    <mergeCell ref="N4:S4"/>
    <mergeCell ref="F1:Q3"/>
    <mergeCell ref="AA4:AB4"/>
    <mergeCell ref="F4:J4"/>
    <mergeCell ref="K4:M4"/>
    <mergeCell ref="Z4:Z5"/>
    <mergeCell ref="T4:X4"/>
    <mergeCell ref="Y4:Y5"/>
    <mergeCell ref="Y1:Z2"/>
  </mergeCells>
  <conditionalFormatting sqref="M13 M6:M11 M15:M28">
    <cfRule type="cellIs" dxfId="8" priority="8" operator="between">
      <formula>0.67</formula>
      <formula>1</formula>
    </cfRule>
    <cfRule type="cellIs" dxfId="7" priority="9" operator="between">
      <formula>0.34</formula>
      <formula>0.66</formula>
    </cfRule>
    <cfRule type="cellIs" dxfId="6" priority="10" operator="between">
      <formula>0</formula>
      <formula>0.33</formula>
    </cfRule>
  </conditionalFormatting>
  <conditionalFormatting sqref="M12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1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2021-03-09T00:23:32Z</cp:lastPrinted>
  <dcterms:created xsi:type="dcterms:W3CDTF">2008-07-08T21:30:46Z</dcterms:created>
  <dcterms:modified xsi:type="dcterms:W3CDTF">2021-07-15T20:11:13Z</dcterms:modified>
</cp:coreProperties>
</file>