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5 - Mayo\"/>
    </mc:Choice>
  </mc:AlternateContent>
  <xr:revisionPtr revIDLastSave="0" documentId="13_ncr:1_{0FEAC047-8D03-48DD-AF90-28548B8E67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2" l="1"/>
  <c r="X13" i="12"/>
  <c r="X8" i="12"/>
  <c r="X6" i="12"/>
  <c r="Y6" i="12" s="1"/>
  <c r="S8" i="12"/>
  <c r="S6" i="12"/>
  <c r="O13" i="12"/>
  <c r="Z13" i="12"/>
  <c r="M8" i="12"/>
  <c r="M6" i="12"/>
  <c r="T13" i="12"/>
  <c r="U13" i="12"/>
  <c r="V13" i="12"/>
  <c r="W13" i="12"/>
  <c r="P13" i="12"/>
  <c r="Q13" i="12"/>
  <c r="R13" i="12"/>
  <c r="S13" i="12" l="1"/>
  <c r="Y13" i="12" s="1"/>
  <c r="Y8" i="12"/>
</calcChain>
</file>

<file path=xl/sharedStrings.xml><?xml version="1.0" encoding="utf-8"?>
<sst xmlns="http://schemas.openxmlformats.org/spreadsheetml/2006/main" count="70" uniqueCount="63">
  <si>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</si>
  <si>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</si>
  <si>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</si>
  <si>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</si>
  <si>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</si>
  <si>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</si>
  <si>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</si>
  <si>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</si>
  <si>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</si>
  <si>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</si>
  <si>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</si>
  <si>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</si>
  <si>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</si>
  <si>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</si>
  <si>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</si>
  <si>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</si>
  <si>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</si>
  <si>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</si>
  <si>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</si>
  <si>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</si>
  <si>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</si>
  <si>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</si>
  <si>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</si>
  <si>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</si>
  <si>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</si>
  <si>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</si>
  <si>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</si>
  <si>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</si>
  <si>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</si>
  <si>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Mantener las 4 estaciones de bomberos.</t>
  </si>
  <si>
    <t>Número de estaciones de bomberos mantenidas.</t>
  </si>
  <si>
    <t>Bomberos</t>
  </si>
  <si>
    <t>PLAN DE ACCIÓN
BOMBEROS DE BUCARAMANGA</t>
  </si>
  <si>
    <t>RECURSOS GESTIONADOS</t>
  </si>
  <si>
    <t>Manejo Del Riesgo Y Adaptación Al Cambio Climático</t>
  </si>
  <si>
    <t>Bucaramanga Gestiona El Riesgo De Desastre Y Se Adapta Al Proceso De Cambio Climático</t>
  </si>
  <si>
    <t>BUCARAMANGA SOSTENIBLE: UNA REGIÓN CON FUTURO</t>
  </si>
  <si>
    <t>SGR</t>
  </si>
  <si>
    <t>TOTAL EJECUTADO</t>
  </si>
  <si>
    <t>Yelitza Oliveros Ramírez</t>
  </si>
  <si>
    <t>VIGENCIA 2021</t>
  </si>
  <si>
    <t>2.3.2.02.02.009 Servicios para la comunidad, sociales y personales.</t>
  </si>
  <si>
    <t>2.3.5.02.09 Servicios para la comunidad, sociales y personales.</t>
  </si>
  <si>
    <t>Cumplimiento ley de archivo</t>
  </si>
  <si>
    <t>2.3.5.02.08 Servicios prestados a las empresas y servicios de produccion.</t>
  </si>
  <si>
    <t>2.3.2.01.01.003.02.08 Otra maquinaria para usos especializados</t>
  </si>
  <si>
    <t>2.3.2.01.01.003.03 Maquinaria de oficina, contabilidad e informatica.</t>
  </si>
  <si>
    <t>Número de estrategias de fortalecimiento de la capacidad operativa de Bomberos formuladas e implementadas.</t>
  </si>
  <si>
    <t>Conformación de brigadas (Bomberitos y madres comunitarias)</t>
  </si>
  <si>
    <t>Profesionalización bomberil</t>
  </si>
  <si>
    <t>Se está configurando el PIC (Plan Institucional de Capacitaciones)</t>
  </si>
  <si>
    <t>Mejor forma de impacto a la entidad en temas de cumplimiento a la ley de archivo.</t>
  </si>
  <si>
    <t>Fortalecimiento de los sistemas de informacion y comunicación.</t>
  </si>
  <si>
    <t>Revisión de requerimientos con empresas de software.</t>
  </si>
  <si>
    <t>Formular e implementar 1 estrategia de fortalecimiento de la capacidad operativa de Bomberos.</t>
  </si>
  <si>
    <t>ADQUISICIÓN DE MOTOSIERRAS PARA EL CUERPO DE BOMBEROS DE BUCARAMANGA</t>
  </si>
  <si>
    <t>Atender el 90% de emergencias por inminente riesgo de colapso de arboles generadas.</t>
  </si>
  <si>
    <t>Mantenimiento de la planta fisica de la entidad.</t>
  </si>
  <si>
    <t>Revisión de requerimientos de mantenimiento de la estación central.</t>
  </si>
  <si>
    <t>2.3.2.01.01.001.02.14 otros edificios no residenciales</t>
  </si>
  <si>
    <t>Adquisición de equipos especializados para gestion integral del riesgo</t>
  </si>
  <si>
    <t>Se está realizando un trabajo de dimensionamiento de la poblacion efectada.</t>
  </si>
  <si>
    <t>Compra de otros equipos para atención emergencias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</si>
</sst>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</numFmts>
  <fonts count="17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/>
    </xf>
    <xf numFmtId="164" fontId="8" fillId="0" borderId="0" xfId="0" applyNumberFormat="1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justify" vertical="center" wrapText="1"/>
    </xf>
    <xf numFmtId="164" fontId="14" fillId="0" borderId="2" xfId="0" applyNumberFormat="1" applyFont="1" applyBorder="1" applyAlignment="1">
      <alignment horizontal="justify" vertical="center" wrapText="1"/>
    </xf>
    <xf numFmtId="165" fontId="15" fillId="2" borderId="2" xfId="108" applyNumberFormat="1" applyFont="1" applyFill="1" applyBorder="1" applyAlignment="1">
      <alignment vertical="center"/>
    </xf>
    <xf numFmtId="1" fontId="16" fillId="0" borderId="2" xfId="109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3" fillId="3" borderId="7" xfId="0" applyFont="1" applyFill="1" applyBorder="1" applyAlignment="1">
      <alignment horizontal="justify" vertical="center" wrapText="1"/>
    </xf>
    <xf numFmtId="5" fontId="1" fillId="3" borderId="1" xfId="108" applyNumberFormat="1" applyFont="1" applyFill="1" applyBorder="1" applyAlignment="1">
      <alignment horizontal="center" vertical="center" wrapText="1"/>
    </xf>
    <xf numFmtId="5" fontId="1" fillId="3" borderId="7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5" fontId="1" fillId="3" borderId="8" xfId="108" applyNumberFormat="1" applyFont="1" applyFill="1" applyBorder="1" applyAlignment="1">
      <alignment horizontal="center" vertical="center" wrapText="1"/>
    </xf>
    <xf numFmtId="9" fontId="1" fillId="0" borderId="8" xfId="107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/>
    </xf>
    <xf numFmtId="167" fontId="2" fillId="3" borderId="8" xfId="0" applyNumberFormat="1" applyFont="1" applyFill="1" applyBorder="1" applyAlignment="1">
      <alignment horizontal="center" vertical="center"/>
    </xf>
    <xf numFmtId="167" fontId="2" fillId="3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166" fontId="1" fillId="0" borderId="1" xfId="107" applyNumberFormat="1" applyFont="1" applyFill="1" applyBorder="1" applyAlignment="1">
      <alignment horizontal="center" vertical="center" wrapText="1"/>
    </xf>
    <xf numFmtId="166" fontId="1" fillId="0" borderId="8" xfId="107" applyNumberFormat="1" applyFont="1" applyFill="1" applyBorder="1" applyAlignment="1">
      <alignment horizontal="center" vertical="center" wrapText="1"/>
    </xf>
    <xf numFmtId="166" fontId="1" fillId="0" borderId="7" xfId="107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9" builtinId="3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892244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showGridLines="0" tabSelected="1" zoomScale="80" zoomScaleNormal="80" zoomScaleSheetLayoutView="50" workbookViewId="0">
      <pane ySplit="5" topLeftCell="A6" activePane="bottomLeft" state="frozen"/>
      <selection pane="bottomLeft" activeCell="A2" sqref="A2"/>
    </sheetView>
  </sheetViews>
  <sheetFormatPr baseColWidth="10" defaultColWidth="11" defaultRowHeight="15" x14ac:dyDescent="0.25"/>
  <cols>
    <col min="1" max="1" width="23" style="7" customWidth="1"/>
    <col min="2" max="3" width="23" style="1" customWidth="1"/>
    <col min="4" max="4" width="25.3984375" style="1" customWidth="1"/>
    <col min="5" max="5" width="26.3984375" style="1" customWidth="1"/>
    <col min="6" max="6" width="22.796875" style="1" customWidth="1"/>
    <col min="7" max="7" width="39.296875" style="1" customWidth="1"/>
    <col min="8" max="8" width="33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26.3984375" style="1" customWidth="1"/>
    <col min="15" max="15" width="23.3984375" style="1" customWidth="1"/>
    <col min="16" max="17" width="13.09765625" style="1" customWidth="1"/>
    <col min="18" max="18" width="12.296875" style="1" customWidth="1"/>
    <col min="19" max="19" width="24.69921875" style="1" customWidth="1"/>
    <col min="20" max="20" width="17.296875" style="1" customWidth="1"/>
    <col min="21" max="23" width="13.8984375" style="1" customWidth="1"/>
    <col min="24" max="24" width="23.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2" t="s">
        <v>18</v>
      </c>
      <c r="F1" s="65" t="s">
        <v>32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Y1" s="60"/>
      <c r="Z1" s="33" t="s">
        <v>40</v>
      </c>
    </row>
    <row r="2" spans="1:28" ht="15" customHeight="1" x14ac:dyDescent="0.25">
      <c r="A2" s="17">
        <v>44347</v>
      </c>
      <c r="B2" s="1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Y2" s="60"/>
      <c r="Z2" s="33"/>
    </row>
    <row r="3" spans="1:28" ht="15.6" x14ac:dyDescent="0.25"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Y3" s="61"/>
      <c r="Z3" s="34"/>
    </row>
    <row r="4" spans="1:28" s="28" customFormat="1" ht="23.25" customHeight="1" x14ac:dyDescent="0.25">
      <c r="A4" s="62" t="s">
        <v>10</v>
      </c>
      <c r="B4" s="63"/>
      <c r="C4" s="63"/>
      <c r="D4" s="63"/>
      <c r="E4" s="63"/>
      <c r="F4" s="62" t="s">
        <v>11</v>
      </c>
      <c r="G4" s="63"/>
      <c r="H4" s="63"/>
      <c r="I4" s="63"/>
      <c r="J4" s="63"/>
      <c r="K4" s="64" t="s">
        <v>28</v>
      </c>
      <c r="L4" s="64"/>
      <c r="M4" s="64"/>
      <c r="N4" s="64" t="s">
        <v>26</v>
      </c>
      <c r="O4" s="64"/>
      <c r="P4" s="64"/>
      <c r="Q4" s="64"/>
      <c r="R4" s="64"/>
      <c r="S4" s="64"/>
      <c r="T4" s="62" t="s">
        <v>20</v>
      </c>
      <c r="U4" s="63"/>
      <c r="V4" s="63"/>
      <c r="W4" s="63"/>
      <c r="X4" s="63"/>
      <c r="Y4" s="68" t="s">
        <v>21</v>
      </c>
      <c r="Z4" s="68" t="s">
        <v>33</v>
      </c>
      <c r="AA4" s="68" t="s">
        <v>27</v>
      </c>
      <c r="AB4" s="68"/>
    </row>
    <row r="5" spans="1:28" ht="42" customHeight="1" x14ac:dyDescent="0.25">
      <c r="A5" s="32" t="s">
        <v>1</v>
      </c>
      <c r="B5" s="32" t="s">
        <v>6</v>
      </c>
      <c r="C5" s="32" t="s">
        <v>2</v>
      </c>
      <c r="D5" s="3" t="s">
        <v>7</v>
      </c>
      <c r="E5" s="31" t="s">
        <v>22</v>
      </c>
      <c r="F5" s="4" t="s">
        <v>16</v>
      </c>
      <c r="G5" s="4" t="s">
        <v>3</v>
      </c>
      <c r="H5" s="4" t="s">
        <v>17</v>
      </c>
      <c r="I5" s="15" t="s">
        <v>24</v>
      </c>
      <c r="J5" s="15" t="s">
        <v>25</v>
      </c>
      <c r="K5" s="4" t="s">
        <v>4</v>
      </c>
      <c r="L5" s="4" t="s">
        <v>5</v>
      </c>
      <c r="M5" s="15" t="s">
        <v>0</v>
      </c>
      <c r="N5" s="3" t="s">
        <v>9</v>
      </c>
      <c r="O5" s="4" t="s">
        <v>12</v>
      </c>
      <c r="P5" s="4" t="s">
        <v>8</v>
      </c>
      <c r="Q5" s="35" t="s">
        <v>37</v>
      </c>
      <c r="R5" s="4" t="s">
        <v>13</v>
      </c>
      <c r="S5" s="4" t="s">
        <v>23</v>
      </c>
      <c r="T5" s="35" t="s">
        <v>12</v>
      </c>
      <c r="U5" s="35" t="s">
        <v>8</v>
      </c>
      <c r="V5" s="35" t="s">
        <v>37</v>
      </c>
      <c r="W5" s="35" t="s">
        <v>13</v>
      </c>
      <c r="X5" s="38" t="s">
        <v>38</v>
      </c>
      <c r="Y5" s="68"/>
      <c r="Z5" s="68"/>
      <c r="AA5" s="4" t="s">
        <v>14</v>
      </c>
      <c r="AB5" s="4" t="s">
        <v>15</v>
      </c>
    </row>
    <row r="6" spans="1:28" s="6" customFormat="1" ht="71.25" customHeight="1" x14ac:dyDescent="0.25">
      <c r="A6" s="58" t="s">
        <v>36</v>
      </c>
      <c r="B6" s="58" t="s">
        <v>35</v>
      </c>
      <c r="C6" s="58" t="s">
        <v>34</v>
      </c>
      <c r="D6" s="52" t="s">
        <v>29</v>
      </c>
      <c r="E6" s="50" t="s">
        <v>30</v>
      </c>
      <c r="F6" s="43"/>
      <c r="G6" s="40" t="s">
        <v>57</v>
      </c>
      <c r="H6" s="41" t="s">
        <v>58</v>
      </c>
      <c r="I6" s="29">
        <v>44378</v>
      </c>
      <c r="J6" s="29">
        <v>44561</v>
      </c>
      <c r="K6" s="76">
        <v>4</v>
      </c>
      <c r="L6" s="88">
        <v>4</v>
      </c>
      <c r="M6" s="82">
        <f>IF(L6/K6&gt;100%,100%,L6/K6)</f>
        <v>1</v>
      </c>
      <c r="N6" s="40" t="s">
        <v>59</v>
      </c>
      <c r="O6" s="18">
        <v>20000000</v>
      </c>
      <c r="P6" s="18"/>
      <c r="Q6" s="18"/>
      <c r="R6" s="5"/>
      <c r="S6" s="54">
        <f>+SUM(O6:R7)</f>
        <v>41519984</v>
      </c>
      <c r="T6" s="18"/>
      <c r="U6" s="5"/>
      <c r="V6" s="5"/>
      <c r="W6" s="5"/>
      <c r="X6" s="54">
        <f>+SUM(T6:W7)</f>
        <v>20834288</v>
      </c>
      <c r="Y6" s="56">
        <f>IFERROR(X6/S6,"-")</f>
        <v>0.50178940338705336</v>
      </c>
      <c r="Z6" s="85">
        <v>0</v>
      </c>
      <c r="AA6" s="46" t="s">
        <v>31</v>
      </c>
      <c r="AB6" s="48" t="s">
        <v>39</v>
      </c>
    </row>
    <row r="7" spans="1:28" s="6" customFormat="1" ht="53.4" customHeight="1" x14ac:dyDescent="0.25">
      <c r="A7" s="59"/>
      <c r="B7" s="59"/>
      <c r="C7" s="59"/>
      <c r="D7" s="53"/>
      <c r="E7" s="51"/>
      <c r="F7" s="43">
        <v>20210680010034</v>
      </c>
      <c r="G7" s="44" t="s">
        <v>55</v>
      </c>
      <c r="H7" s="41" t="s">
        <v>56</v>
      </c>
      <c r="I7" s="29">
        <v>44293</v>
      </c>
      <c r="J7" s="29">
        <v>44561</v>
      </c>
      <c r="K7" s="78"/>
      <c r="L7" s="89"/>
      <c r="M7" s="84"/>
      <c r="N7" s="45" t="s">
        <v>45</v>
      </c>
      <c r="O7" s="18">
        <v>21519984</v>
      </c>
      <c r="P7" s="5"/>
      <c r="Q7" s="5"/>
      <c r="R7" s="5"/>
      <c r="S7" s="55"/>
      <c r="T7" s="18">
        <v>20834288</v>
      </c>
      <c r="U7" s="5"/>
      <c r="V7" s="5"/>
      <c r="W7" s="5"/>
      <c r="X7" s="55"/>
      <c r="Y7" s="57"/>
      <c r="Z7" s="87"/>
      <c r="AA7" s="47"/>
      <c r="AB7" s="49"/>
    </row>
    <row r="8" spans="1:28" s="6" customFormat="1" ht="51" customHeight="1" x14ac:dyDescent="0.25">
      <c r="A8" s="59"/>
      <c r="B8" s="59"/>
      <c r="C8" s="59"/>
      <c r="D8" s="69" t="s">
        <v>54</v>
      </c>
      <c r="E8" s="70" t="s">
        <v>47</v>
      </c>
      <c r="F8" s="39"/>
      <c r="G8" s="40" t="s">
        <v>48</v>
      </c>
      <c r="H8" s="41" t="s">
        <v>61</v>
      </c>
      <c r="I8" s="29">
        <v>44378</v>
      </c>
      <c r="J8" s="29">
        <v>44561</v>
      </c>
      <c r="K8" s="76">
        <v>1</v>
      </c>
      <c r="L8" s="79">
        <v>0.2</v>
      </c>
      <c r="M8" s="82">
        <f>IF(L8/K8&gt;100%,100%,L8/K8)</f>
        <v>0.2</v>
      </c>
      <c r="N8" s="45" t="s">
        <v>41</v>
      </c>
      <c r="O8" s="18">
        <v>150000000</v>
      </c>
      <c r="P8" s="5"/>
      <c r="Q8" s="5"/>
      <c r="R8" s="5"/>
      <c r="S8" s="54">
        <f>+SUM(O8:R12)</f>
        <v>789392732</v>
      </c>
      <c r="T8" s="18"/>
      <c r="U8" s="5"/>
      <c r="V8" s="5"/>
      <c r="W8" s="5"/>
      <c r="X8" s="54">
        <f>+SUM(T8:W12)</f>
        <v>0</v>
      </c>
      <c r="Y8" s="56">
        <f>IFERROR(X8/S8,"-")</f>
        <v>0</v>
      </c>
      <c r="Z8" s="85">
        <v>0</v>
      </c>
      <c r="AA8" s="46" t="s">
        <v>31</v>
      </c>
      <c r="AB8" s="48" t="s">
        <v>39</v>
      </c>
    </row>
    <row r="9" spans="1:28" s="6" customFormat="1" ht="46.2" customHeight="1" x14ac:dyDescent="0.25">
      <c r="A9" s="59"/>
      <c r="B9" s="59"/>
      <c r="C9" s="59"/>
      <c r="D9" s="69"/>
      <c r="E9" s="70"/>
      <c r="F9" s="39"/>
      <c r="G9" s="40" t="s">
        <v>49</v>
      </c>
      <c r="H9" s="41" t="s">
        <v>50</v>
      </c>
      <c r="I9" s="29">
        <v>44378</v>
      </c>
      <c r="J9" s="29">
        <v>44561</v>
      </c>
      <c r="K9" s="77"/>
      <c r="L9" s="80"/>
      <c r="M9" s="83"/>
      <c r="N9" s="45" t="s">
        <v>42</v>
      </c>
      <c r="O9" s="18">
        <v>400000000</v>
      </c>
      <c r="P9" s="5"/>
      <c r="Q9" s="5"/>
      <c r="R9" s="5"/>
      <c r="S9" s="72"/>
      <c r="T9" s="18"/>
      <c r="U9" s="5"/>
      <c r="V9" s="5"/>
      <c r="W9" s="5"/>
      <c r="X9" s="72"/>
      <c r="Y9" s="73"/>
      <c r="Z9" s="86"/>
      <c r="AA9" s="90"/>
      <c r="AB9" s="91"/>
    </row>
    <row r="10" spans="1:28" s="6" customFormat="1" ht="46.2" customHeight="1" x14ac:dyDescent="0.25">
      <c r="A10" s="59"/>
      <c r="B10" s="59"/>
      <c r="C10" s="59"/>
      <c r="D10" s="69"/>
      <c r="E10" s="70"/>
      <c r="F10" s="39"/>
      <c r="G10" s="40" t="s">
        <v>43</v>
      </c>
      <c r="H10" s="41" t="s">
        <v>51</v>
      </c>
      <c r="I10" s="29">
        <v>44378</v>
      </c>
      <c r="J10" s="29">
        <v>44561</v>
      </c>
      <c r="K10" s="77"/>
      <c r="L10" s="80"/>
      <c r="M10" s="83"/>
      <c r="N10" s="45" t="s">
        <v>44</v>
      </c>
      <c r="O10" s="18">
        <v>50000000</v>
      </c>
      <c r="P10" s="5"/>
      <c r="Q10" s="5"/>
      <c r="R10" s="5"/>
      <c r="S10" s="72"/>
      <c r="T10" s="18"/>
      <c r="U10" s="5"/>
      <c r="V10" s="5"/>
      <c r="W10" s="5"/>
      <c r="X10" s="72"/>
      <c r="Y10" s="73"/>
      <c r="Z10" s="86"/>
      <c r="AA10" s="90"/>
      <c r="AB10" s="91"/>
    </row>
    <row r="11" spans="1:28" s="6" customFormat="1" ht="49.8" customHeight="1" x14ac:dyDescent="0.25">
      <c r="A11" s="59"/>
      <c r="B11" s="59"/>
      <c r="C11" s="59"/>
      <c r="D11" s="69"/>
      <c r="E11" s="70"/>
      <c r="F11" s="43"/>
      <c r="G11" s="40" t="s">
        <v>60</v>
      </c>
      <c r="H11" s="41" t="s">
        <v>62</v>
      </c>
      <c r="I11" s="29">
        <v>44378</v>
      </c>
      <c r="J11" s="29">
        <v>44561</v>
      </c>
      <c r="K11" s="77"/>
      <c r="L11" s="80"/>
      <c r="M11" s="83"/>
      <c r="N11" s="45" t="s">
        <v>45</v>
      </c>
      <c r="O11" s="18">
        <v>89392732</v>
      </c>
      <c r="P11" s="18"/>
      <c r="Q11" s="5"/>
      <c r="R11" s="5"/>
      <c r="S11" s="72"/>
      <c r="T11" s="18"/>
      <c r="U11" s="5"/>
      <c r="V11" s="5"/>
      <c r="W11" s="5"/>
      <c r="X11" s="72"/>
      <c r="Y11" s="73"/>
      <c r="Z11" s="86"/>
      <c r="AA11" s="90"/>
      <c r="AB11" s="91"/>
    </row>
    <row r="12" spans="1:28" s="6" customFormat="1" ht="41.4" x14ac:dyDescent="0.25">
      <c r="A12" s="59"/>
      <c r="B12" s="59"/>
      <c r="C12" s="59"/>
      <c r="D12" s="53"/>
      <c r="E12" s="71"/>
      <c r="F12" s="39"/>
      <c r="G12" s="40" t="s">
        <v>52</v>
      </c>
      <c r="H12" s="41" t="s">
        <v>53</v>
      </c>
      <c r="I12" s="29">
        <v>44378</v>
      </c>
      <c r="J12" s="29">
        <v>44561</v>
      </c>
      <c r="K12" s="78"/>
      <c r="L12" s="81"/>
      <c r="M12" s="84"/>
      <c r="N12" s="45" t="s">
        <v>46</v>
      </c>
      <c r="O12" s="18">
        <v>100000000</v>
      </c>
      <c r="P12" s="5"/>
      <c r="Q12" s="5"/>
      <c r="R12" s="5"/>
      <c r="S12" s="55"/>
      <c r="T12" s="18"/>
      <c r="U12" s="5"/>
      <c r="V12" s="5"/>
      <c r="W12" s="5"/>
      <c r="X12" s="55"/>
      <c r="Y12" s="57"/>
      <c r="Z12" s="87"/>
      <c r="AA12" s="47"/>
      <c r="AB12" s="49"/>
    </row>
    <row r="13" spans="1:28" ht="27.75" customHeight="1" x14ac:dyDescent="0.25">
      <c r="A13" s="22"/>
      <c r="B13" s="23"/>
      <c r="C13" s="23"/>
      <c r="D13" s="23"/>
      <c r="E13" s="27"/>
      <c r="F13" s="74"/>
      <c r="G13" s="74"/>
      <c r="H13" s="74"/>
      <c r="I13" s="74"/>
      <c r="J13" s="74"/>
      <c r="K13" s="75"/>
      <c r="L13" s="30" t="s">
        <v>19</v>
      </c>
      <c r="M13" s="19">
        <f>AVERAGE(M6:M12)</f>
        <v>0.6</v>
      </c>
      <c r="N13" s="20"/>
      <c r="O13" s="42">
        <f>SUM(O6:O12)</f>
        <v>830912716</v>
      </c>
      <c r="P13" s="42">
        <f t="shared" ref="P13:W13" si="0">SUM(P6:P12)</f>
        <v>0</v>
      </c>
      <c r="Q13" s="42">
        <f t="shared" si="0"/>
        <v>0</v>
      </c>
      <c r="R13" s="42">
        <f t="shared" si="0"/>
        <v>0</v>
      </c>
      <c r="S13" s="21">
        <f>SUM(S6:S12)</f>
        <v>830912716</v>
      </c>
      <c r="T13" s="42">
        <f t="shared" si="0"/>
        <v>20834288</v>
      </c>
      <c r="U13" s="42">
        <f t="shared" si="0"/>
        <v>0</v>
      </c>
      <c r="V13" s="42">
        <f t="shared" si="0"/>
        <v>0</v>
      </c>
      <c r="W13" s="42">
        <f t="shared" si="0"/>
        <v>0</v>
      </c>
      <c r="X13" s="21">
        <f>SUM(X6:X12)</f>
        <v>20834288</v>
      </c>
      <c r="Y13" s="24">
        <f>IFERROR(X13/S13,"-")</f>
        <v>2.507397900984825E-2</v>
      </c>
      <c r="Z13" s="21">
        <f>SUM(Z6:Z12)</f>
        <v>0</v>
      </c>
      <c r="AA13" s="25"/>
      <c r="AB13" s="26"/>
    </row>
    <row r="14" spans="1:28" s="9" customFormat="1" x14ac:dyDescent="0.25">
      <c r="A14" s="10"/>
      <c r="B14" s="11"/>
      <c r="C14" s="11"/>
      <c r="D14" s="11"/>
      <c r="E14" s="11"/>
      <c r="G14" s="12"/>
      <c r="H14" s="12"/>
      <c r="I14" s="12"/>
      <c r="J14" s="12"/>
      <c r="K14" s="12"/>
      <c r="L14" s="13"/>
      <c r="M14" s="13"/>
      <c r="N14" s="12"/>
    </row>
    <row r="15" spans="1:28" s="9" customFormat="1" ht="15.6" x14ac:dyDescent="0.25">
      <c r="A15" s="10"/>
      <c r="B15" s="11"/>
      <c r="C15" s="11"/>
      <c r="D15" s="11"/>
      <c r="E15" s="11"/>
      <c r="G15" s="36"/>
      <c r="H15" s="37"/>
      <c r="I15" s="12"/>
      <c r="J15" s="12"/>
      <c r="K15" s="12"/>
      <c r="L15" s="13"/>
      <c r="M15" s="13"/>
      <c r="N15" s="12"/>
    </row>
    <row r="16" spans="1:28" s="9" customFormat="1" x14ac:dyDescent="0.25">
      <c r="A16" s="10"/>
      <c r="B16" s="11"/>
      <c r="C16" s="11"/>
      <c r="D16" s="11"/>
      <c r="G16" s="36"/>
      <c r="H16" s="12"/>
      <c r="I16" s="12"/>
      <c r="J16" s="12"/>
      <c r="K16" s="12"/>
      <c r="L16" s="13"/>
      <c r="M16" s="13"/>
      <c r="N16" s="12"/>
    </row>
    <row r="17" spans="1:14" s="9" customFormat="1" x14ac:dyDescent="0.25">
      <c r="A17" s="10"/>
      <c r="B17" s="11"/>
      <c r="C17" s="11"/>
      <c r="D17" s="11"/>
      <c r="G17" s="36"/>
      <c r="H17" s="12"/>
      <c r="I17" s="12"/>
      <c r="J17" s="12"/>
      <c r="K17" s="12"/>
      <c r="L17" s="13"/>
      <c r="M17" s="13"/>
      <c r="N17" s="12"/>
    </row>
    <row r="18" spans="1:14" s="9" customFormat="1" x14ac:dyDescent="0.25">
      <c r="A18" s="10"/>
      <c r="B18" s="11"/>
      <c r="C18" s="11"/>
      <c r="D18" s="11"/>
      <c r="G18" s="36"/>
      <c r="H18" s="12"/>
      <c r="I18" s="12"/>
      <c r="J18" s="12"/>
      <c r="K18" s="12"/>
      <c r="L18" s="13"/>
      <c r="M18" s="13"/>
      <c r="N18" s="12"/>
    </row>
    <row r="19" spans="1:14" s="9" customFormat="1" x14ac:dyDescent="0.25">
      <c r="A19" s="10"/>
      <c r="B19" s="11"/>
      <c r="C19" s="11"/>
      <c r="D19" s="11"/>
      <c r="G19" s="36"/>
      <c r="H19" s="12"/>
      <c r="I19" s="12"/>
      <c r="J19" s="12"/>
      <c r="K19" s="12"/>
      <c r="L19" s="13"/>
      <c r="M19" s="13"/>
      <c r="N19" s="12"/>
    </row>
    <row r="20" spans="1:14" s="9" customFormat="1" x14ac:dyDescent="0.25">
      <c r="A20" s="10"/>
      <c r="B20" s="11"/>
      <c r="C20" s="11"/>
      <c r="D20" s="11"/>
      <c r="E20" s="11"/>
      <c r="G20" s="36"/>
      <c r="H20" s="12"/>
      <c r="I20" s="12"/>
      <c r="J20" s="12"/>
      <c r="K20" s="12"/>
      <c r="L20" s="13"/>
      <c r="M20" s="13"/>
      <c r="N20" s="12"/>
    </row>
    <row r="21" spans="1:14" s="9" customFormat="1" x14ac:dyDescent="0.25">
      <c r="A21" s="8"/>
      <c r="G21" s="36"/>
    </row>
    <row r="22" spans="1:14" s="9" customFormat="1" x14ac:dyDescent="0.25">
      <c r="A22" s="8"/>
      <c r="G22" s="36"/>
    </row>
    <row r="23" spans="1:14" s="9" customFormat="1" x14ac:dyDescent="0.25">
      <c r="A23" s="8"/>
      <c r="G23" s="36"/>
    </row>
    <row r="24" spans="1:14" s="9" customFormat="1" x14ac:dyDescent="0.25">
      <c r="A24" s="10"/>
      <c r="B24" s="11"/>
      <c r="C24" s="11"/>
      <c r="D24" s="11"/>
      <c r="E24" s="11"/>
      <c r="G24" s="12"/>
      <c r="H24" s="12"/>
      <c r="I24" s="12"/>
      <c r="J24" s="12"/>
      <c r="K24" s="12"/>
      <c r="L24" s="14"/>
      <c r="M24" s="14"/>
      <c r="N24" s="12"/>
    </row>
    <row r="25" spans="1:14" s="9" customFormat="1" x14ac:dyDescent="0.25">
      <c r="A25" s="8"/>
    </row>
    <row r="26" spans="1:14" s="9" customFormat="1" x14ac:dyDescent="0.25">
      <c r="A26" s="8"/>
    </row>
    <row r="27" spans="1:14" s="9" customFormat="1" x14ac:dyDescent="0.25">
      <c r="A27" s="8"/>
    </row>
  </sheetData>
  <mergeCells count="36">
    <mergeCell ref="AA4:AB4"/>
    <mergeCell ref="F4:J4"/>
    <mergeCell ref="K4:M4"/>
    <mergeCell ref="Z4:Z5"/>
    <mergeCell ref="F13:K13"/>
    <mergeCell ref="K8:K12"/>
    <mergeCell ref="L8:L12"/>
    <mergeCell ref="M8:M12"/>
    <mergeCell ref="Z8:Z12"/>
    <mergeCell ref="M6:M7"/>
    <mergeCell ref="L6:L7"/>
    <mergeCell ref="K6:K7"/>
    <mergeCell ref="Z6:Z7"/>
    <mergeCell ref="AA8:AA12"/>
    <mergeCell ref="AB8:AB12"/>
    <mergeCell ref="A6:A12"/>
    <mergeCell ref="B6:B12"/>
    <mergeCell ref="C6:C12"/>
    <mergeCell ref="Y1:Y3"/>
    <mergeCell ref="A4:E4"/>
    <mergeCell ref="N4:S4"/>
    <mergeCell ref="F1:Q3"/>
    <mergeCell ref="Y4:Y5"/>
    <mergeCell ref="T4:X4"/>
    <mergeCell ref="D8:D12"/>
    <mergeCell ref="E8:E12"/>
    <mergeCell ref="S8:S12"/>
    <mergeCell ref="X8:X12"/>
    <mergeCell ref="Y8:Y12"/>
    <mergeCell ref="AA6:AA7"/>
    <mergeCell ref="AB6:AB7"/>
    <mergeCell ref="E6:E7"/>
    <mergeCell ref="D6:D7"/>
    <mergeCell ref="S6:S7"/>
    <mergeCell ref="X6:X7"/>
    <mergeCell ref="Y6:Y7"/>
  </mergeCells>
  <conditionalFormatting sqref="M6 M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2021-05-04T14:20:39Z</cp:lastPrinted>
  <dcterms:created xsi:type="dcterms:W3CDTF">2008-07-08T21:30:46Z</dcterms:created>
  <dcterms:modified xsi:type="dcterms:W3CDTF">2021-07-06T21:13:04Z</dcterms:modified>
</cp:coreProperties>
</file>