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abeza\Desktop\"/>
    </mc:Choice>
  </mc:AlternateContent>
  <bookViews>
    <workbookView xWindow="0" yWindow="0" windowWidth="20490" windowHeight="7155" tabRatio="546"/>
  </bookViews>
  <sheets>
    <sheet name="proyectos 2018" sheetId="20" r:id="rId1"/>
    <sheet name="RESUMEN" sheetId="22" r:id="rId2"/>
  </sheets>
  <definedNames>
    <definedName name="_xlnm._FilterDatabase" localSheetId="0" hidden="1">'proyectos 2018'!$A$4:$S$280</definedName>
    <definedName name="_xlnm.Print_Area" localSheetId="0">'proyectos 2018'!$A$1:$S$72</definedName>
  </definedNames>
  <calcPr calcId="152511"/>
</workbook>
</file>

<file path=xl/calcChain.xml><?xml version="1.0" encoding="utf-8"?>
<calcChain xmlns="http://schemas.openxmlformats.org/spreadsheetml/2006/main">
  <c r="R279" i="20" l="1"/>
  <c r="R278" i="20"/>
  <c r="R277" i="20"/>
  <c r="R276" i="20"/>
  <c r="R275" i="20"/>
  <c r="R274" i="20"/>
  <c r="R273" i="20"/>
  <c r="R272" i="20"/>
  <c r="R271" i="20" l="1"/>
  <c r="R270" i="20"/>
  <c r="R269" i="20" l="1"/>
  <c r="R268" i="20" l="1"/>
  <c r="R267" i="20" l="1"/>
  <c r="R265" i="20"/>
  <c r="R266" i="20"/>
  <c r="R264" i="20"/>
  <c r="R263" i="20"/>
  <c r="P262" i="20"/>
  <c r="R262" i="20" s="1"/>
  <c r="R261" i="20"/>
  <c r="R260" i="20"/>
  <c r="R259" i="20"/>
  <c r="R257" i="20"/>
  <c r="R256" i="20"/>
  <c r="R255" i="20"/>
  <c r="R254" i="20"/>
  <c r="R253" i="20"/>
  <c r="R252" i="20"/>
  <c r="R251" i="20"/>
  <c r="R250" i="20"/>
  <c r="R248" i="20"/>
  <c r="R249" i="20"/>
  <c r="R247" i="20"/>
  <c r="R246" i="20"/>
  <c r="R245" i="20"/>
  <c r="R244" i="20"/>
  <c r="L25" i="22"/>
  <c r="K25" i="22"/>
  <c r="R243" i="20"/>
  <c r="R242" i="20"/>
  <c r="R241" i="20"/>
  <c r="R240" i="20"/>
  <c r="R239" i="20"/>
  <c r="R238" i="20"/>
  <c r="R237" i="20"/>
  <c r="R236" i="20"/>
  <c r="R235" i="20"/>
  <c r="R234" i="20"/>
  <c r="R233" i="20"/>
  <c r="R232" i="20"/>
  <c r="P231" i="20"/>
  <c r="R231" i="20" s="1"/>
  <c r="R229" i="20"/>
  <c r="R228" i="20"/>
  <c r="R175" i="20"/>
  <c r="R230" i="20"/>
  <c r="R224" i="20"/>
  <c r="R227" i="20"/>
  <c r="R226" i="20"/>
  <c r="R222" i="20"/>
  <c r="Q13" i="22"/>
  <c r="R9" i="20"/>
  <c r="R217" i="20"/>
  <c r="R218" i="20"/>
  <c r="R219" i="20"/>
  <c r="R220" i="20"/>
  <c r="R215" i="20"/>
  <c r="R214" i="20"/>
  <c r="R216" i="20"/>
  <c r="R225" i="20"/>
  <c r="R212" i="20"/>
  <c r="R213" i="20"/>
  <c r="R211" i="20"/>
  <c r="R210" i="20"/>
  <c r="R209" i="20"/>
  <c r="R207" i="20"/>
  <c r="R206" i="20"/>
  <c r="R208" i="20"/>
  <c r="R205" i="20"/>
  <c r="R204" i="20"/>
  <c r="R201" i="20"/>
  <c r="R203" i="20"/>
  <c r="R12" i="20"/>
  <c r="R280" i="20"/>
  <c r="R202" i="20"/>
  <c r="R200" i="20"/>
  <c r="R198" i="20"/>
  <c r="R199" i="20"/>
  <c r="R197" i="20"/>
  <c r="R194" i="20"/>
  <c r="R187" i="20"/>
  <c r="Q23" i="22"/>
  <c r="R193" i="20"/>
  <c r="R192" i="20"/>
  <c r="R190" i="20"/>
  <c r="R188" i="20"/>
  <c r="R191" i="20"/>
  <c r="R189" i="20"/>
  <c r="R186" i="20"/>
  <c r="R185" i="20"/>
  <c r="R184" i="20"/>
  <c r="R182" i="20"/>
  <c r="R181" i="20"/>
  <c r="R183" i="20"/>
  <c r="R180" i="20"/>
  <c r="J25" i="22"/>
  <c r="C25" i="22"/>
  <c r="O195" i="20"/>
  <c r="R195" i="20" s="1"/>
  <c r="R179" i="20"/>
  <c r="R178" i="20"/>
  <c r="R177" i="20"/>
  <c r="R176" i="20"/>
  <c r="R174" i="20"/>
  <c r="R173" i="20"/>
  <c r="R172" i="20"/>
  <c r="R171" i="20"/>
  <c r="R170" i="20"/>
  <c r="R169" i="20"/>
  <c r="R168" i="20"/>
  <c r="R167" i="20"/>
  <c r="R165" i="20"/>
  <c r="R166" i="20"/>
  <c r="R164" i="20"/>
  <c r="R163" i="20"/>
  <c r="R162" i="20"/>
  <c r="R161" i="20"/>
  <c r="R160" i="20"/>
  <c r="R159" i="20"/>
  <c r="R158" i="20"/>
  <c r="R157" i="20"/>
  <c r="R156" i="20"/>
  <c r="R155" i="20"/>
  <c r="R153" i="20"/>
  <c r="R154" i="20"/>
  <c r="R152" i="20"/>
  <c r="R151" i="20"/>
  <c r="R150" i="20"/>
  <c r="R149" i="20"/>
  <c r="R148" i="20"/>
  <c r="R147" i="20"/>
  <c r="R146" i="20"/>
  <c r="R145" i="20"/>
  <c r="R144" i="20"/>
  <c r="R143" i="20"/>
  <c r="R142" i="20"/>
  <c r="R141" i="20"/>
  <c r="R140" i="20"/>
  <c r="R138" i="20"/>
  <c r="R139" i="20"/>
  <c r="R137" i="20"/>
  <c r="R136" i="20"/>
  <c r="R196" i="20"/>
  <c r="R134" i="20"/>
  <c r="R135" i="20"/>
  <c r="R133" i="20"/>
  <c r="R131" i="20"/>
  <c r="R132" i="20"/>
  <c r="R130" i="20"/>
  <c r="R128" i="20"/>
  <c r="R129" i="20"/>
  <c r="R127" i="20"/>
  <c r="R126" i="20"/>
  <c r="R125" i="20"/>
  <c r="R124" i="20"/>
  <c r="R123" i="20"/>
  <c r="R122" i="20"/>
  <c r="R121" i="20"/>
  <c r="R120" i="20"/>
  <c r="R117" i="20"/>
  <c r="R119" i="20"/>
  <c r="R118" i="20"/>
  <c r="R116" i="20"/>
  <c r="R115" i="20"/>
  <c r="R98" i="20"/>
  <c r="Q12" i="22"/>
  <c r="Q20" i="22"/>
  <c r="Q9" i="22"/>
  <c r="Q10" i="22"/>
  <c r="Q8" i="22"/>
  <c r="Q15" i="22"/>
  <c r="Q22" i="22"/>
  <c r="Q19" i="22"/>
  <c r="Q11" i="22"/>
  <c r="Q14" i="22"/>
  <c r="Q16" i="22"/>
  <c r="Q18" i="22"/>
  <c r="Q21" i="22"/>
  <c r="M25" i="22"/>
  <c r="R114" i="20"/>
  <c r="R112" i="20"/>
  <c r="R113" i="20"/>
  <c r="R111" i="20"/>
  <c r="R110" i="20"/>
  <c r="R109" i="20"/>
  <c r="R108" i="20"/>
  <c r="R107" i="20"/>
  <c r="R106" i="20"/>
  <c r="R105" i="20"/>
  <c r="R104" i="20"/>
  <c r="R103" i="20"/>
  <c r="R102" i="20"/>
  <c r="R101" i="20"/>
  <c r="R100" i="20"/>
  <c r="R91" i="20"/>
  <c r="R99" i="20"/>
  <c r="R96" i="20"/>
  <c r="R97" i="20"/>
  <c r="R43" i="20"/>
  <c r="P25" i="22"/>
  <c r="O25" i="22"/>
  <c r="N25" i="22"/>
  <c r="H25" i="22"/>
  <c r="I25" i="22"/>
  <c r="G25" i="22"/>
  <c r="F25" i="22"/>
  <c r="E25" i="22"/>
  <c r="D25" i="22"/>
  <c r="R95" i="20"/>
  <c r="R94" i="20"/>
  <c r="R93" i="20"/>
  <c r="R92" i="20"/>
  <c r="R90" i="20"/>
  <c r="R89" i="20"/>
  <c r="R88" i="20"/>
  <c r="R87" i="20"/>
  <c r="Q84" i="20"/>
  <c r="R84" i="20" s="1"/>
  <c r="R86" i="20"/>
  <c r="R85" i="20"/>
  <c r="R83" i="20"/>
  <c r="R82" i="20"/>
  <c r="R77" i="20"/>
  <c r="R81" i="20"/>
  <c r="R80" i="20"/>
  <c r="R79" i="20"/>
  <c r="R78" i="20"/>
  <c r="R76" i="20"/>
  <c r="R75" i="20"/>
  <c r="R74" i="20"/>
  <c r="R73" i="20"/>
  <c r="R72" i="20"/>
  <c r="R71" i="20"/>
  <c r="R69" i="20"/>
  <c r="R68" i="20"/>
  <c r="R59" i="20"/>
  <c r="R67" i="20"/>
  <c r="R66" i="20"/>
  <c r="R65" i="20"/>
  <c r="R64" i="20"/>
  <c r="R63" i="20"/>
  <c r="R62" i="20"/>
  <c r="R61" i="20"/>
  <c r="R60" i="20"/>
  <c r="R58" i="20"/>
  <c r="R51" i="20"/>
  <c r="R57" i="20"/>
  <c r="R56" i="20"/>
  <c r="R55" i="20"/>
  <c r="R54" i="20"/>
  <c r="R53" i="20"/>
  <c r="R52" i="20"/>
  <c r="R50" i="20"/>
  <c r="R42" i="20"/>
  <c r="R49" i="20"/>
  <c r="R48" i="20"/>
  <c r="R47" i="20"/>
  <c r="R46" i="20"/>
  <c r="R45" i="20"/>
  <c r="R44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19" i="20"/>
  <c r="R20" i="20"/>
  <c r="R18" i="20"/>
  <c r="R17" i="20"/>
  <c r="R16" i="20"/>
  <c r="R15" i="20"/>
  <c r="R14" i="20"/>
  <c r="R13" i="20"/>
  <c r="R11" i="20"/>
  <c r="R10" i="20"/>
  <c r="R70" i="20"/>
  <c r="R8" i="20"/>
  <c r="R7" i="20"/>
  <c r="R6" i="20"/>
  <c r="R5" i="20"/>
  <c r="R223" i="20"/>
  <c r="Q25" i="22" l="1"/>
</calcChain>
</file>

<file path=xl/sharedStrings.xml><?xml version="1.0" encoding="utf-8"?>
<sst xmlns="http://schemas.openxmlformats.org/spreadsheetml/2006/main" count="2328" uniqueCount="1074">
  <si>
    <t>ALCALDIA DE BUCARAMANGA</t>
  </si>
  <si>
    <t>No</t>
  </si>
  <si>
    <t>NOMBRE DEL PROGRAMA</t>
  </si>
  <si>
    <t>PROYECTO</t>
  </si>
  <si>
    <t>FECHA DE REGISTRO</t>
  </si>
  <si>
    <t>DEPENDENCIA</t>
  </si>
  <si>
    <t>OBSERVACIONES</t>
  </si>
  <si>
    <t>RECURSOS PROPIOS</t>
  </si>
  <si>
    <t>SGP</t>
  </si>
  <si>
    <t>OTROS</t>
  </si>
  <si>
    <t>TOTAL</t>
  </si>
  <si>
    <t xml:space="preserve">   ALCALDIA DE BUCARAMANGA</t>
  </si>
  <si>
    <t>CANTIDAD</t>
  </si>
  <si>
    <t>PRESUPUESTO TOTAL CUATRENIO</t>
  </si>
  <si>
    <t>SECRETARIA ADMINISTRATIVA</t>
  </si>
  <si>
    <t>SECRETARIA DE EDUCACIÓN</t>
  </si>
  <si>
    <t>SECRETARIA DEL INTERIOR</t>
  </si>
  <si>
    <t>SECRETARIA DE HACIENDA</t>
  </si>
  <si>
    <t>SECRETARIA DE INFRAESTRUCTURA</t>
  </si>
  <si>
    <t>SECRETARIA DE SALUD Y AMBIENTE</t>
  </si>
  <si>
    <t xml:space="preserve"> SECRETARIA DE PLANEACIÓN </t>
  </si>
  <si>
    <t>COMPONENTE</t>
  </si>
  <si>
    <t xml:space="preserve"> LÍNEA ESTRATÉGICA</t>
  </si>
  <si>
    <t>PRESUPUESTO CUATRIENIO  (cifras completas)</t>
  </si>
  <si>
    <t>No DE REGISTRO</t>
  </si>
  <si>
    <t>META</t>
  </si>
  <si>
    <t>PLAN DE DESARROLLO 2016-2019 "GOBIERNO DE  LAS CIUDADANAS Y LOS CIUDADANOS"</t>
  </si>
  <si>
    <t>ESTADO</t>
  </si>
  <si>
    <t>ACTUALIZADO POR COSTOS</t>
  </si>
  <si>
    <t>ACTUALIZADO POR REFORMULACIÓN</t>
  </si>
  <si>
    <t>NUEVO</t>
  </si>
  <si>
    <t>ACTUALIZADO POR ARRASTRE AUTOMÁTICO  O VIGENCIA</t>
  </si>
  <si>
    <t>SECRETARIA DE PLANEACIÓN</t>
  </si>
  <si>
    <t>SECRETARIA  DE DESARROLLO SOCIAL</t>
  </si>
  <si>
    <t>ESPACIO PÚBLICO</t>
  </si>
  <si>
    <t>INSTITUTO DE DEPORTE  Y RECREACIÓN DE BUCARAMANGA</t>
  </si>
  <si>
    <t>INSTITUTO DE VIVIENDA DE BUCARAMANGA</t>
  </si>
  <si>
    <t>BOMBEROS DE BUCARAMANGA</t>
  </si>
  <si>
    <t>ID</t>
  </si>
  <si>
    <t>BPIN</t>
  </si>
  <si>
    <t>DIRECCIÓN DE TRÁNSITO DE BUCARAMANGA</t>
  </si>
  <si>
    <t>SECRETARÍA JURÍDICA</t>
  </si>
  <si>
    <t>INSTITUTO MUNICIPAL DE CULTURA Y TURISMO</t>
  </si>
  <si>
    <t>RETIRADO</t>
  </si>
  <si>
    <t xml:space="preserve">PRESENTADO POR OTRA ENTIDAD </t>
  </si>
  <si>
    <t>ACTUALIZADO POR CAMBIO DE NOMBRE</t>
  </si>
  <si>
    <t>INSTITUTO MUNICIPAL DE EMPLEO Y FOMENTO EMPRESARIAL DE BUCARAMANGA</t>
  </si>
  <si>
    <t>PROYECTOS 2018 CON EL PLAN DE DESARROLLO 2016-2019 "GOBIERNO DE  LAS CIUDADANAS Y LOS CIUDADANOS"</t>
  </si>
  <si>
    <t>SECRETARIA DEL PLANEACIÓN BPPIM</t>
  </si>
  <si>
    <t>TOTAL 2018</t>
  </si>
  <si>
    <t>Gobernanza Democrática</t>
  </si>
  <si>
    <t>Gobierno legal y efectivo</t>
  </si>
  <si>
    <t>Administración articulada y coherente</t>
  </si>
  <si>
    <t>APOYO A LA GESTIÓN INSTITUCIONAL, EN LOS PROCESOS DE PLANIFICACIÓN DEL ÁMBITO TERRITORIAL, ECONÓMICA Y SOCIAL DE BUCARAMANGA, SANTANDER</t>
  </si>
  <si>
    <t>2016-068001-0125</t>
  </si>
  <si>
    <t>Secretaría de Planeación</t>
  </si>
  <si>
    <t>MEJORAMIENTO DE LA EJECUCIÓN DE LOS PROCESOS TRANSVERSALES DE LA SECRETARÍA DE INFRAESTRUCTURA DEL MUNICIPIO DE BUCARAMANGA</t>
  </si>
  <si>
    <t>2016-068001-0121</t>
  </si>
  <si>
    <t>Secretaría de Infraestructura</t>
  </si>
  <si>
    <t>Inclusión Social</t>
  </si>
  <si>
    <t>Hogares Felices</t>
  </si>
  <si>
    <t>Formación y acompañamiento para el hogar.</t>
  </si>
  <si>
    <t>ASESORÍA Y ACOMPAÑAMIENTO SOCIAL A CIUDADANOS INTERESADOS EN VIVIENDA Y HOGARES BENEFICIARIOS DE PROYECTOS DE VIVIENDA DE INVISBU EN EL MUNICIPIO DE BUCARAMANGA.</t>
  </si>
  <si>
    <t>Construyendo mi hogar.</t>
  </si>
  <si>
    <t>DISEÑO Y FORMULACIÓN DE PROYECTOS DE VIVIENDA EN EL MUNICIPIO DE BUCARAMANGA.</t>
  </si>
  <si>
    <t>2018-068001-0002</t>
  </si>
  <si>
    <t>Calidad de vida</t>
  </si>
  <si>
    <t>Ciudadanas y ciudadanos inteligentes</t>
  </si>
  <si>
    <t>Observar y ser observado: fomento al turismo</t>
  </si>
  <si>
    <t>DIFUSIÓN DE LA OFERTA TURÍSTICA Y DEL PATRIMONIO CULTURAL POR MEDIO DE UNA ESTRATEGIA DE COMUNICACIÓN EN LA CIUDAD DE BUCARAMANGA, SANTANDER.</t>
  </si>
  <si>
    <t>2017-068001-0056</t>
  </si>
  <si>
    <t>Instituto Municipal de Cultura  y turismo.</t>
  </si>
  <si>
    <t>Lectura, Escritura y Oralidad - LEO</t>
  </si>
  <si>
    <t>FORTALECIMIENTO DE LA BIBLIOTECA PÚBLICA GABRIEL TURBAY PARA EL MEJORAMIENTO EN LA PRESTACIÓN DEL SERVICIO EN LA CIUDAD DE BUCARAMANGA, SANTANDER, CENTRO ORIENTE.</t>
  </si>
  <si>
    <t>2016-068001-0225</t>
  </si>
  <si>
    <t xml:space="preserve">Gobierno Legal y efectivo </t>
  </si>
  <si>
    <t>MEJORAMIENTO DE LA GESTIÓN PARA LA PRESTACIÓN DE LOS SERVICIOS A LA CIUDADANÍA EN LA SECRETARÍA DEL INTERIOR MUNICIPIO DE BUCARAMANGA.</t>
  </si>
  <si>
    <t>2017-068001-0009</t>
  </si>
  <si>
    <t>Secretaría del Interior</t>
  </si>
  <si>
    <t>Gobernanza democrática</t>
  </si>
  <si>
    <t xml:space="preserve">Gobierno legal y efectivo </t>
  </si>
  <si>
    <t>Finanzas Públicas Sostenibles y Comprensibles para la Ciudadanía</t>
  </si>
  <si>
    <t>FORTALECIMIENTO A LA GESTIÓN DE LA OFICINA DE VALORIZACIÓN DEL MUNICIPIO DE BUCARAMANGA SANTANDER.</t>
  </si>
  <si>
    <t>2016-068001-0204</t>
  </si>
  <si>
    <t>Secretaría de Hacienda</t>
  </si>
  <si>
    <t>EDUCACIÓN: Bucaramanga educada, culta e innovadora.</t>
  </si>
  <si>
    <t>Acceso (Accesibilidad): "Educación para una Ciudadanía Inteligente y solidaria"</t>
  </si>
  <si>
    <t>ADMINISTRACIÓN DEL SERVICIO EDUCATIVO A ESCOLARES DEL MUNICIPIO DE BUCARAMANGA, SANTANDER</t>
  </si>
  <si>
    <t>(9.599) Población escolar de estratos 1,2 y 3 del municipio de Bucaramanga por fuera del sistema escolar por no disponibilidad de cupos.</t>
  </si>
  <si>
    <t>2017-068001-0005</t>
  </si>
  <si>
    <t>Secretaría de Educación</t>
  </si>
  <si>
    <t xml:space="preserve">Calidad de Vida </t>
  </si>
  <si>
    <t>MEJORAMIENTO NUTRICIONAL MEDIANTE LA ENTREGA DE COMPLEMENTO ALIMENTARIO Y ALMUERZO A ESCOLARES DEL MUNICIPIO DE BUCARAMANGA, SANTANDER.</t>
  </si>
  <si>
    <t>2016-068001-0165</t>
  </si>
  <si>
    <t>Inclusión social</t>
  </si>
  <si>
    <t>Hogares felices</t>
  </si>
  <si>
    <t>SUBSIDIO Y ASIGNACIÓN DE RECURSOS COMPLEMENTARIOS PARA HOGARES CON SUBSIDIO NACIONAL Y OBJETO DE REUBICACIÓN  Y POBREZA EXTREMA EN BUCARAMANGA , SANTANDER, CENTRO ORIENTE.</t>
  </si>
  <si>
    <t>2016-068001-0221</t>
  </si>
  <si>
    <t>Mejoramiento y Consolidación de la Ciudad Construida</t>
  </si>
  <si>
    <t>ASISTENCIA JURÍDICA PARA LA TITULACIÓN DE PREDIOS FISCALES Y LA ATENCIÓN A TRÁMITES DE PROPIEDAD HORIZONTAL  EN   BUCARAMANGA , SANTANDER, CENTRO ORIENTE.</t>
  </si>
  <si>
    <t>2016-068001-0223</t>
  </si>
  <si>
    <t>2016-068001-0110</t>
  </si>
  <si>
    <t>APOYO A LA GESTIÓN INSTITUCIONAL DEL PLAN DE SALUD PÚBLICA  EN EL MUNICIPIO BUCARAMANGA, SANTANDER, CENTRO ORIENTE.</t>
  </si>
  <si>
    <t>Calidad (aceptabilidad) " Innovadores y profesionales"</t>
  </si>
  <si>
    <t>FORTALECIMIENTO DE LOS MACROPROCESOS Y DOTACIÓN PARA LA SECRETARÍA DE EDUCACIÓN DEL MUNICIPIO DE BUCARAMANGA.</t>
  </si>
  <si>
    <t>2016-068001-0126</t>
  </si>
  <si>
    <t>Salud Pública: salud para todos y con todos</t>
  </si>
  <si>
    <t>Aseguramiento</t>
  </si>
  <si>
    <t>FORTALECIMIENTO DE LA SEGURIDAD SOCIAL EN SALUD DE LA POBLACIÓN POBRE SIN CAPACIDAD DE PAGO BUCARAMANGA, SANTANDER</t>
  </si>
  <si>
    <t>2016-068001-0095</t>
  </si>
  <si>
    <t>Gobierno participativo y abierto</t>
  </si>
  <si>
    <t>Ciudadanía empoderada y debate público</t>
  </si>
  <si>
    <t>2016-068001-0120</t>
  </si>
  <si>
    <t>Secretaría Administrativa</t>
  </si>
  <si>
    <t>2016-068001-0157</t>
  </si>
  <si>
    <t>Dirección de Transito de Bucaramanga</t>
  </si>
  <si>
    <t>MEJORAMIENTO Y APOYO A LA GESTIÓN ADMINISTRATIVA Y PROCESOS TRANSVERSALES DE LA SECRETARÍA DE DESARROLLO SOCIAL DEL MUNICIPIO DE BUCARAMANGA, SANTANDER, CENTRO ORIENTE.</t>
  </si>
  <si>
    <t>2016-068001-0138</t>
  </si>
  <si>
    <t>Secretaría de  Desarrollo Social</t>
  </si>
  <si>
    <t>IMPLEMENTAICÓN DE ACCIONES DE ASISTENCIA Y ATENCIÓN PRIORITARIA A LOS ADULTOS MAYORES EN CONDICIÓN DE VULNERABILIADAD  DEL MUNICIPIO DE BUCARAMANGA.</t>
  </si>
  <si>
    <t>Atención prioritaria y focalizada a grupos de población vulnerable</t>
  </si>
  <si>
    <t>Adulto mayor y digno</t>
  </si>
  <si>
    <t>2018-068001-0004</t>
  </si>
  <si>
    <t>(13.960) Adultos mayores beneficiados con acciones directas de asistencia y atención prioritaria.</t>
  </si>
  <si>
    <t>Territorios Vulnerables, territorios visibles</t>
  </si>
  <si>
    <t>FORMULACIÓN DE UN DOCUMENTO GUIA EN PROCESOS DE LEGALIZACIÓN, REGULACIÓN URBANÍSTICA, TITULARIDAD Y ASIGNACIÓN DE NOMENCLATURAS BUCARAMANGA, SANTANDER, CENTRO ORIENTE.</t>
  </si>
  <si>
    <t>2016-068001-0144</t>
  </si>
  <si>
    <t>Infraestructura y conectividad</t>
  </si>
  <si>
    <t>Movilidad</t>
  </si>
  <si>
    <t>Movilidad y seguridad vial</t>
  </si>
  <si>
    <t>IMPLEMENTACIÓN Y PROMOCIÓN DE PROGRAMAS DE EDUCACIÓN VIAL A LOS USUARIOS DE LA VÍA EN EL MUNICIPIO DE BUCARAMANGA</t>
  </si>
  <si>
    <t>2016-068001-0089</t>
  </si>
  <si>
    <t>FORMULACIÓN E IMPLEMENTACIÓN DE UNA ESTRATEGIA DE CONTROL VIAL DE LA DIRECCIÓN DE TRÁNSITO DEL MUNICIPIO DE BUCARAMANGA.</t>
  </si>
  <si>
    <t>2016-068001-0092</t>
  </si>
  <si>
    <t>ACTUALIZACIÓN, MANTENIMIENTO Y GEORREFERENCIACIÓN DE LA RED SEMAFÓRICA DEL MUNICIPIO DE BUCARAMANGA.</t>
  </si>
  <si>
    <t>(100) Porcentaje Mantenimiento y actualización de la red semafórica</t>
  </si>
  <si>
    <t>2016-068001-0093</t>
  </si>
  <si>
    <t>Movilidad y Seguridad vial</t>
  </si>
  <si>
    <t>DISEÑO E IMPLEMENTACIÓN DE UN CENTRO DE INVESTIGACIÓN DEL TRÁNSITO VEHICULAR Y PEATONAL EN BUCARAMANGA Y SU ÁREA DE INFLUENCIA</t>
  </si>
  <si>
    <t>2016-068001-0148</t>
  </si>
  <si>
    <t>Vida Saludable y Enfermedades Transmisibles</t>
  </si>
  <si>
    <t>MEJORAMIENTO DE LAS ENFERMEDADES TRANSMISIBLES EN BUCARAMANGA, SANTANDER, CENTRO ORIENTE</t>
  </si>
  <si>
    <t>2016-068001-0111</t>
  </si>
  <si>
    <t>2018-068001-0003</t>
  </si>
  <si>
    <t>MEJORAMIENTO Y ACTULIZACIÓN DE LA SEÑALIZACIÓN VIAL EN EL MUNICIPIO DE BUCARAMANGA</t>
  </si>
  <si>
    <t>FORTALECIMIENTO DEL CENTRO DE DIAGNÓSTICO AUTOMOTOR DE LA DIRECCIÓN DE TRÁNSITO</t>
  </si>
  <si>
    <t>2016-068001-0090</t>
  </si>
  <si>
    <t>Promoción de Modos de Transporte no Motorizados</t>
  </si>
  <si>
    <t>FORMULACIÓN  E IMPLEMENTACIÓN DE ALTERNATIVAS QUE FOMENTEN Y FORTALEZCAN LA UTILIZACIÓN DE LOS MODOS DE TRANSPORTE NO MOTORIZADOS EN EL MUNICIPIO DE BUCARAMANGA</t>
  </si>
  <si>
    <t>2016-068001-0200</t>
  </si>
  <si>
    <t>Vida saludable y condiciones no transmisibles.</t>
  </si>
  <si>
    <t>FORTALECIMIENTO DE LAS ACCIONES TENDIENTES AL CONTROL DE LAS ENFERMEDADES CRÓNICAS NO TRANSMISIBLES EN EL MUNICIPIO DE BUCARAMANGA.</t>
  </si>
  <si>
    <t>(1) Campaña educomunicativa para prevención y manejo de enfermedades no transmisibles.</t>
  </si>
  <si>
    <t>2016-068001-0193</t>
  </si>
  <si>
    <t>CONSTRUCCIÓN DE OBRAS DE ESTABILIZACIÓN DE TALUDES Y MITIGACIÓN DE RIESGO PARA EL COSTADO ORIENTAL DEL LOTE EN EL CUAL SE DESARROLLARÁ LA URBANIZACIÓN NORTE CLUB FASE II BUCARAMANGA.</t>
  </si>
  <si>
    <t>2017-068001-0087</t>
  </si>
  <si>
    <t>ASISTENCIA TÉCNICO-ARTÍSTICA, AUDIOVISUAL Y ACOMPAÑAMIENTO SOCIAL PARA EL DIAGNÓSTICO, AL PROGRAMA CASAS DE COLORES EN BARRIOS Y ENTORNOS URBANOS SELECCIONADOS DEL MUNICIPIO DE BUCARAMANGA.</t>
  </si>
  <si>
    <t xml:space="preserve">ACTUALIZADO POR ARRASTRE AUTOMÁTICO  O VIGENCIA.   </t>
  </si>
  <si>
    <t>2018-068001-0005</t>
  </si>
  <si>
    <t>2018-068001-0006</t>
  </si>
  <si>
    <t>Instituto de Deporte  y Recreación de Bucaramanga</t>
  </si>
  <si>
    <t>Actividad física, educación física, recreación y deporte</t>
  </si>
  <si>
    <t>Ambientes deportivos y recreativos</t>
  </si>
  <si>
    <t>ADMINISTRACIÓN , MANTENIMIENTO Y ADECUACIÓN DE LOS  ESCENARIOS Y CAMPOS DEPORTIVOS DEL MUNICIPIO DE BUCARAMANGA.</t>
  </si>
  <si>
    <t>(10) Escenarios intervenidos con mantenimiento, adecuaciones y administración.</t>
  </si>
  <si>
    <t xml:space="preserve">Sexualidad , derechos sexuales y reproductivos </t>
  </si>
  <si>
    <t>IMPLEMENTACIÓN DE LAS ACCIONES DE PROMOCIÓN, PREVENCIÓN Y VIGILANCIA DE SALUD SEXUAL Y REPRODUCTIVA DEL MUNICIPIO DE BUCARAMANGA.</t>
  </si>
  <si>
    <t>2016-068001-0140</t>
  </si>
  <si>
    <t>Nuevos liderazgos</t>
  </si>
  <si>
    <t>DESARROLLO DE UNA ESCUELA DE LIDERAZGO Y PARTICIPACIÓN POLÍTICA PARA LAS MUJERES EN EL MUNICIPIO DE BUCARAMANGA, SANTANDER, CENTRO ORIENTE.</t>
  </si>
  <si>
    <t>2017-068001-0045</t>
  </si>
  <si>
    <t xml:space="preserve">Los caminos de la vida </t>
  </si>
  <si>
    <t>Inicio Feliz (Primera Infancia)</t>
  </si>
  <si>
    <t>IMPLEMENTACIÓN DE ESTRATEGIAS EN SALUD QUE GARANTICEN EL DESARROLLO INTEGRAL DE LOS NIÑOS NIÑAS Y ADOLESCENTES DEL MUNICIPIO DE BUCARAMANGA.</t>
  </si>
  <si>
    <t xml:space="preserve">(3) Estrategias de salud que coadyuven al desarrollo integral de los niños, niñas y adolescentes. </t>
  </si>
  <si>
    <t>2016-068001-0199</t>
  </si>
  <si>
    <t>Sostenibilidad Ambiental</t>
  </si>
  <si>
    <t>Gestión del riesgo</t>
  </si>
  <si>
    <t>Reducción y mitigación del riesgo de desastre</t>
  </si>
  <si>
    <t>ACTUALIZACIÓN DE LAS ACCIONES EN EMERGENCIAS Y DESASTRES EN SALUD DEL MUNICIPIO DE BUCARAMANGA</t>
  </si>
  <si>
    <t>2016-068001-0183</t>
  </si>
  <si>
    <t xml:space="preserve">Salud y ámbito laboral </t>
  </si>
  <si>
    <t>ANÁLISIS DE LA SEGURIDAD EN EL TRABAJO Y DISMINUCIÓN EN ENFERMEDADES DE ORIGEN LABORAL EN BUCARAMANGA</t>
  </si>
  <si>
    <t>2016-068001-0187</t>
  </si>
  <si>
    <t>Población con discapacidad</t>
  </si>
  <si>
    <t>IMPLEMENTACIÓN DEL PLAN MUNICIPAL DE DISCAPACIDAD BUCARAMANGA, SANTANDER, CENTRO ORIENTE.</t>
  </si>
  <si>
    <t>2016-068001-0162</t>
  </si>
  <si>
    <t>Gobierno transparente, cultura de legalidad y ética pública.</t>
  </si>
  <si>
    <t>MEJORAMIENTO DE LA TRANSPARENCIA, LA ÉTICA PÚBLICA Y LA CULTURA DE LA LEGALIDAD.</t>
  </si>
  <si>
    <t>2017-068001-0008</t>
  </si>
  <si>
    <t>Secretaría Jurídica</t>
  </si>
  <si>
    <t>Víctimas del Conflicto Interno Armado</t>
  </si>
  <si>
    <t>IMPLEMENTACIÓN DE ACCIONES DIFERENCIALES EN SALUD PÚBLICA A LA POBLACIÓN VÍCTIMA DEL CONFLICTO ARMADO EN BUCARAMANGA.</t>
  </si>
  <si>
    <t>2016-068001-0218</t>
  </si>
  <si>
    <t>Disponibilidad ( Asequibilidad) "entornos de aprendizaje bellos y agradables"</t>
  </si>
  <si>
    <t>OPTIMIZACIÓN DE LOS ESTABLECIMIENTOS EDUCATIVOS, MEDIANTE EL PAGO DE ARRENDAMIENTO, SERVICIOS PÚBLICOS, ASEO, VIGILANCIA Y OTROS BUCARAMANGA</t>
  </si>
  <si>
    <t>2016-068001-0097</t>
  </si>
  <si>
    <t xml:space="preserve">CONSTRUCCIÓN DE OBRAS Y APOYO TÉCNICO PARA MEJORAMIENTOS DE VIVIENDA URBANA Y RURAL EN BUCARAMANGA, SANTANDER, CENTRO ORIENTE </t>
  </si>
  <si>
    <t>2017-068001-0010</t>
  </si>
  <si>
    <t>CUMPLIMIENTO DEL ACUERDO MUNICIPAL  086 DEL 5 DE OCTUBRE DE 2017</t>
  </si>
  <si>
    <t xml:space="preserve">IDENTIFICACIÓN Y SELECCIÓN DE LA POBLACIÓN POBRE Y VULNERABLE DEL MUNICIPIO DE BUCARAMANGA, SANTANDER, CENTRO ORIENTE </t>
  </si>
  <si>
    <t>2016-068001-0108</t>
  </si>
  <si>
    <t>Mujeres y equidad de genero</t>
  </si>
  <si>
    <t>Fortalecimiento de la participación política, económica y social de las mujeres.</t>
  </si>
  <si>
    <t>2017-068001-0036</t>
  </si>
  <si>
    <t>Los caminos de la vida</t>
  </si>
  <si>
    <t>Creciendo y construyendo (adolescencia)</t>
  </si>
  <si>
    <t>FORTALECIMIENTO DE CONDICIONES PARA PROMOCIÓN, PREVENCIÓN, PROTECCIÓN Y CUIDADO DE ADOLESCENTES EN RIESGO O CON DERECHOS VULNERADOS BUCARAMANGA, SANTANDER, CENTRO ORIENTE.</t>
  </si>
  <si>
    <t>(506) Adolescentes formados en proyectos de vida, sensibilización en la prevención de embarazos no planeados.</t>
  </si>
  <si>
    <t>2016-068001-0149</t>
  </si>
  <si>
    <t>FORTALECIMIENTO DE LAS INSTITUCIONES DEMOCRÁTICAS DE BASE BUCARAMANGA, SANTANDER</t>
  </si>
  <si>
    <t>2016-068001-0119</t>
  </si>
  <si>
    <t>Vida libre de violencias</t>
  </si>
  <si>
    <t>MEJORAMIENTO DE LA CALIDAD DE VIDA DE MUJERES VÍCTIMAS DE LA VIOLENCIA PROMOVIENDO EL GOCE EFECTIVO DE SUS DERECHOS EN EL MUNICIPIO DE BUCARAMANGA, SANTANDER, CENTRO ORIENTE.</t>
  </si>
  <si>
    <t>2016-068001-0160</t>
  </si>
  <si>
    <t>Habitante de calle</t>
  </si>
  <si>
    <t>ASISTENCIA INTEGRAL Y FOCALIZADA AL HABITANTE DE CALLE EN EL MUNICIPIO DE BUCARAMANGA</t>
  </si>
  <si>
    <t>2016-068001-0124</t>
  </si>
  <si>
    <t>FORTALECIMIENTO DEL TALENTO HUMANO EN LA ATENCIÓN INTEGRAL A LA POBLACIÓN VULNERABLE EN CUANTO A LOS DETERMINANTES SOCIALES DE LA SALUD BUCARAMANGA.</t>
  </si>
  <si>
    <t>2016-068001-0146</t>
  </si>
  <si>
    <t>Ambiente para la ciudadanía</t>
  </si>
  <si>
    <t>Calidad ambiental y adaptación al cambio climático</t>
  </si>
  <si>
    <t>IMPLEMENTACIÓN Y MANTENIMIENTO DEL SISTEMA DE GESTIÓN AMBIENTAL SIGAM EN EL MUNICIPIO DE BUCARAMANGA</t>
  </si>
  <si>
    <t>2016-068001-0114</t>
  </si>
  <si>
    <t xml:space="preserve">FONDO AMBIENTAL </t>
  </si>
  <si>
    <t>Fortalecimiento de la autoridad Sanitaria para la Gestión de la Salud</t>
  </si>
  <si>
    <t>FORTALECIMIENTO DE LA AUTORIDAD SANITARIA PARA GESTIÓN DE LA SALUD PÚBLICA DE BUCARAMANGA, SANTANDER</t>
  </si>
  <si>
    <t>2016-068001-0127</t>
  </si>
  <si>
    <t>RECURSOS COLJUEGOS</t>
  </si>
  <si>
    <t>Seguridad Alimentaria y nutricional</t>
  </si>
  <si>
    <t>IMPLEMENTACIÓN DEL PLAN DE SEGURIDAD ALIMENTARIA Y NUTRICIONAL DE BUCARAMANGA</t>
  </si>
  <si>
    <t>2016-068001-0170</t>
  </si>
  <si>
    <t>Gobierno Legal y Efectivo</t>
  </si>
  <si>
    <t>Inspecciones y comisarias que funcionan</t>
  </si>
  <si>
    <t>FORTALECIMIENTO A INSPECCIONES Y COMISARIAS QUE FUNCIONAN EN EL MUNICIPIO DE BUCARAMANGA, SANTANDER.</t>
  </si>
  <si>
    <t>(9.000) Procesos descongestionados.</t>
  </si>
  <si>
    <t>2016-068001-0181</t>
  </si>
  <si>
    <t>Secretaría Del Interior</t>
  </si>
  <si>
    <t>Gobernanza Urbana</t>
  </si>
  <si>
    <t>Ordenamiento territorial en marcha</t>
  </si>
  <si>
    <t>APLICACIÓN, CONTROL Y VERIFICACIÓN DE LAS NORMAS CONTENIDAS EN EL PLAN DE ORDENAMIENTO TERRITORIAL EN EL MUNICIPIO DE BUCARAMANGA</t>
  </si>
  <si>
    <t>2016-068001-0117</t>
  </si>
  <si>
    <t>Espacios verdes para la democracia</t>
  </si>
  <si>
    <t>Ecosistemas para la vida</t>
  </si>
  <si>
    <t>ADQUISICIÓN DE PREDIOS PARA LA CONSERVACIÓN, MANTENIMIENTO Y ESTUDIO DE FLORA Y FAUNA EN ÁREAS ABASTECEDORAS DE AGUA DEL MUNICIPIO  DE BUCARAMANGA, SANTANDER, CENTRO ORIENTE.</t>
  </si>
  <si>
    <t>2016-068001-0164</t>
  </si>
  <si>
    <t>FORTALECIMIENTO A LA ATENCIÓN INTEGRAL DE LA POBLACIÓN VÍCTIMA DEL CONFLICTO INTERNO ARMADO EN EL MUNICIPIO DE BUCARAMANGA.</t>
  </si>
  <si>
    <t>2017-068001-0021</t>
  </si>
  <si>
    <t>Primero mi familia</t>
  </si>
  <si>
    <t>APOYO A LA IMPLEMENTACIÓN DEL PROGRAMA MÁS FAMILIAS EN ACCIÓN DEL MUNICIPIO DE BUCARAMANGA</t>
  </si>
  <si>
    <t>2016-068001-0096</t>
  </si>
  <si>
    <t>Educación ambiental</t>
  </si>
  <si>
    <t>IMPLEMENTACIÓN DE ESTRATEGIAS DE EDUCACIÓN AMBIENTAL EN EL MUNICIPIO DE BUCARAMANGA</t>
  </si>
  <si>
    <t>2016-068001-0113</t>
  </si>
  <si>
    <t>Jugando y Aprendiendo (Infancia)</t>
  </si>
  <si>
    <t>DESARROLLO DE CAPACIDADES Y PROTECCIÓN INTEGRAL A LA INFANCIA BUCARAMANGA, SANTANDER, CENTRO ORIENTE.</t>
  </si>
  <si>
    <t>2016-068001-0155</t>
  </si>
  <si>
    <t>FORTALECIMIENTO DE LA CAPACIDAD DE RESPUESTA INSTITUCIONAL PARA LA ATENCIÓN INTEGRAL A LA PRIMERA INFANCIA DE BUCARAMANGA, SANTANDER, CENTRO ORIENTE.</t>
  </si>
  <si>
    <t>2016-068001-0163</t>
  </si>
  <si>
    <t>Actividad física y salud " Bucaramanga activa y saludable"</t>
  </si>
  <si>
    <t>IMPLEMENTACIÓN DE  PROCESOS DE HÁBITOS Y ESTILOS DE VIDA SALUDABLE PARA LOS HABITANTES DEL MUNICIPIO DE BUCARAMANGA</t>
  </si>
  <si>
    <t>2016-068001-0130</t>
  </si>
  <si>
    <t xml:space="preserve">Jovenes vitales </t>
  </si>
  <si>
    <t>FORTALECIMIENTO DE ESPACIOS, ESTRUCTURAS Y MECANISMOS DE DESARROLLO SOCIAL Y JUVENIL  EN EL MUNICIPIO DE BUCARAMANGA, SANTANDER, CENTRO ORIENTE.</t>
  </si>
  <si>
    <t>(10.000) Jóvenes entre 14 y 28 años con diferentes alternativas de ocupación.</t>
  </si>
  <si>
    <t>2016-068001-0205</t>
  </si>
  <si>
    <t>Convivencia Social y Salud Mental</t>
  </si>
  <si>
    <t>MEJORAMIENTO DE LA SALUD MENTAL  Y LA CONVIVENCIA SOCIAL BUCARAMANGA, SANTANDER, CENTRO ORIENTE.</t>
  </si>
  <si>
    <t>2016-068001-0153</t>
  </si>
  <si>
    <t>Ruralidad con equidad</t>
  </si>
  <si>
    <t>Nuestro proyecto agropecuario</t>
  </si>
  <si>
    <t>DISEÑO E IMPLEMENTACIÓN DE ESTRATEGIAS QUE FORTALEZCAN LAS ACTIVIDADES DEL SECTOR RURAL PARA EL MEJORAMIENTO DE LA PRODUCTIVIDAD  BUCARAMANGA, SANTANDER, CENTRO ORIENTE.</t>
  </si>
  <si>
    <t>2016-068001-0185</t>
  </si>
  <si>
    <t>Deporte y recreación social comunitario</t>
  </si>
  <si>
    <t>IMPLEMENTACIÓN DE PROCESOS DE RECREACIÓN Y APROVECHAMIENTO DEL TIEMPO LIBRE EN EL MUNICIPIO DE BUCARAMANGA.</t>
  </si>
  <si>
    <t>2016-068001-0131</t>
  </si>
  <si>
    <t>IMPLEMENTACION DE PROCESOS DE PREVENCIÓN Y FORMACIÓN JUVENIL EN BUCARAMANGA, SANTANDER, CENTRO ORIENTE.</t>
  </si>
  <si>
    <t>2016-068001-0197</t>
  </si>
  <si>
    <t>Diseño Urbano Inteligente y Sustentable</t>
  </si>
  <si>
    <t>APOYO EN LA PLANIFICACIÓN DE LAS OBRAS DE INFRAESTRUCTURA DEL MUNICIPIO DE BUCARAMANGA, SANTANDER.</t>
  </si>
  <si>
    <t>2017-068001-0016</t>
  </si>
  <si>
    <t>DESARROLLO  DE LOS JUEGOS DEPORTIVOS COMUNITARIOS EN EL MUNICIPIO DE BUCARAMANGA SANTANDER CENTRO ORIENTE</t>
  </si>
  <si>
    <t>(16) Eventos deportivos comunitarios de Bucaramanga</t>
  </si>
  <si>
    <t>2016-068001-0129</t>
  </si>
  <si>
    <t xml:space="preserve"> </t>
  </si>
  <si>
    <t>SGP INVERSIÓN FORZOSA LEY 715-PROPÓSITO GENERAL LIBRE DESTINACIÓN; SGP PRIMERA INFANCIA</t>
  </si>
  <si>
    <t>CONSTRUCCIÓN DE OBRAS DE ESTABILIZACIÓN DE TALUDES Y TANQUE DE ALMACENAMIENTO DE AGUA POTABLE PARA LA URBANIZACIÓN CAMPO MADRID BUCARAMANGA.</t>
  </si>
  <si>
    <t>2017-068001-0075</t>
  </si>
  <si>
    <t>ACUERDO MUNICIPAL 062 DEL 3 DE AGOSTO DE 2017</t>
  </si>
  <si>
    <t>Deporte formativo</t>
  </si>
  <si>
    <t>FORTALECIMIENTO DE LOS JUEGOS ESTUDIANTILES EN EL MUNICIPIO DE BUCARAMANGA, SANTANDER, CENTRO ORIENTE.</t>
  </si>
  <si>
    <t>(4) Festivales, eventos, torneos, competencias deportivas en las categorías preinfantil e infantil.</t>
  </si>
  <si>
    <t>2016-068001-0156</t>
  </si>
  <si>
    <t>FORTALECIMIENTO DE LAS ESCUELAS DE INICIACIÓN Y FORMACIÓN DEPORTIVA EN EL MUNICIPIO BUCARAMANGA, SANTANDER, CENTRO ORIENTE.</t>
  </si>
  <si>
    <t>(60) Grupos de iniciación y formación deportiva para niños, niñas y adolescentes.</t>
  </si>
  <si>
    <t>2016-068001-0215</t>
  </si>
  <si>
    <t>MEJORAMIENTO DE LA PARTICIPACIÓN CIUDADANA JUVENIL EN BUCARAMANGA, SANTANDER, CENTRO ORIENTE.</t>
  </si>
  <si>
    <t>2016-068001-0184</t>
  </si>
  <si>
    <t>IMPLEMENTACIÓN DE LOS CENTROS DE EDUCACIÓN FÍSICA EN EL  MUNICIPIO DE BUCARAMANGA , SANTANDER, CENTRO ORIENTE.</t>
  </si>
  <si>
    <t>2017-068001-0025</t>
  </si>
  <si>
    <t xml:space="preserve">CAPACITACIÓN  Y FORMACIÓN INTEGRAL PARA LA ´POBLACIÓN JUVENIL DEL MUNICIPIO DE BUCARAMANGA, SANTANDER, CENTRO ORIENTE </t>
  </si>
  <si>
    <t>2016-068001-0206</t>
  </si>
  <si>
    <t>Implementación del PGIRS</t>
  </si>
  <si>
    <t>FORTALECIMIENTO DE LA GESTIÓN INTEGRAL DE RESIDUOS SÓLIDOS EN EL MUNICIPIO  DE BUCARAMANGA, SANTANDER.</t>
  </si>
  <si>
    <t>(528.497) Ciudadanos que se ven beneficiados.</t>
  </si>
  <si>
    <t>2017-068001-0011</t>
  </si>
  <si>
    <t>MEJORAMIENTO DE LA ATENCIÓN INTEGRAL E INCLUSIÓN SOCIAL A LA POBLACIÓN CON DISCAPACIDAD, BUCARAMANGA, SANTANDER</t>
  </si>
  <si>
    <t>2016-068001-0122</t>
  </si>
  <si>
    <t>Salud Ambiental</t>
  </si>
  <si>
    <t>IMPLEMENTACIÓN DEL PROGRAMA DE SALUD AMBIENTAL EN EL MUNICIPIO DE BUCARAMANGA</t>
  </si>
  <si>
    <t>2016-068001-0136</t>
  </si>
  <si>
    <t>Prevención y Atención a la Población en Condición de Adicción a Sustancias Psicoactivas</t>
  </si>
  <si>
    <t>IMPLEMENTACIÓN DE PROGRAMAS, ESTRATEGIAS Y CAMPAÑAS COMUNICATIVAS PARA LA POBLACIÓN EN RIESGO DE ADICCIÓN Y/O CONSUMIDORES SPA BUCARAMANGA, SANTANDER, CENTRO ORIENTE.</t>
  </si>
  <si>
    <t>(22.750) Beneficiarios de la implementación de estrategias, programas y campañas comunicativas para la prevención del consumo de sustancias psicoactivas.</t>
  </si>
  <si>
    <t>2017-068001-0019</t>
  </si>
  <si>
    <t>FORTALECIMIENTO DEPORTIVO Y PSICOSOCIAL A NIÑAS, NIÑOS Y ADOLESCENTES VULNERABLES POTENCIANDO HABILIDADES Y COMPETENCIAS PROSOCIALES EN BUCARAMANGA, SANTANDER, CENTRO ORIENTE.</t>
  </si>
  <si>
    <t>2017-068001-0050</t>
  </si>
  <si>
    <t>1 y 2</t>
  </si>
  <si>
    <t>Gobernanza Democrática; Inclusión Social</t>
  </si>
  <si>
    <t>Gobierno participativo y abierto; Atención prioritaria y focalizada a grupos de población vulnerable; Los caminos de la vida; Mujeres y equidad de género.</t>
  </si>
  <si>
    <t>APROVECHAMIENTO DE ESPACIOS GRATUITOS PARA LAS ACTIVIDADES FÍSICAS, DEPORTIVAS, Y DE RECREACIÓN PARA LA POBLACIÓN VULNERABLE DEL MUNICIPIO DE BUCARAMANGA.</t>
  </si>
  <si>
    <t>2017-068001-0027</t>
  </si>
  <si>
    <t>Procesos de Fortalecimiento de los Oficios</t>
  </si>
  <si>
    <t>FORTALECIMIENTO DE LOS PROCESOS DE FORMACIÓN EN ARTE Y CULTURA  EN EL MUNICIPIO DE  BUCARAMANGA, SANTANDER, CENTRO ORIENTE.</t>
  </si>
  <si>
    <t>2016-068001-0177</t>
  </si>
  <si>
    <t>FORTALECIMIENTO EN LA ATENCIÓN INTEGRAL DEL MENOR INFRACTOR DE LA LEY PENAL EN EL CENTRO DE ATENCIÓN ESPECIALIZADO DEL MUNICIPIO DE BUCARAMANGA, SANTANDER, CENTRO ORIENTE.</t>
  </si>
  <si>
    <t>2017-068001-0017</t>
  </si>
  <si>
    <t>Productividad y Generación de oportunidades</t>
  </si>
  <si>
    <t xml:space="preserve">Fomento al emprendimiento y la innovación </t>
  </si>
  <si>
    <t>Bucaramanga Emprendedora</t>
  </si>
  <si>
    <t>FORMACIÓN DE LA ESTRATEGIA MISIONAL -EMPRESA MADRE- PARA LA CREACIÓN Y FORTALECIMIENTO DE EMPRESAS EN EL MUNICIPIO DE BUCARAMANGA.</t>
  </si>
  <si>
    <t>(150) Emprendedores o empresarios asesorados.</t>
  </si>
  <si>
    <t>2017-068001-0145</t>
  </si>
  <si>
    <t>Instituto Municipal de Empleo y Fomento Empresarial  de Bucaramanga</t>
  </si>
  <si>
    <t>Fortalecimiento empresarial.</t>
  </si>
  <si>
    <t>Construcción de una nueva cultura empresarial.       Asesoría y formación empresarial.</t>
  </si>
  <si>
    <t>FORTALECIMIENTO TÉCNICO Y/O FINANCIERO DEL TEJIDO EMPRESARIAL A TRAVÉS DE LA CREACIÓN DEL CENTRO DE DESARROLLO EMPRESARIAL DEL MUNICIPIO DE BUCARAMANGA</t>
  </si>
  <si>
    <t>(1.000) Empresas asesoradas técnicamente en la formulación de planes estratégicos para incrementar la productividad y competitividad.</t>
  </si>
  <si>
    <t>2017-068001-0169</t>
  </si>
  <si>
    <t>Empleabilidad, empleo y trabajo decente</t>
  </si>
  <si>
    <t xml:space="preserve">Oficina de empleo y empleabilidad </t>
  </si>
  <si>
    <t>IMPLEMENTACIÓN DE LA AGENCIA DE GESTIÓN Y COLOCACIÓN DE EMPLEO DE BUCARAMANGA, SANTANDER, CENTRO ORIENTE .</t>
  </si>
  <si>
    <t>(5.000) Personas atendidas por la agencia de gestión y colocación de empleo del IMEBU.</t>
  </si>
  <si>
    <t>2017-068001-0015</t>
  </si>
  <si>
    <t>Servicios públicos</t>
  </si>
  <si>
    <t>Alumbrado Público Urbano y Rural</t>
  </si>
  <si>
    <t>ADMINISTRACIÓN, OPERACIÓN, MANTENIMIENTO, ENERGÍA Y FACTURACIÓN DEL ALUMBRADO PÚBLICO DEL MUNICIPIO BUCARAMANGA DEPARTAMENTO DE SANTANDER</t>
  </si>
  <si>
    <t>2016-068001-0088</t>
  </si>
  <si>
    <t>APOYO PEDAGÓGICO A LA POBLACIÓN CON DISCAPACIDAD DE LAS INSTITUCIONES EDUCATIVAS OFICIALES DEL MUNICIPIO DE BUCARAMANGA, SANTANDER</t>
  </si>
  <si>
    <t>2016-068001-0098</t>
  </si>
  <si>
    <t>ADMINISTRACIÓN Y OPTIMIZACIÓN DE LA PLANTA DE PERSONAL DOCENTE, DIRECTIVO DOCENTE, ADMINISTRATIVOS INST. EDUCATIVAS Y SEC. DE EDUCACIÓN BUCARAMANGA, SANTANDER.</t>
  </si>
  <si>
    <t>2017-068001-0006</t>
  </si>
  <si>
    <t>FORTALECIMIENTO DEL PROGRAMA DE MASIFICACIÓN DE LA EDUCACIÓN SUPERIOR, PROGRAMA SOCIAL UNIVERSIDAD DEL PUEBLO BUCARAMANGA, SANTANDER</t>
  </si>
  <si>
    <t>(3.601) Subsidios para población de bachilleres y egresados sin vinculación a educación superior de estratos 1,2 y 3.</t>
  </si>
  <si>
    <t>2017-068001-0004</t>
  </si>
  <si>
    <t>IMPLEMENTACIÓN DE UNA ESTRATEGIA DE CASAS  PARA NUEVOS LIDERAZGOS EN EL MUNICIPIO DE BUCARAMANGA,SANTANDER,CENTRO ORIENTE.</t>
  </si>
  <si>
    <t>2016-068001-0094</t>
  </si>
  <si>
    <t>3,4,6</t>
  </si>
  <si>
    <t>Sostenibilidad Ambiental,Calidad de vida, Infraestructura y conectividad</t>
  </si>
  <si>
    <t>Gestión del riesgo, Red de espacio público, Servicios públicos</t>
  </si>
  <si>
    <t>Reducción y mitigación del riesgo, Intervención Social del Espacio Público, Alumbrado público urbano y rural.</t>
  </si>
  <si>
    <t>CONSTRUCCIÓN DEL PARQUE Y CANCHA DEL BARRIO CRISTAL BAJO DEL MUNICIPIO DE BUCARAMANGA.</t>
  </si>
  <si>
    <t>(2.600) Metros cuadrados de Espacio Público mejorados para la práctica deportiva e integración comunitaria en la comuna 10 del municipio.</t>
  </si>
  <si>
    <t>2017-068001-0118</t>
  </si>
  <si>
    <t>IMPLEMENTACIÓN DEL PROYECTO MODELOS ESCOLARES PARA LA EQUIDAD -MEPE- EN LAS INSTITUCIONES EDUCATIVAS DEL SECTOR RURAL DEL MUNICIPIO DE BUCARAMANGA.</t>
  </si>
  <si>
    <t>(20) Instituciones Educativas Oficiales Rurales y sedes con implementación del MEPE.</t>
  </si>
  <si>
    <t>2017-068001-0115</t>
  </si>
  <si>
    <t>Red de espacio Público</t>
  </si>
  <si>
    <t>Intervención Social del Espacio Público</t>
  </si>
  <si>
    <t>MANTENIMIENTO DE LOS PARQUES Y ZONAS VERDES DEL MUNICIPIO DE BUCARAMANGA, SANTANDER</t>
  </si>
  <si>
    <t>2016-068001-0154</t>
  </si>
  <si>
    <t>RECURSO FUNDACIÓN  ESCUELA NUEVA(GESTIÓN)</t>
  </si>
  <si>
    <t>FORTALECIMIENTO DE LA GESTIÓN Y EL DESARROLLO DE LAS FINANZAS PÚBLICAS DEL MUNICIPIO DE BUCARAMANGA.</t>
  </si>
  <si>
    <t>(10) Porcentaje de crecimiento de los ingresos del municipio.</t>
  </si>
  <si>
    <t>2018-068001-0007</t>
  </si>
  <si>
    <t xml:space="preserve">Una ciudad visible que toma decisiones inteligentes </t>
  </si>
  <si>
    <t>ESTUDIO DE ESTRATIFICACIÓN DE PREDIOS URBANOS Y RURALES DEL MUNICIPIO DE BUCARAMANGA</t>
  </si>
  <si>
    <t>2016-068001-0152</t>
  </si>
  <si>
    <t xml:space="preserve">calidad de vida </t>
  </si>
  <si>
    <t>APLICACIÓN DEL PROGRAMA DE REFUERZO ACADÉMICO Y CAPACITACIÓN EN UNA SEGUNDA LENGUA A DOCENTES Y ESTUDIANTES DE INSTITUCIONES EDUCATIVAS BUCARAMANGA, SANTANDER.</t>
  </si>
  <si>
    <t>2016-068001-0182</t>
  </si>
  <si>
    <t>CONSTRUCCIÓN OBRAS DE ESTABILIZACIÓN EN EL BARRIO LOS PINOS DEL MUNCIPIO DE BUCARAMANGA.</t>
  </si>
  <si>
    <t>2017-068001-0174</t>
  </si>
  <si>
    <t>Gobierno Legal y efectivo</t>
  </si>
  <si>
    <t>APLICACIÓN DE NORMAS INTERNACIONALES DE CONTABILIDAD NICSP-NIIF EN BOMBEROS DE BUCARAMANGA.</t>
  </si>
  <si>
    <t>(100) Porcentaje de Normas Internacionales de Información Financiera NIIF implementadas y mantenidas.</t>
  </si>
  <si>
    <t>2017-068001-0097</t>
  </si>
  <si>
    <t>Bomberos de Bucaramanga</t>
  </si>
  <si>
    <t>RECURSOS CÁMARA DE COMERCIO Y BRITIS COUNCIL</t>
  </si>
  <si>
    <t>INSCRIPCIÓN DEL PROYECTO PARA CUMPLIR CON FALLO JUDICIAL  SJ 45781E DEL JUZGADO DÉCIMO PENAL MUNICIPAL.</t>
  </si>
  <si>
    <t>IMPLEMENTACIÓN DE LA ESTRATEGIA DE MIL PRIMEROS DÍAS  DE VIDA EN EL MUNICIPIO DE BUCARAMANGA.</t>
  </si>
  <si>
    <t>2017-068001-0082</t>
  </si>
  <si>
    <t>2016-068001-0194</t>
  </si>
  <si>
    <t xml:space="preserve">DESARROLLO DEL MODELO DE ATENCIÓN PRIMARIA EN SALUD, SALUD CON TODOS PARA TODOS EN EL MUNICIPIO DE BUCARAMANGA </t>
  </si>
  <si>
    <t>DOTACIÓN Y PUESTA EN MARCHA DE UNA LUDOTECA EN EL CENTRO CULTURAL DEL ORIENTE DEL MUNICIPIO DE BUCARAMANGA</t>
  </si>
  <si>
    <t>2017-068001-0160</t>
  </si>
  <si>
    <t xml:space="preserve">Fomento de la producción artística </t>
  </si>
  <si>
    <t>MEJORAMIENTO EN LA OPERACIÓN DEL SISTEMA MUNICIPAL DE INFORMACIÓN CULTURAL EN EL MUNICIPIO DE BUCARAMANGA SANTANDER, CENTRO ORIENTE.</t>
  </si>
  <si>
    <t>2016-068001-0191</t>
  </si>
  <si>
    <t>IMPLEMENTACIÓN DE OPERATIVOS PARA LA RECUPERACIÓN, CONTROL, PRESERVACIÓN DEL ESPACIO PÚBLICO EN EL MUNICIPIO DE BUCARAMANGA.</t>
  </si>
  <si>
    <t>(1.700) Operativos anuales para el control del uso del espacio público.</t>
  </si>
  <si>
    <t>2017-068001-0031</t>
  </si>
  <si>
    <t>2018-068001-0008</t>
  </si>
  <si>
    <t>SERVICIO DE TRANSPORTE ESCOLAR PARA ESTUDIANTES DE LAS INSTITUCIONES EDUCATIVAS OFICIALES DEL MUNICIPIO DE BUCARAMANGA, SANTANDER</t>
  </si>
  <si>
    <t>(2.346) Estudiantes con su núcleo familiar matriculados en Instituciones educativas oficiales.</t>
  </si>
  <si>
    <t>2016-068001-0167</t>
  </si>
  <si>
    <t>Mantenimiento y construcción de la red vial urbana</t>
  </si>
  <si>
    <t>MEJORAMIENTO DE LA MALLA VIAL RURAL DEL  MUNICIPIO DE BUCARAMANGA, SANTANDER.</t>
  </si>
  <si>
    <t>2016-068001-0226</t>
  </si>
  <si>
    <t>FORTALECIMIENTO DE LA GESTIÓN JURÍDICA Y DEFENSA DEL MUNICIPIO EN LOS DIFERENTES PROCESOS (DERECHOS DE PETICIÓN,TUTELAS,ACCIONES POPULARES Y ACCIONES DE CUMPLIMIENTO) QUE SE INSTAURAN ANTE LOS DESPACHOS JUDICIALES EN CONTRA DEL MUNICIPIO DE BUCARAMANGA</t>
  </si>
  <si>
    <t>Acciones constitucionales y acciones legales respuesta y gestión social  y estratégica.</t>
  </si>
  <si>
    <t>2018-068001-0009</t>
  </si>
  <si>
    <t>Población Carcelaria y Pospenados</t>
  </si>
  <si>
    <t>ASISTENCIA CON AYUDAS HUMANITARIAS Y APOYO A LA POBLACIÓN CARCELARIA DEL MUNICIPIO DE BUCARAMANGA.</t>
  </si>
  <si>
    <t>2017-068001-0076</t>
  </si>
  <si>
    <t xml:space="preserve">Cultura de la legalidad y la ética pública </t>
  </si>
  <si>
    <t>FORTALECIMIENTO DE LOS CONOCIMIENTOS EN CONTRATACIÓN ESTATAL DE LOS SERVIDORES PÚBLICOS DE LA ALCALDÍA , POR MEDIO DE CAPACITACIONES EN BUCARAMANGA, SANTANDER, CENTRO ORIENTE.</t>
  </si>
  <si>
    <t>(13) Capacitaciones en contratación estatal dirigida a los servidores públicos de la Administración municipal.</t>
  </si>
  <si>
    <t>2017-068001-0049</t>
  </si>
  <si>
    <t>FORTALECIMIENTO DEL CENTRO CULTURAL DEL ORIENTE PARA EL APROVECHAMIENTO DE SUS ESPACIOS EN EL DESARROLLO DE LAS ÁREAS ARTÍSTICAS, CULTURALES Y PATRIMONIALES DE LA CIUDAD DE BUCARAMANGA.</t>
  </si>
  <si>
    <t>2017-068001-0073</t>
  </si>
  <si>
    <t>FORTALECIMIENTO DE LAS PLAZAS DE MERCADO QUE ESTAN A CARGO DE LA SECRETARÍA DEL INTERIOR DEL MUNICIPIO DE BUCARAMANGA.</t>
  </si>
  <si>
    <t>2017-068001-0038</t>
  </si>
  <si>
    <t>FORMACIÓN DE LA CADENA TURÍSTICA PARA OFRECER UN SERVICIO CON CALIDAD AL VISITANTE DE LA CIUDAD DE BUCARAMANGA.</t>
  </si>
  <si>
    <t>2017-068001-0166</t>
  </si>
  <si>
    <t>RECURSOS LEY DEL DEPORTE 181 DE 1995</t>
  </si>
  <si>
    <t>"A cuidar lo  que es valioso" Recuperación y conservación del patrimonio</t>
  </si>
  <si>
    <t>FORTALECIMIENTO EN LOS PROCESOS DE RECUPERACIÓN, CONSERVACIÓN Y DIFUSIÓN PARA LA APROPIACIÓN SOCIAL DEL PATRIMONIO CULTURAL EN EL MUNICIPIO DE BUCARAMANGA</t>
  </si>
  <si>
    <t>2017-068001-0095</t>
  </si>
  <si>
    <t>Red de espacio público</t>
  </si>
  <si>
    <t>CONSTRUCCIÓN  DEL PARQUE BOCA PRADERA DEL BARRIO CIUDADELA REAL DE MINAS DEL MUNICIPIO DE BUCARAMANGA.</t>
  </si>
  <si>
    <t>2017-068001-0099</t>
  </si>
  <si>
    <t>VIGENCIA 2018 (cifras completas)</t>
  </si>
  <si>
    <t>TOTALVIGENCIA 2018</t>
  </si>
  <si>
    <t>Ciudadanas y ciudadanos inteligentes; Red de espacio Público</t>
  </si>
  <si>
    <t>Observar y ser observado: fomento al turismo; Intervención social  del Espacio Público</t>
  </si>
  <si>
    <t>CONSTRUCCIÓN ESTRUCTURA DE COLUMNATA Y PUENTE DE INTEGRACIÓN EDIFICIOS EXISTENTES Y NUEVO CENTRO DE CONVENCIONES NEOMUNDO DEL MUNICIPIO DE BUCARAMANGA.</t>
  </si>
  <si>
    <t>2017-068001-0141</t>
  </si>
  <si>
    <t>ASIGNACIÓN DE VIGENCIAS FUTURAS</t>
  </si>
  <si>
    <t>IMPLEMENTACIÓN DE UNA PLATAFORMA Y UN LIBRO VIRTUAL QUE CONTENGA INFORMACIÓN SOCIO ECONÓMICA Y CULTURAL DE COMUNAS Y CORREGIMIENTOS DEL MUNICIPIO DE BUCARAMANGA.</t>
  </si>
  <si>
    <t>2017-068001-0147</t>
  </si>
  <si>
    <t>APOYO A LA ESTRATEGIA SALA CONCERTADA PARA LA PROGRAMACIÓN DE ESPACIOS DE DESARROLLO DE PROPUESTAS ARTÍSTICAS LOCALES DE LAS ARTES ESCÉNICAS EN LA CIUDAD DE BUCARAMANGA.</t>
  </si>
  <si>
    <t>(1) Sala concertada y apoyada.</t>
  </si>
  <si>
    <t>2017-068001-0129</t>
  </si>
  <si>
    <t>APOYO AL SEGUIMIENTO Y CONTROL DE LAS DIFERENTES OBRAS DE LA SECRETARÍA DE INFRAESTRUCTURA EN EL MUNICIPIO DE BUCARAMANGA</t>
  </si>
  <si>
    <t xml:space="preserve">Calidad de vida; Infraestructura y conectividad </t>
  </si>
  <si>
    <t xml:space="preserve">Red de Espacio Público; Educación: Bucaramanga educada, culta e innovadora; Movilidad   </t>
  </si>
  <si>
    <t>2018-068001-0010</t>
  </si>
  <si>
    <t>(100) Porcentaje de adecuada inversión de los recursos en obra.</t>
  </si>
  <si>
    <t>Intervención social del espacio público; Disponibilidad (Asequibilidad): "Entornos de Aprendizajes Bellos y Agradables"; Mantenimiento y Construcción de Red Vial Urbana</t>
  </si>
  <si>
    <t>Servicios Públicos</t>
  </si>
  <si>
    <t xml:space="preserve">Servicios públicos urbanos y rurales </t>
  </si>
  <si>
    <t>SUBSIDIO DE LOS SERVICIOS DE ACUEDUCTO, ALCANTARILLADO Y ASEO A LA POBLACIÓN DE ESTRATO 1,2 Y 3 DEL MUNICIPIO DE BUCARAMANGA, SANTANDER</t>
  </si>
  <si>
    <t>2017-068001-0046</t>
  </si>
  <si>
    <t>SUBSIDIOS  A LA DEMANDA PARA SERVICIOS DE ACUEDUCTO, ALCANTARILLADO Y ASEO</t>
  </si>
  <si>
    <t>FORTALECIMIENTO DE LOS SISTEMAS DE INFORMACIÓN, SISTEMATIZACIÓN Y PLATAFORMA TECNOLÓGICA DE LA DIRECCIÓN DE TRÁNSITO DE BUCARAMANGA</t>
  </si>
  <si>
    <t>CONSTRUCCIÓN CORREDOR CICLISTA UIS PARQUE DE LOS NIÑOS EN EL MUNICIPIO DE BUCARAMANGA.</t>
  </si>
  <si>
    <t>2017-068001-0084</t>
  </si>
  <si>
    <t xml:space="preserve">Seguridad y convivencia </t>
  </si>
  <si>
    <t>Seguridad con lógica y ética</t>
  </si>
  <si>
    <t>APOYO INSTITUCIONAL PARA GARANTIZAR LA CONVIVENCIA CIUDADANA EN EL MUNICIPIO DE BUCARAMANGA, SANTANDER, CENTRO ORIENTE.</t>
  </si>
  <si>
    <t>2016-068001-0239</t>
  </si>
  <si>
    <t>APOYO PARA LA EJECUCIÓN DE LA ESTRATEGIA DE DIFUSIÓN DE PATRIMONIO Y ARTE “ESPACIOS REVELADOS/ CHANGING PLACES: ARTE Y PATRIMONIO PARA UNA CULTURA DE CONVIVENCIA 2018” EN EL MUNICIPIO DE BUCARAMANGA</t>
  </si>
  <si>
    <t>1 Y 4</t>
  </si>
  <si>
    <t>Gobernanza Democrática; Calidad de Vida</t>
  </si>
  <si>
    <t>Gobierno Legal y efectivo; Ciudadanas y ciudadanos  inteligentes</t>
  </si>
  <si>
    <t>Una ciudad visible que toma decisiones inteligentes; A cuidar lo que es valioso: Recuperación y conservación del patrimonio , Preocesos de formación en arte y La  Cultura a la calle.</t>
  </si>
  <si>
    <t xml:space="preserve">RECURSOS FUNDACIÓN KREAVIVA ($500.000.000) </t>
  </si>
  <si>
    <t>FONDO CUENTA TERRITORIAL DE SEGURIDAD Y CONVIVENCIA CIUDADANA</t>
  </si>
  <si>
    <t>Permanencia en el sistema educativo (adaptabilidad)</t>
  </si>
  <si>
    <t>APOYO PARA AFILIACIÓN DE ESTUDIANTES QUE REALIZAN PRÁCTICAS EN EL SISTEMA GENERAL  DE LAS INSTITUCIONES EDUCATIVAS DE BUCARAMANGA, SANTANDER, CENTRO  ORIENTE</t>
  </si>
  <si>
    <t>2016-068001-0106</t>
  </si>
  <si>
    <t>ADECUACIÓN EN LAS INSTALACIONES DEL PARQUE RELIGIOSO MORRORICO BUCARAMANGA.</t>
  </si>
  <si>
    <t xml:space="preserve">(1) Espacio Público mejorado para las manifestaciones artísticas y culturales e integración comunitaria en la Comuna 14 del municipio. </t>
  </si>
  <si>
    <t>2017-068001-0093</t>
  </si>
  <si>
    <t>CONSTRUCCIÓN Y DOTACIÓN PARA LA TERMINACIÓN DE LA GRAN SALA DEL TEATRO SANTANDER MUNICIPIO DE BUCARAMANGA, SANTANDER.</t>
  </si>
  <si>
    <t>2017-068001-0057</t>
  </si>
  <si>
    <t>ADQUISICIÓN DE AUTOMOTORES PARA LA ÓPTIMA MOVILIDAD DE LAS AUTORIDADES DE ORDEN PÚBLICO EN EL MUNICIPIO DE BUCARAMANGA,</t>
  </si>
  <si>
    <t>2018-068001-0012</t>
  </si>
  <si>
    <t>FONDO LEY 418/97, FONDO DE SEGURIDAD Y VIGILANCIA</t>
  </si>
  <si>
    <t>(4) Entidades de orden público  fortalecidas en movilidad.</t>
  </si>
  <si>
    <t>4 y 6</t>
  </si>
  <si>
    <t>Calidad de vida. Infraestructura y conectividad</t>
  </si>
  <si>
    <t>Red de espacio público; Servicios Públicos</t>
  </si>
  <si>
    <t>Intervención Social del Espacio Público; Alumbrado Público Urbano y Rural</t>
  </si>
  <si>
    <t>CONSTRUCCIÓN Y MODERNIZACIÓN DE LAS CANCHAS Y SUS ALREDEDORES DE LOS BARRIOS PORVENIR I Y PORVENIR II DEL MUNICIPIO DE BUCARAMANGA.</t>
  </si>
  <si>
    <t>(2) Canchas mejoradas.</t>
  </si>
  <si>
    <t>2017-068001-0133</t>
  </si>
  <si>
    <t>CONSTRUCCIÓN, ADECUACIÓN Y REMODELACIÓN  DEL CENTRO DE SALUD CAFÉ MADRID DEL MUNICIPIO DE BUCARAMANGA, SANTANDER.</t>
  </si>
  <si>
    <t>2016-068001-0245</t>
  </si>
  <si>
    <t>IMPLEMENTACIÓN DE TALLERES DE CAPACITACIÓN BÁSICA EN PREVENCIÓN DE EMERGENCIAS PARA LA COMUNIDAD.</t>
  </si>
  <si>
    <t>(102) Talleres de prevención de emergencias desarrollados en la comunidad de Bucaramanga.</t>
  </si>
  <si>
    <t>2017-068001-0079</t>
  </si>
  <si>
    <t>Gobierno municipal en línea</t>
  </si>
  <si>
    <t>Ciudad modelo de gobierno en línea</t>
  </si>
  <si>
    <t>FORTALECIMIENTO DEL PROCESO DE GESTIÓN, SOPORTE  E IMPLEMENTACIÓN TIC BUCARAMANGA, SANTANDER.</t>
  </si>
  <si>
    <t>2016-068001-0132</t>
  </si>
  <si>
    <t>Presupuestos Incluyentes</t>
  </si>
  <si>
    <t>MEJORAMIENTO Y MANTENIMIENTO DE ESCENARIOS DEPORTIVOS EN DIFERENTES SECTORES DEL MUNICIPIO DE BUCARAMANGA.</t>
  </si>
  <si>
    <t>(4.100) Metros cuadrados de espacios públicos mejorados para la práctica deportiva e integración comunitaria en las comunas 3,5,6,9,10 y 11.</t>
  </si>
  <si>
    <t>2017-068001-0137</t>
  </si>
  <si>
    <t>2018-068001-0013</t>
  </si>
  <si>
    <t>MANTENIMIENTO Y ADECUACIÓN DE ESCENARISO DEPORTIVOS EN EL MUNICIPIO DE BUCARAMANGA</t>
  </si>
  <si>
    <t>(15) Espacios públicos mejorados para la práctica deportiva e integración comunitaria.</t>
  </si>
  <si>
    <t>CONSTRUCCIÓN DE OBRAS DE MITIGACIÓN DE RIESGOS DE LADERAS PARA LAS URBANIZACIONES LA INMACULADA FASE I Y RESERVA LA INMACULADA DEL MUNICIPIO DE BUCARMANGA.</t>
  </si>
  <si>
    <t>2018-068001-0014</t>
  </si>
  <si>
    <t>Transformación de los Determinantes del Comportamiento Social (Cultura Ciudadana)</t>
  </si>
  <si>
    <t>IMPLEMENTACIÓN DE LA ESTRATEGIA DE COMUNICACIÓN PARA MEJORAR EL COMPORTAMIENTO SOCIAL DE LOS CIUDADANOS DE BUCARAMANGA.</t>
  </si>
  <si>
    <t>2017-068001-0167</t>
  </si>
  <si>
    <t>IMPLEMENTACIÓN DE PROTECCIÓN INTEGRAL A NIÑAS, NIÑOS Y ADOLESCENTES EN ESTADO DE VULNERABILIDAD E INOBSERVANCIA MEDIANTE HOGAR DE PASO EN BUCARAMANGA.</t>
  </si>
  <si>
    <t>2017-068001-0069</t>
  </si>
  <si>
    <t>ANÁLISIS Y MEDICIÓN DEL CAPITAL  SOCIAL EN EL MUNICIPIO DE BUCARAMANGA</t>
  </si>
  <si>
    <t>(1) Medición del capital social realizada.</t>
  </si>
  <si>
    <t>CONSTRUCCIÓN Y MODERNIZACIÓN DEL ALUMBRADO PÚBLICO A LED-ETAPA 2 DEL BARRIO CIUDAD BOLIVAR DEL MUNICIPIO DE BUCARAMANGA.</t>
  </si>
  <si>
    <t>2017-068001-0088</t>
  </si>
  <si>
    <t>2018-068001-0015</t>
  </si>
  <si>
    <t>FORTALECIMIENTO DE LOS SISTEMAS DE INFORMACIÓN PARA EL REGISTRO, CONSULTA, SEGUIMIENTO Y CONTROL DE LOS ASUNTOS PROPIOS DE LA SECRETARÍA JURÍDICA.</t>
  </si>
  <si>
    <t>2018-068001-0016</t>
  </si>
  <si>
    <t>Sostenibilidad ambiental, calidad de vida</t>
  </si>
  <si>
    <t>Gestión del riesgo; EDUCACIÓN: Bucaramanga educada, culta e innovadora; Red de Espacio Público</t>
  </si>
  <si>
    <t>Conocimiento del riesgo de desastre; Disponibilidad ( Asequibilidad) "entornos de aprendizaje bellos y agradables"; Intervención social del Espacio Público.</t>
  </si>
  <si>
    <t>ESTUDIOS GEOTÉCNICOS y GEOLÓGICOS PARA LAS DIFERENTES OBRAS DEL MUNICIPIO DE BUCARAMANGA</t>
  </si>
  <si>
    <t>MEJORAMIENTO DE LA CANCHA DEL BARRIO CAFÉ MADRID DE BUCARAMANGA.</t>
  </si>
  <si>
    <t>(764,15) Metros cuadrados mejorados para la práctica deportiva e integración comunitaria  en el barrio Café Madrid.</t>
  </si>
  <si>
    <t>2017-068001-0111</t>
  </si>
  <si>
    <t>CONSTRUCCIÓN DEL CENTRO VIDA BARRIO KENNEDY FASE II, MUNICIPIO BUCARAMANGA, SANTANDER.</t>
  </si>
  <si>
    <t>2016-068001-0196</t>
  </si>
  <si>
    <t>APOYO AL MANEJO, REDUCCIÓN Y MITIGACIÓN DEL RIESGO DE DESASTRES EN EL MUNICIPIO DE BUCARAMANGA  BUCARAMANGA</t>
  </si>
  <si>
    <t>Sostenibilidad ambiental</t>
  </si>
  <si>
    <t>Reducción y mitigación del riesgo de desastre;Manejo de emergencias y desastres</t>
  </si>
  <si>
    <t>2018-068001-0019</t>
  </si>
  <si>
    <t>MEJORAMIENTO DE LA CANCHA DE MICROFÚTBOL DEL BARRIO LA JOYA FASE II DEL MUNICIPIO DE BUCARAMANGA.</t>
  </si>
  <si>
    <t>CONSTRUCCIÓN DE ESPACIO DEPORTIVO Y RECREATIVO PARA LA INTEGRACIÓN COMUNITARIA EN LAS URBANIZACIONES CAMPO MADRID Y LA INMACULADA DEL MUNICIPIO DE BUCARAMANGA</t>
  </si>
  <si>
    <t>FORTALECIMIENTO A ESTUDIANTES DE BAJO LOGRO CAPACITADOS EN EVALUACIÓN POR COMPETENCIA DE LAS INSTITUCIONES DEL MUNICIPIO DE BUCARAMANGA.</t>
  </si>
  <si>
    <t>2017-068001-0061</t>
  </si>
  <si>
    <t>2018-068001-0017</t>
  </si>
  <si>
    <t>2018-068001-0018</t>
  </si>
  <si>
    <t>2018-068001-0011</t>
  </si>
  <si>
    <t>La Cultura a la Calle</t>
  </si>
  <si>
    <t>FORMACIÓN DE CIUDADANAS Y CIUDADANOS EN LA APROPIACIÓN DEL ESPACIO PÚBLICO A TRVÉS DE ACTIVIDADES ARTÍSTICAS Y CULTURALES EN BUCARAMANGA, SANTANDER, CENTRO ORIENTE.</t>
  </si>
  <si>
    <t>(68) Eventos artísticos y culturales para la apropiación del espacio público.</t>
  </si>
  <si>
    <t>2016-068001-0176</t>
  </si>
  <si>
    <t>RENOVACIÓN DEL ESPACIO PÚBLICO EN EL MUNICIPIO DE BUCARAMANGA</t>
  </si>
  <si>
    <t>2017-068001-0165</t>
  </si>
  <si>
    <t>2018-068001-0001</t>
  </si>
  <si>
    <t>FORTALECIMIENTO Y MANTENIMIENTO DE LAS REDES INFORMÁTICAS EN INSTITUCIONES EDUCATIVAS DEL MUNICIPIO DE BUCARAMANGA, SANTANDER.</t>
  </si>
  <si>
    <t>2016-068001-0228</t>
  </si>
  <si>
    <t>(47) Instituciones educativas oficiales mantenidas y/o  reponteciadas en su conectividad.</t>
  </si>
  <si>
    <t>ADQUISICIÓN DE COMPARENDERAS PARA LA IMPLEMENTACIÓN DE LA LEY 1801 DE 2016 - CÓDIGO NACIONAL DE POLICÍA Y CONVIVENCIA EN EL MUNICIPIO DE BUCARAMANGA</t>
  </si>
  <si>
    <t>2018-068001-0020</t>
  </si>
  <si>
    <t>DESARROLLO DE LA CONVOCATORIA DE ESTÍMULOS ARTÍSTICOS "CREE EN TU TALENTO"A REALIZARSE EN LA CIUDAD DE BUCARAMANGA.</t>
  </si>
  <si>
    <t>2017-068001-0109</t>
  </si>
  <si>
    <t>RENOVACIÓN Y TRANSFORMACIÓN CON COLOR DE LAS FACHADAS DEL BARRIO CIUDADELA CAFÉ MADRID DEL MUNICIPIO DE BUCARAMANGA.</t>
  </si>
  <si>
    <t>2018-068001-0021</t>
  </si>
  <si>
    <t>2018-068001-0022</t>
  </si>
  <si>
    <t>Una ciudad que hace y ejecuta planes</t>
  </si>
  <si>
    <t>ESTUDIOS Y DISEÑOS PARA LA REPOSISICÓN DE LA INFRAESTRUCTURA FÍSICA DE LA UNIDAD HOSPITALARIA UIMIST DEL MUNICIPIO DE BUCARMANGA.</t>
  </si>
  <si>
    <t>Nuevo modelo de atención a la ciudadanía.</t>
  </si>
  <si>
    <t>ADECUACIÓN DE LAS INSTALACIONES DEL CENTRO ADMINISTRATIVO MUNICIPAL CAM FASE I Y II DEL MUNICIPIO DE BUCARAMANGA.</t>
  </si>
  <si>
    <t>2017-068001-0128</t>
  </si>
  <si>
    <t>(204,07) Metros cuadrados de espacios adecuados.</t>
  </si>
  <si>
    <t xml:space="preserve">(1) Estudios y diseños desarrollados para cumplir con los criterios establecidos para proyectos de infraestructura de un establecimiento responsable de satisfacer las necesidades de salud. </t>
  </si>
  <si>
    <t>DIVULGACIÓN DEL ARRAIGO CREATIVO COMUNITARIO EN LA CELEBRACIÓN DE LA FERIA BONITA "FIESTA DE LA CULTURA" PARA LA OFERTA TURÍSTICA EN LA CIUDAD DE BUCARAMANGA</t>
  </si>
  <si>
    <t>2017-068001-0102</t>
  </si>
  <si>
    <t>MEJORAMIENTO DEL ALUMBRADO PÚBLICO A TÉCNOLOGÍA  LED FASE II: COMUNAS 1.2.3.4.5.6,7,8,9,10 Y 11</t>
  </si>
  <si>
    <t>(100) Porcentaje del apoyo técnico.</t>
  </si>
  <si>
    <t>(9) Exploraciones geotécnicas realizadas.</t>
  </si>
  <si>
    <t>(1.850) Hogares con formación y acompañamiento social.</t>
  </si>
  <si>
    <t>REMODELACIÓN DE ANDENES Y ESPACIO PÚBLICO EN EL MUNICIPIO DE BUCARAMANGA</t>
  </si>
  <si>
    <t xml:space="preserve">Gobierno participativo y abierto </t>
  </si>
  <si>
    <t>2018-068001-0024</t>
  </si>
  <si>
    <t>2018-068001-0026</t>
  </si>
  <si>
    <t>ADECUACIÓN DEL ESPACIO PÚBLICO EN LA PLAZA GUARÍN DEL MUNICIPIO DE BUCARAMANGA.</t>
  </si>
  <si>
    <t>(3.577) Metros cuadrados de Espacio Público mejorados  y recuperados.</t>
  </si>
  <si>
    <t>2017-068001-0119</t>
  </si>
  <si>
    <t xml:space="preserve">FORTALECIMIENTO DEL SIGC, COMO ESTRATEGIA DE ARTICULACIÓN Y EFICIENCIA DE LA ADMINISTRACIÓN CENTRAL DEL MUNICIPIO DE BUCARAMANGA, SANTANDER, CENTRO ORIENTE </t>
  </si>
  <si>
    <t>(1) Mantenimiento, seguimiento y control del SIGC.</t>
  </si>
  <si>
    <t>2017-068001-0014</t>
  </si>
  <si>
    <t>FORMULACIÓN E IMPLEMENTACIÓN DEL PLAN DE EXCELENCIA PARA LA GESTIÓN DE LAS PQRSD Y LA ATENCIÓN AL CIUDADANO EN EL MUNICIPIO DE BUCARAMANGA.</t>
  </si>
  <si>
    <t>2017-068001-0121</t>
  </si>
  <si>
    <t xml:space="preserve">MEJORAMIENTO DE AMBIENTES ESCOLARES PARA LA ATENCIÓN DE LA PRIMERA INFANCIA EN EL MUNICIPIO DE BUCARAMANGA </t>
  </si>
  <si>
    <t>2018-068001-0023</t>
  </si>
  <si>
    <t>2018-068001-0025</t>
  </si>
  <si>
    <t>APROVECHAMIENTO DE ESPACIOS CULTURALES Y RECREATIVOS PARA LA INTEGRACIÓN DE FAMILIAS EN CONDICIÓN DE VULNERABLES EN EL MUNICIPIO DE BUCARAMANGA.</t>
  </si>
  <si>
    <t>2018-068001-0027</t>
  </si>
  <si>
    <t>MEJORAMIENTO Y RENOVACIÓN DE LA INFRAESTRUCTURA DE LAS CANCHAS DE TENIS DEL PARQUE DE LOS NIÑOS DEL MUNICIPIO DE BUCARAMANGA</t>
  </si>
  <si>
    <t>(1) Programa implemetado y mantenido"Bucaramanga y la Familia al Parque"</t>
  </si>
  <si>
    <t>MEJORAMIENTO DE LA MALLA VIAL URBANA FASE II DEL MUNICIPIO DE BUCARAMANGA.</t>
  </si>
  <si>
    <t>2018-068001-0028</t>
  </si>
  <si>
    <t>(20.000) Metros cuadrados construidos y/o mejorados de malla vial</t>
  </si>
  <si>
    <t>APOYO A LA TERMINACIÓN DEL ESCENARIO DE LAS ARTES ESCÉNICAS DE TEATRO SANTANDER PATRIMONIO INMUEBLE Y CULTURAL DEL MUNICIPIO DE BUCARAMANGA.</t>
  </si>
  <si>
    <t>2018-068001-0029</t>
  </si>
  <si>
    <t>(1) Acción de recuperación, mantenimiento y/o coservación  del patrimonio mueble e inmueble del municipio.</t>
  </si>
  <si>
    <t>(10) Ambientes escolares para atención a la primera infancia adecuados y/o dotados.</t>
  </si>
  <si>
    <t>(97.402) Personas que realizan prácticas deportivas de manera habitual en espacios adecuados</t>
  </si>
  <si>
    <t>Instituto de Vivienda de Bucaramanga</t>
  </si>
  <si>
    <t>(5.504,11) Metros cuadrados de espacio público construidos para la práctica deportiva e integración comunitaria en la comuna 7.</t>
  </si>
  <si>
    <t>(536) Metros cuadrados de espacio público mejorados para la práctica deportiva e integración comunitaria.</t>
  </si>
  <si>
    <t>(5.941) Estudiantes de Instituciones educativas oficiales de bajo logro capacitados en evaluación por competencias.</t>
  </si>
  <si>
    <t>(100) Porcentaje de la capacidad institucional mejorada para la respuesta oportuna para el manejo, reducción y mitigación del riesgo.</t>
  </si>
  <si>
    <t>(45.000) Metros cuadrados de espacio público intervenido.</t>
  </si>
  <si>
    <t>(1.080) Metros lineales de vias mejoradas.</t>
  </si>
  <si>
    <t>(31) Viviendas beneficiadas con el proyecto Casas de Colores.</t>
  </si>
  <si>
    <t>(80) Porcentaje de capacidad de la plataforma tecnológica y de servicios TIC.</t>
  </si>
  <si>
    <t>(4) Ferias celebradas.</t>
  </si>
  <si>
    <t>(24.300) Luminarias instaladas.</t>
  </si>
  <si>
    <t>(58) Metros cuadrados de adecuaciones físicas .</t>
  </si>
  <si>
    <t>(4) Convocatorias de estímulos a la creación artística y cultural.</t>
  </si>
  <si>
    <t>(3.197) Personas de la tercera edad beneficiadas.</t>
  </si>
  <si>
    <t>(3) Herramientas físicas y/o virtuales adquiridas.</t>
  </si>
  <si>
    <t>(12) Cupos  de atención diaria a niños, niñas y adolescentes en estado de vulnerabilidad e inobservancia mediante hogar de paso.</t>
  </si>
  <si>
    <t>(2) Programas implementados y mantenidos de acción colectivas que conduzca a la defensa de los bienes públicos.</t>
  </si>
  <si>
    <t>(1.909) Metros cuadrados construidos del centro de salud Café Madrid.</t>
  </si>
  <si>
    <t>( 3.465) Estudiantes que realizan prácticas.</t>
  </si>
  <si>
    <t>(100) Porcentaje de mejoramiento de los niveles de convivencia del municipio.</t>
  </si>
  <si>
    <t>(2.570) Metros lineales  de cicloinfraestructura.</t>
  </si>
  <si>
    <t>(100) Porcentaje de población de estrato 1,2 y 3 beneficiada con subsidio.</t>
  </si>
  <si>
    <t>(1) Puente de integración de edificios existentes y nuevo centro de convenciones NEOMUNDO construído.</t>
  </si>
  <si>
    <t>(1) Plataforma en línea o libro virtual de la historia de las comunas.</t>
  </si>
  <si>
    <t>(4) Mantenimiento de las cuatro plazas de mercado a cargo del municipio de Bucaramanga.</t>
  </si>
  <si>
    <t>(1) Observatorio implementado y mantenido.</t>
  </si>
  <si>
    <t>(1) Ludoteca dotada.</t>
  </si>
  <si>
    <t>(28.340) Niñas, niños y adolescentes matriculaos en las Instituciones educativas oficiales.</t>
  </si>
  <si>
    <t>(1) Sistema de información Cultural fortalecido.</t>
  </si>
  <si>
    <t>(528.269) Habitantes de Bucaramanga.</t>
  </si>
  <si>
    <t>(1.500) Niñas y niños atendidos integralmente.</t>
  </si>
  <si>
    <t>(100) Porcentaje de Reducción del riesgo por remoción en masa.</t>
  </si>
  <si>
    <t>(1) Estudio de actualización de estratificación socioeconómica urbana y rural.</t>
  </si>
  <si>
    <t>(8.653) Estudiantes beneficiados con programas de refuerzo académico y docentes capacitados en una segunda lengua.</t>
  </si>
  <si>
    <t>(528.269) Personas  beneficiadas del mejoramiento y mantenimiento de los parques y zonas verdes.</t>
  </si>
  <si>
    <t>(915) Niñas y niños, adolescentes y jóvenes con discapacidad que se beneficien de los servicios de apoyo pedagógico.</t>
  </si>
  <si>
    <t>(2.000) Luminarias para mantenimiento.</t>
  </si>
  <si>
    <t>(66) Cupos para adolescentes jóvenes en el Centro de Atención Especializado SRPA.</t>
  </si>
  <si>
    <t>(850) Subsidios de vivienda asignados.</t>
  </si>
  <si>
    <t>(80) Talleres realizados en las áreas de artes plásticas y visuales, literatura, danza, teatro, banda filarmónica coro infantil.</t>
  </si>
  <si>
    <t>(145.380) Beneficiarios de servicio gratuito a espacios de recreación y deportes.</t>
  </si>
  <si>
    <t>(3.400) Niñas, niños y adolescentes beneficiarios de formación deportiva y acompañamiento psicosocial.</t>
  </si>
  <si>
    <t>(18.000) Máximo de visitas de inspección y control de establecimientos.</t>
  </si>
  <si>
    <t>(1.110) Personas con discapacidad beneficiadas.</t>
  </si>
  <si>
    <t>(10) Campañas de prevención y formación juvenil.</t>
  </si>
  <si>
    <t>(40) Eventos recreo deportivos comunitarios.</t>
  </si>
  <si>
    <t xml:space="preserve">(1) Plan general de asistencia técnica en los corregimientos. </t>
  </si>
  <si>
    <t>(1) Política pública de salud mental.</t>
  </si>
  <si>
    <t>(260) Eventos de hábitos de vida saludable mediante recreovias, ciclovias y ciclopaseos.</t>
  </si>
  <si>
    <t>(5.000) Niñas y niños beneficiados del programa de promoción y prevención.</t>
  </si>
  <si>
    <t>(6) Desarrollos de estrategias ambientales con el fin de crear cultura ambiental ciudadana.</t>
  </si>
  <si>
    <t>(18.511) Familias del municipio que reciben la transferencia monetaria condicionada en Salud y educación.</t>
  </si>
  <si>
    <t>(5) Predios comprados.</t>
  </si>
  <si>
    <t>(25) Porcentaje de obras con aplicación, control y verificación de la norma.</t>
  </si>
  <si>
    <t>(1) Fortalecimiento al programa de la autoridad sanitaria para la gestión de salud pública.</t>
  </si>
  <si>
    <t>(6) Acciones educomunicativas para el mejoramiento de la calidad de vida de población vulnerable.</t>
  </si>
  <si>
    <t>(500) Habitantes de calle atendidos.</t>
  </si>
  <si>
    <t>(945) Mujeres víctimas de violencia intrafamiliar.</t>
  </si>
  <si>
    <t>(3.000) Personas capacitadas, asesoradas, orientadas e informadas en forma comunitaria.</t>
  </si>
  <si>
    <t>(100) Familias beneficiadas con mejoramiento de vivienda.</t>
  </si>
  <si>
    <t>(47) Mantenimientos a las Instituciones educativas oficiales con acceso servicios públicos básicos, servicio de aseo, vigilancia, otros servicios.</t>
  </si>
  <si>
    <t>(1) Plan integral de salud a la población víctima del conflicto interno armado con enfoque diferencial.</t>
  </si>
  <si>
    <t>(1) Política de transparencia y ética pública junto a las metodologías para su implementación.</t>
  </si>
  <si>
    <t>(3) Caracterizaciones de los sectores económicos que presentan mayor índice de accidentes laborales.</t>
  </si>
  <si>
    <t xml:space="preserve">(13) Planes de contingencia. </t>
  </si>
  <si>
    <t>(60) Mujeres capacitadas en liderazgo.</t>
  </si>
  <si>
    <t>(160.000) Personas con educación en salud sexual y reproductiva.</t>
  </si>
  <si>
    <t>(2.500) Hogares beneficiados con asistencia en diagnóstico, formulación, ejecución y seguimiento al programa casas de colores.</t>
  </si>
  <si>
    <t>(300) Familias beneficiadas con obra de mitigación de riesgo y estabilización de taludes.</t>
  </si>
  <si>
    <t>(4) Alternativas de transporte urbano no motorizado.</t>
  </si>
  <si>
    <t>(1) Fortalecimiento del CDA dentro del plan de fortalecimiento Institucional de la Dirección de Tránsito.</t>
  </si>
  <si>
    <t>(1) Infraestructura vial  en buen estado.</t>
  </si>
  <si>
    <t>(1) Fortalecimiento de programa de vida saludable y condiciones transmisibles.</t>
  </si>
  <si>
    <t>(1) Centro de investigación del tránsito vehicular y peatonal en la ciudad de Bucaramanga.</t>
  </si>
  <si>
    <t>(3) Programas integrales de cultura vial en la ciudad.</t>
  </si>
  <si>
    <t>(1) Estrategia comunicativa y el desarrollo del plan de medios.</t>
  </si>
  <si>
    <t>(100) Porcentaje población afiliada.</t>
  </si>
  <si>
    <t>(160.000) Optimizar los recursos para garantizar a la comunidad acciones de promoción de la salud, prevención en la enfermedad y vigilancia y control a las IPS.</t>
  </si>
  <si>
    <t xml:space="preserve">(100) Porcentaje de funcionamiento eficiente de la Secretaría del Interior. </t>
  </si>
  <si>
    <t>(1) Biblioteca fortalecida.</t>
  </si>
  <si>
    <t>(1) Estrategia de promoción de Bucaramanga como destino turístico).</t>
  </si>
  <si>
    <t>(100) Porcentaje  de solicitudes atendidas.</t>
  </si>
  <si>
    <t>(1) Plan Municipal de Discapacidad.</t>
  </si>
  <si>
    <t>(1) Implementación del Sistema de Gestión Ambiental, Municipal, permitir tener indicadores ambientales reales, además con estrategias tendientes a reducir indicadores.</t>
  </si>
  <si>
    <t>(1) Plan de Seguridad Alimentaria y Nutricional.</t>
  </si>
  <si>
    <t>(47) Instituciones educativas con planta docente, directivo docente, administrativos  Inst. educativas y Secretaría de Educación de Bucaramanga.</t>
  </si>
  <si>
    <t>(1) Adecuación y recuperación del escenario cultural Gran Sala del Teatro Santander.</t>
  </si>
  <si>
    <t>(1.339) Comparenderas adquiridas.</t>
  </si>
  <si>
    <t>(2.380,7) Metros lineales de andenes remodelados.</t>
  </si>
  <si>
    <t>PREVENCIÓN DE CONTAGIO VIRAL DE FIEBRE AFTOSA Y BRUCELOSIS EN LA ESPECIE BOVINA DEL MUNICIPIO DE BUCARAMANGA.</t>
  </si>
  <si>
    <t>2016-068001-0087</t>
  </si>
  <si>
    <t>(2) Ciclos de Vacunación contra fiebre aftosa y brucelosis.</t>
  </si>
  <si>
    <t>2018-068001-0030</t>
  </si>
  <si>
    <t>2018-068001-0031</t>
  </si>
  <si>
    <t>APOYO AL SEGUIMIENTO Y CONTROL DE LA OBRA CONSTRUCCIÓN DEL PARQUE INTERCAMBIADOR MESÓN DE LOS BUCAROS Y OBRAS COMPLEMENTARIAS, FASE III EN EL MUNICIPIO DE BUCARAMANGA.</t>
  </si>
  <si>
    <t>REMODELACIÓN DE ESCENARIOS DEPORTIVOS DEL MUNICIPIO DE BUCARAMANGA.</t>
  </si>
  <si>
    <t>(1) Contrato de interventoría celebrado</t>
  </si>
  <si>
    <t>(8) Espacios públicos remodelados para la práctica deportiva e integración comunitaria en el municipio.</t>
  </si>
  <si>
    <t>(810) Familias beneficiadas con obras de mitigación de proceso erosivos en las urbanizaciones Inmaculada fase I y Reserva la Inmaculada.</t>
  </si>
  <si>
    <t>CONSTRUCCIÓN DEL REFUERZO DEL ACUEDUCTO DE LA VEREDA LA MALAÑA, CORREGIMIETO 3, MUNICIPIO DE BUCARAMANGA.</t>
  </si>
  <si>
    <t>CONSTRUCCIÓN DEL  SENDERO ECOLÓGICO EN LA URBANIZACIÓN NORTE CLUB TIBURONES EN EL MUNICIPIO DE BUCARAMANGA.</t>
  </si>
  <si>
    <t xml:space="preserve">PROYECTO PRESENTADO POR LA GOBERNACIÓN DE SANTANDER </t>
  </si>
  <si>
    <t>(2.140) Metros Lineales de construcción de conducción de agua cruda.</t>
  </si>
  <si>
    <t>2018-068001-0032</t>
  </si>
  <si>
    <t xml:space="preserve">(240) Familias beneficiadas con infraestructura social </t>
  </si>
  <si>
    <t>MEJORAMIENTO DEL PARQUE LINEAL RÍO DE ORO DEL MUNICIPIO DE BUCARAMANGA.</t>
  </si>
  <si>
    <t>(36.983,82) Metros cuadrados de espacios públicos mejorados para la práctica deportiva e integración comunitaria.</t>
  </si>
  <si>
    <t>2017-068001-0139</t>
  </si>
  <si>
    <t>MEJORAMIENTO DE LA IMAGEN DE LA CIUDAD A TRAVÉS DE LA PARTICIPACIÓN EN ESTRATEGIA DE RECONOCIMIENTO Y DIFUSIÓN ARTÍSTICA-MARCA CIUDAD EN BUCARAMANGA.</t>
  </si>
  <si>
    <t>2018-068001-0033</t>
  </si>
  <si>
    <t>(1) Estrategia de reconocimiento y difusión turística mantenida.</t>
  </si>
  <si>
    <t>RECURSOS PROPIOS DE VALORIZACIÓN, MEGA PROYECTOS DE INFRAESTRUCTURA VIAL.</t>
  </si>
  <si>
    <t>2018-068001-0034</t>
  </si>
  <si>
    <t>MANTENIMIENTO DE LA FACHADA Y ÁREAS INTERNAS DEL COMANDO DE POLICÍA METROPOLITANA DE BUCARAMANGA.</t>
  </si>
  <si>
    <t>FONDO VIGILANCIA Y SEGURIDAD CIUDADANA</t>
  </si>
  <si>
    <t>(1) Mantenimiento de la fachada y áreas internas del comando d epolicía metropolitana</t>
  </si>
  <si>
    <t>Mantenimiento y construcción de la red vial rural</t>
  </si>
  <si>
    <t>MEJORAMIENTO  DE LA VÍA CURVA MORA VEREDA EL ABURRIDO ALTO CORREGIMIENTO 1 DEL MUNICIPIO  DE BUCARAMANGA.</t>
  </si>
  <si>
    <t>(280) Metros lineales de red vial terciaria a cargo del municipio mejorada.</t>
  </si>
  <si>
    <t>2018-068001-0035</t>
  </si>
  <si>
    <t>2018-068001-0036</t>
  </si>
  <si>
    <t>ESTUDIOS Y DISEÑOS PARA EL MEJORAMIENTO DEL ESTADIO DE ATLETISMO LUIS ENRIQUE FIGUEROA DEL MUNICIPIO DE BUCARAMANGA.</t>
  </si>
  <si>
    <t>AMPLIACIÓN DEL ALUMBRADO PÚBLICO RURAL EN EL MUNICIPIO DE BUCARAMANGA.</t>
  </si>
  <si>
    <t>(1) Estudio y deiseño para mejoramiento de escenarios deportivos.</t>
  </si>
  <si>
    <t>(367) Luminarias Instaladas.</t>
  </si>
  <si>
    <t>2018-068001-0037</t>
  </si>
  <si>
    <t>CONSTRUCCIÓN DE OBRAS DE RESTAURACIÓN DE LA CENTRALIDAD COMUNITARIA DEL NORTE CLUB TIBURONES BUCARAMANGA</t>
  </si>
  <si>
    <t>ADQUISICIÓN DE INSUMOS PARA EL CONTROL ÉTICO POBLACIONAL DE CANINOS Y FELINOS EN EL MUNICIPIO DE BUCARAMANGA.</t>
  </si>
  <si>
    <t>2018-068001-0038</t>
  </si>
  <si>
    <t>2018-068001-0039</t>
  </si>
  <si>
    <t>ADQUISICIÓN DE VEHÍCULO MULTIFUNCIONAL PARA OPERACIONES DE RESCATE YCOMBATE DE INCENDIOS URBANOS Y FORESTALES PARA EL CUERPO DE BOMBEROS DEL MUNICIPIO DE BUCARAMANGA.</t>
  </si>
  <si>
    <t>(7.000) Esterilizaciones de caninos y felinos.</t>
  </si>
  <si>
    <t>(0,5) Vehículo multifuncional adquirido  para operaciones de rescate y combate de incendios urbanos y forestales.</t>
  </si>
  <si>
    <t xml:space="preserve">DESARROLLO DEL DEPORTE Y LA RECREACIÓN PARA VÍCTIMAS DEL CONFLICTO INTERNO ARMADO RADICADAS EN BUCARAMANGA, SANTANDER, CENTRO ORIENTE </t>
  </si>
  <si>
    <t>2017-068001-0013</t>
  </si>
  <si>
    <t>(1) Evento deportivo y recreativs dirigido a la población víctima del conflicto interno armado</t>
  </si>
  <si>
    <t>Deporte asociado y comunitario</t>
  </si>
  <si>
    <t>APOYO AL DEPORTE ASOCIADO, COMUNITARIO, MINORÍAS ÉTNICAS, MUJERES Y DIVERSIDAD DE GÉNERO EN EL MUNICIPIO DE BUCARAMANGA, SANTANDER, CENTRO ORIENTE.</t>
  </si>
  <si>
    <t>2016-068001-0198</t>
  </si>
  <si>
    <t>DESARROLLO DE LOS JUEGOS PARAMUNICIPALES EN EL MUNICIPIO DE BUCARAMANGA, SANTANDER, CENTRO ORIENTE.</t>
  </si>
  <si>
    <t>2016-068001-0158</t>
  </si>
  <si>
    <t>FORTALECIMIENTO DE LOS JUEGOS DEPORTIVOS Y RECREATIVOS CARCELARIOS  EN EL MUNICIPIO DE BUCARAMANGA, SANTANDER, CENTRO ORIENTE.</t>
  </si>
  <si>
    <t>2016-068001-0159</t>
  </si>
  <si>
    <t>(24) Iniciativas deportivas, recreativas y de aprovechamiento del tiempo libre de los organismos deportivos, comunitarios y asociaciones de minorías étnicas y equidad de género.</t>
  </si>
  <si>
    <t>(1.400) Personas con discapacidad en los juegos Paramunicipales de Bucaramanga.</t>
  </si>
  <si>
    <t>(2)  Eventos deportivos y recreativos en los Centros penitenciarios de la ciudad.</t>
  </si>
  <si>
    <t>(1.230) Metros cuadrados de espacios públicos mejorados para la práctica deportiva e integración comunitaria en las comunas 3,5,6,9,10 y 11.</t>
  </si>
  <si>
    <t>2018-068001-0040</t>
  </si>
  <si>
    <t>2018-068001-0041</t>
  </si>
  <si>
    <t>IMPLEMENTACIÓN DE UN FONDO DE ITINERANCIA PARA LOS ARTISTAS QUE GENEREN PROYECTO COMO RESULTADO DE LAS PRÁCTICAS DE CREACIÓN ARTÍSTICA Y CULTURAL EN BUCARAMANGA.</t>
  </si>
  <si>
    <t>(1) Fondo de circulación e itinerancia para los artistas loclaes.</t>
  </si>
  <si>
    <t>MANTENIMIENTO Y RESTAURACIÓN INTEGRAL DE LA CUBIERTA DEL MUSEO CASA DE BOLIVAR DE BUCARAMANGA.</t>
  </si>
  <si>
    <t xml:space="preserve">PROYECTO PRESENTADO POR LA GOBERNACIÓN DE SANTANDER.TELEFONÍA MÓVIL </t>
  </si>
  <si>
    <t>2018-068001-0042</t>
  </si>
  <si>
    <t xml:space="preserve">Convivencia </t>
  </si>
  <si>
    <t>ESTUDIOS DE EVALUACIÓN DE LA ESTRUCTURA DE PAVIMENTO DE LAS VÍAS ARTERIALES PRIMARIAS Y SECUNDARIAS Y DETERMINACIÓN DE COTA DE INUNDACIÓN DEL CENTRO DE ZOONOSIS DE VIJAGUAL EN EL MUNICIPIO DE BUCARAMANGA.</t>
  </si>
  <si>
    <t>FORTALECIMIENTO DE LA GESTIÓN Y OPERATIVIDAD DE LA OFICINA DE PROTECCIÓN AL CONSUMIDOR EN BUCARMANGA.</t>
  </si>
  <si>
    <t>FONDO PROTECCIÓN DEL CONSUMIDOR.</t>
  </si>
  <si>
    <t>(2) Estudios realizados para el proyecto de centro de zoonosis y rehabilitación de las vías arteriales primarias y secundarias del municipio.</t>
  </si>
  <si>
    <t>(4.250) Operativos a establecimientos comerciales</t>
  </si>
  <si>
    <t>Reducción y mitigación del riesgo de desastre.</t>
  </si>
  <si>
    <t>2018-068001-0043</t>
  </si>
  <si>
    <t>(918) Herramientas y equipos de bomberos Bucaramanga.</t>
  </si>
  <si>
    <t>IMPLEMENTACIÓN Y FORTALECIMIENTO DE LA ESTRATEGIA INTEGRADA A LAS ENFERMEDADES PREVALENTES DE LA INFANCIA AIEPI CLÍNICO Y COMUNITARIO EN EL MUNICIPIO DE BUCARAMANGA.</t>
  </si>
  <si>
    <t>(1) Estrategia Integrada a las enfermedades prevalentes de la infancia aiepi clínico y comunitario</t>
  </si>
  <si>
    <t>2017-068001-0103</t>
  </si>
  <si>
    <t>(420) Integrantes del Consejo comunitario de mujeres y participantes fortalecen sud capacidades de interlocución y emprendimiento</t>
  </si>
  <si>
    <t>SGP VIGENCIAS ANTERIORES.</t>
  </si>
  <si>
    <t>2018-068001-0044</t>
  </si>
  <si>
    <t>FORTALECIMIENTO PEDAGÓGICO, ACADÉMICO E INSTITUCIONAL EN LECTURA, ESCRITURA Y ORALIDAD PARA INSTITUCIONES EDUCATIVAS OFICIALES DE BUCARAMANGA.</t>
  </si>
  <si>
    <t>(20) Instituciones Educativas Oficiales mantenidas con el apoyo en el proceso de lectura y escritura</t>
  </si>
  <si>
    <t>FORTALECIMIENTO DEL PROCESO DE CERTIFICACIÓN DEL SISTEMA INTEGRADO DE GESTIÓN DE CALIDAD EN LAS INSTITUCIONES EDUCATIVAS OFICIALES DE BUCARAMANGA.</t>
  </si>
  <si>
    <t>2017-068001-0101</t>
  </si>
  <si>
    <t>(3) Nuevas instituciones educativas oficiales certificadas en el Sistema Integrado de Gestión de Calidad.</t>
  </si>
  <si>
    <t>APOYO PARA LA INTERVENCIÓN, RESTAURACIÓN Y FINALIZACIÓN DEL TEATRINO DEL ESTADIO, FACHADAS DE LA CARRERA 20 Y LA CALLE 31 Y ÁREAS DE ESPACIO PÚBLICO DEL CENTRO CULTURAL DE ORIENTE COLOMBIANO BUCARAMANGA.</t>
  </si>
  <si>
    <t>(1) Escenario cultural recuperado y mantenido</t>
  </si>
  <si>
    <t>FORTALECIMIENTO DE LAS COMPETENCIAS LABORALES DE LOS FUNCIONARIOS DEL CUERPO OFICIAL DE BOMBEROS DEL MUNICIPIO DE BUCARAMANGA, SANTANDER, CENTRO ORIENTE.</t>
  </si>
  <si>
    <t>(80) Funcionarios del cuerpo Oficial de Bomberos fortalecidos en competencias laborales.</t>
  </si>
  <si>
    <t>2018-068001-0045</t>
  </si>
  <si>
    <t>2018-068001-0046</t>
  </si>
  <si>
    <t>2018-068001-0047</t>
  </si>
  <si>
    <t>2018-068001-0048</t>
  </si>
  <si>
    <t>REPARACIÓN LOCATIVA Y MANTENIMIENTO GENERAL DE INSTITUCIONES EDUCATIVAS PROMOCIÓN SOCIAL SEDE D, CLUB UNIÓN SEDE D,PROMOCIÓN SOCIAL SEDE C, RURAL EL PAULON, MAIPORE SEDE C, JORGE ARDILA DUARTE Y AURELIO MARTÍNEZ MUTIS DEL MUNICIPIO DE BUCARAMANGA.</t>
  </si>
  <si>
    <t>RENOVACIÓN Y TRANSFORMACIÓN CON COLOR DE LAS FACHADAS DE LOS BARRIOS COLORADOS Y EL ROSAL DEL MUNICIIO DE BUCARAMANGA.</t>
  </si>
  <si>
    <t>FORTALECIMIENTO DEL ROL DE LAS FAMILIAS EN PROCESO DE ENSEÑANZA -APRENDIZAJE DE LOS ESTUDIANTES DE LAS INSTITUCIONES EDUCATIVAS OFICIALES CON BAJO LOGRO DEL MUNICIPIO DE BUCARAMANGA..</t>
  </si>
  <si>
    <t>DOTACIÓN DE MOBILIARIO PARA LA ESTACIÓN MUTUALIDAD DE BOMBEROS DE BUCARAMANGA</t>
  </si>
  <si>
    <t>CAPACITACIÓN, TALLERES, ASISTENCIAS Y ACOMPAÑAMIENTO A LOS ESTUDIANTES Y DOCENTES EN LOS TEMAS TRANSVERSALES DE LAS INSTITUCIONES EDUCATIVAS OFICIALES DEL MUNICIPIO DE BUCARAMANGA.</t>
  </si>
  <si>
    <t>(75.380) Niñas, niños, jóvenes y adultos de las 47 Instituciones educativas oficiales del municipio de Bucaramanga.</t>
  </si>
  <si>
    <t>2017-068001-0047</t>
  </si>
  <si>
    <t>(7) Sedes educativas mejoradas</t>
  </si>
  <si>
    <t>(132) Viviendas beneficiadas con el proyecto casa de colores</t>
  </si>
  <si>
    <t>(20) Entidades territoriales con estrategias para la prevención de riesgos sociales en los entornos escolares implementadas.</t>
  </si>
  <si>
    <t>(1) Estación de Bomberos fortalecida en su capacidad operativa.</t>
  </si>
  <si>
    <t>APOYO A LA PRODUCCIÓN ARTÍSTICA Y CULTURAL A TRAVÉS DE CONCERTACIÓN DE PROYECTOS EN  LA CIUDAD DE BUCARAMANGA.</t>
  </si>
  <si>
    <t>(1) Programa Institucional de concertación de proyectos artísticos y culturales mantenidos.</t>
  </si>
  <si>
    <t>2017-068001-0063</t>
  </si>
  <si>
    <t>(3) Acciones de recuperación y mantenimiento y/o conservación del patrimonio mueble e inmueble del municipio.</t>
  </si>
  <si>
    <t>DESARROLLO DE PROGRAMAS EDUCATIVOS ESPECIALES DE METODOLOGÍAS FLEXIBLES PARA ATENDER POBLACIÓN DE EXTRAEDAD Y ADULTOS EN LAS INSTITUCIONES EDUCATIVAS DE BUCARAMANGA.</t>
  </si>
  <si>
    <t>2017-068001-0067</t>
  </si>
  <si>
    <t>(3.418) Estudiantes atendidos con modelos educativos flexibles</t>
  </si>
  <si>
    <t>RECURSOS CORPOEDUCACIÓN</t>
  </si>
  <si>
    <t>Acueducto Metropolitano de Bucaramanga</t>
  </si>
  <si>
    <t>CONSTRUCCIÓN DE LA PTAP LOS ANGELINOS ETAPA I Y PLANTA DE TRATAMIENTO DE LODOS BOSCONIA</t>
  </si>
  <si>
    <t>CONSTRUCCIÓN TUBERIA (SECTOR SHALOM-BOSCONIA) ENTRE LAS ABSCISAS K1+420 AL K3+627 Y By PASS A LA PTAP BOSCONIA</t>
  </si>
  <si>
    <t>CONSTRUCCIÓN DEL ALUMBRADO PÚBLICO DE LOS ESCENARIOS DEPORTIVOS Y ZONAS VERDES DEL BARRIO LOS CANELOS DEL MUNICIPIO DE BUCARAMANGA</t>
  </si>
  <si>
    <t>MANTENIMIENTO Y ADECUACIÓN DE PUNTOS VIVE DIGITAL EN EL MUNICIPIO DE BUCARAMANGA</t>
  </si>
  <si>
    <t>CONSTRUCCIÓN DEL PARQUE LA CEIBA EN LA COMUNA 13 DEL MUNICIPIO DE BUCARAMANGA</t>
  </si>
  <si>
    <t>CONSTRUCCIÓN DEL PARQUE GRANJAS DE PROVENZA EN LA COMUNA 10 DEL MUNICIPIO DE BUCARAMANGA</t>
  </si>
  <si>
    <t>Infraestructura tecnológica</t>
  </si>
  <si>
    <t>Bucaramanga, ciudad inteligente que aprende</t>
  </si>
  <si>
    <t>IMPLEMENTACIÓN DE ZONAS WI-FI PROGRAMA MINTIC DE PROMOCIÓN URBANA DE LAS TIC BUCARAMANGA.</t>
  </si>
  <si>
    <t>2017-068001-0065</t>
  </si>
  <si>
    <t>(10) Porcentaje de proyectos complementarios de obras de conducción para el embalse de Bucarmanga</t>
  </si>
  <si>
    <t>CAPACITACIÓN EN DIFERENTES ÁREAS DEL CONOCIMIENTO  E INVESTIGACIÓN PARA LOS DOCENTES Y DIRECTIVOS DOCENTES  DE LAS IE DEL MUNICIPIO DE BUCARAMANGA, SANTANDER.</t>
  </si>
  <si>
    <t>2016-068001-0213</t>
  </si>
  <si>
    <t>(725) Docentes y directivos docentes de instituciones educativas con capacitación y/o actualización técnica y pedagógica.</t>
  </si>
  <si>
    <t>2018-068001-0049</t>
  </si>
  <si>
    <t>2018-068001-0050</t>
  </si>
  <si>
    <t>2018-068001-0051</t>
  </si>
  <si>
    <t>2018-068001-0052</t>
  </si>
  <si>
    <t>(97) Luminarias Instaladas</t>
  </si>
  <si>
    <t>Vive Digital para las ciudadanas y los ciudadanos</t>
  </si>
  <si>
    <t>(8) Puntos Vive Digital adecuados y mantenidos en funcionamiento.</t>
  </si>
  <si>
    <t>(3.997,64) Metros cuadrados de espacio público construidos para la práctica deportiva e integración comunitaria en la comuna 10 del municipio</t>
  </si>
  <si>
    <t>(3.997,13) Metros cuadrados de espacio público construidos para la práctica deportiva e integración comunitaria en la comuna 13 del municipio</t>
  </si>
  <si>
    <t>ACUEDUCTO METROPOLITANO DE BUCARAMANGA</t>
  </si>
  <si>
    <t>RECURSOS ACUEDUCTO METROPOLITANO DE BUCARMANGA</t>
  </si>
  <si>
    <t>DIVULGACIÓN DE EXPERIENCIAS EXITOSAS SOBRE GESTIÓN ESCOLAR ACADÉMICA Y ADMINISTRATIVA QUE FACILITE EL ADECUADO FUNCIONAMIENTO DE LOS ESTABLECIMIENTOS EDUCATIVOS OFICIALES DE BUCARAMANGA, SANTANDER.</t>
  </si>
  <si>
    <t>2016-068001-0203</t>
  </si>
  <si>
    <t>(1) Foro educativo realizado.</t>
  </si>
  <si>
    <t>FORTALECIMIENTO Y PROMOCIÓN DE LA EMISORA LUIS CARLOS GALÁN SARMILENTO EN EL MUNICIPIO DE BUCARAMANGA.</t>
  </si>
  <si>
    <t>2018-068001-0053</t>
  </si>
  <si>
    <t>2018-068001-0055</t>
  </si>
  <si>
    <t>2018-068001-0054</t>
  </si>
  <si>
    <t>(1) Celebración de los 25 años de la emisora Luis Carlos galán Sarmiento.</t>
  </si>
  <si>
    <t>APOYO AL SEGUIMIENTO Y CONTROL DE LA OBRA AMPLIACIÓN DEL CORREDOR VIAL PRIMARIO BUCARAMANGA-FLORIDABLANCA SECTOR PUERTA DEL SOL-PUENTE DE PROVENZA FASE III BUCARAMANGA</t>
  </si>
  <si>
    <t>(1) Proyecto con el 100% de la interventoría.</t>
  </si>
  <si>
    <t>CONSTRUCCIÓN Y DOTACIÓN PARA LA TERMINACIÓN DE LA GRAN SALA DEL TEATRO SANTANDER FASE II EN EL  MUNICIPIO DE BUCARAMANGA, SANTANDER.</t>
  </si>
  <si>
    <t>(1) Estrategia implementada para la promoción de la apropiación del patrimonio material e inmaterial de la ciudad.</t>
  </si>
  <si>
    <t>RENOVACIÓN Y TRANSFORMACIÓN CON COLOR DE LAS FACHADAS DEL BARIRO LA JUVENTUD DEL MUNICIPIO DE BUCARAMANGA.</t>
  </si>
  <si>
    <t>2018-068001-0056</t>
  </si>
  <si>
    <t xml:space="preserve">(340) Viviendas beneficiadas con el proyecto Casa de Colores </t>
  </si>
  <si>
    <t>FORMACIÓN EN ARTES Y OFICIOS PARA LA VALORACIÓN, CRECIMIENTO Y DESARROLLO DE LAS DIFERENTES LABORES REALIZADAS POR LOS ARTESANOS DE LA CIUDAD DE BUCARAMANGA.</t>
  </si>
  <si>
    <t>2017-068001-0098</t>
  </si>
  <si>
    <t>2018-068001-0057</t>
  </si>
  <si>
    <t>Fondo de microcrédito empresarial</t>
  </si>
  <si>
    <t>FORTALECIMIENTO DEL FONDO LOCAL PARA BRINDAR APOYO FINANCIERO A LAS MICRO Y PEQUEÑAS EMPRESAS DEL MUNICIPIO DE  BUCARAMANGA</t>
  </si>
  <si>
    <t>2017-068001-0171</t>
  </si>
  <si>
    <t>Proceso de formación en artes</t>
  </si>
  <si>
    <t>FORMACIÓN COMPLEMENTARIA EN ARTES PARA LAS DIFERENTES COMUNIDADES DEL MUNICIPIO DE BUCARAMANGA.</t>
  </si>
  <si>
    <t>2017-068001-0130</t>
  </si>
  <si>
    <t>(26) Personas capacitadas en técnicas de artes y oficios.</t>
  </si>
  <si>
    <t>(1) Plataforma en línea o libro virtual en donde se muestren datos de la historia de la ciudad de Bucaramanga mantenida</t>
  </si>
  <si>
    <t>(2) Dotaciones de material pedagógico, didáctico y lúdico a programas y/o Centros de Atención a la Primera Infancia.</t>
  </si>
  <si>
    <t>(400) Ciudadanos  de Bucaramanga formados en artes.</t>
  </si>
  <si>
    <t>MANTENIMIENTO DE ESCENARIOS DEPORTIVOS E INSTALACIÓN DE GIMNASIOS AL AIRE LIBRE Y JUEGOS INFANTILES, VIABILIZADOS POR EL EJERCICIO DE PRESUPUESTOS PARTICIPATIVOS EN DIFERENTES SECTORES DEL MUNICIPIO.</t>
  </si>
  <si>
    <t>2018-068001-0058</t>
  </si>
  <si>
    <t>(10 )Espacios públicos remodelados para la práctica deportiva e integración comunitaria en el municipio.</t>
  </si>
  <si>
    <t>FORTALECIMIENTO DE LAS CAPACIDADES LABORALES PARA LA INSERCIÓN EN EL MERCADO LABORAL DE POBLACIÓN DESEMPLEADA DEL MUNICIPIO DE BUCARAMANGA.</t>
  </si>
  <si>
    <t xml:space="preserve">Inserción laboral </t>
  </si>
  <si>
    <t>2017-068001-0164</t>
  </si>
  <si>
    <t>(1.470) Personas formadas en compétencias laborales.</t>
  </si>
  <si>
    <t>(1.620) Familias beneficiadas con obras de mitigación de proceso erosivos en la urbanización Campo Madrid</t>
  </si>
  <si>
    <t>Instituto de vivienda de Bucaramanga</t>
  </si>
  <si>
    <t>(80) Porcentaje de  informes entregados al Señor Alcalde, el Departamento de Santander, la nación y las demás instancias que lo requieran</t>
  </si>
  <si>
    <t>2018-068001-0059</t>
  </si>
  <si>
    <t>2018-068001-0060</t>
  </si>
  <si>
    <t>ESTUDIOS Y DISEÑOS PARA LA REPOSISICÓN DE LA INFRAESTRUCTURA FÍSICA DE LA UNIDAD  INTERMEDIA MATERNO INFANTIL SANTA TERESITA  UIMIST EN EL MUNICIPIO DE BUCARMANGA.</t>
  </si>
  <si>
    <t>(25.000) Pacientes atendidos en la Unidad Hospitalaria.</t>
  </si>
  <si>
    <t>APOYO A LA CARACTERIZACIÓN E INVENTARIO DE LOS ACUEDUCTOS VEREDALES EN EL MUNICIPIO DE BUCARAMANGA.</t>
  </si>
  <si>
    <t>2018-068001-0061</t>
  </si>
  <si>
    <t>2018-068001-0062</t>
  </si>
  <si>
    <t>(100) Porcentaje nivel de cobertura en la prestación de los servicios de agua potable en el sector rural del municipio de Bucaramanga.</t>
  </si>
  <si>
    <t>ADECUACIÓN Y REMODELACIÓN DE FASE I BILBLIOTECA PÚBLICA MUNICIPAL GABRIEL TURBAY DE BUCARAMANGA.</t>
  </si>
  <si>
    <t>(4.702,81) Metros cuadrados de área modernizada de la Biblioteca Pública Municipal Gabriel Turbay</t>
  </si>
  <si>
    <t>(1) Plan de fortalecimiento Institucional formulado e implementado</t>
  </si>
  <si>
    <t>2016-068001-0105</t>
  </si>
  <si>
    <t>FORTALECIMIENTO DE LOS SISTEMAS INTEGRADOS DE GESTIÓN DE LA DIRECCIÓN DE TRANSITO DE BUCARAMANGA</t>
  </si>
  <si>
    <t>2018-068001-0063</t>
  </si>
  <si>
    <t>ADECUACIÓN LOCATIVA DELAS INSTITUCIONES EDUCATIVAS OFICIALES DEL MUNICIPIO.</t>
  </si>
  <si>
    <t>(16) Obras de mantenimiento y mejoras locativas a sedes de establecimientos educativos oficiales del municipio.</t>
  </si>
  <si>
    <t>ADECUACIÓN PARQUE LA FLORA MUNICIPIO DE BUCARAMANGA.</t>
  </si>
  <si>
    <t>(3.606,25) Metros cuadrados de espacio público construidos para la práctica deportiva e integración comunitaria en la comuna 12 del municipio.</t>
  </si>
  <si>
    <t>FORTALECIMIENTO DE ACCIONES DE CAPACITACIÓN Y ACTIVIDADES DE BIENESTAR SOCIAL PARA SERVIDORES PÚBLICOS DE LA ALCALDÍA DEL MUNICIPIO DE  BUCARAMANGA</t>
  </si>
  <si>
    <t>FORTALECIMIENTO DEL PROGRAMA DE BIENESTAR LABORAL PARA DOCENTES, DIRECTIVOS DOCENTES Y ADMINISTRATIVOS DE INSTITUCIONES EDUCATIVAS DE BUCARMAANGA SANTANDER.</t>
  </si>
  <si>
    <t>2018-068001-0064</t>
  </si>
  <si>
    <t>2018-068001-0065</t>
  </si>
  <si>
    <t>(3.018)Docentes, directivos docentes y administrativos beneficiados con la implementación del Plan de Bienestar Laboral.</t>
  </si>
  <si>
    <t xml:space="preserve">(1) Plan Institucional de Capacitación y Formación y Plan de Bienestar y estimulos ajustado y mantenido </t>
  </si>
  <si>
    <t>(2) Centros carcelarios atendidos</t>
  </si>
  <si>
    <t>2018-068001-0066</t>
  </si>
  <si>
    <t>2018-068001-0067</t>
  </si>
  <si>
    <t>2018-068001-0068</t>
  </si>
  <si>
    <t>APOYO AL CONOCIMIENTO PARA LA OPERATIVIDAD Y EFICIENCIA DE LA  UNIDAD MUNICIPAL DE GESTIÓN DEL RIESGO Y DESASTRES DEL MUNICIPIO DE BUCARAMANGA.</t>
  </si>
  <si>
    <t>CONSTRUCCIÓN DE OBRAS PARA EL MEJORAMIENTO URBANO EN EL MUNICIPIO DE BUCARAMANGA,</t>
  </si>
  <si>
    <t>RECURSOS PROPIOS APORTES MUNICIPALES VIGENCIAS ANTERIORES.</t>
  </si>
  <si>
    <t>Mejorando mi hogar</t>
  </si>
  <si>
    <t>sostenibilidad ambiental</t>
  </si>
  <si>
    <t>Conocimiento del riesgo de desastre</t>
  </si>
  <si>
    <t>ADECUACIÓN DE LA PLAZOLETA DE LOS EDECANES EN EL MUNICIPIO DE BUCARAMANGA.</t>
  </si>
  <si>
    <t>ADQUISICIÓN DE VEHÍCULOS TIPO PICK UP TODOTERRENO PARA FORTALECER LA CAPACIDAD DE RESPUESTA DE BOMBEROS DEL MUNICIPIO DE BUCARAMANGA.</t>
  </si>
  <si>
    <t>2018-068001-0069</t>
  </si>
  <si>
    <t>(1) Vehículo adquirido para operativos de prevención y atención de emergencias</t>
  </si>
  <si>
    <t>( 2.302) Metros cuadrados de espacio público intervenidos</t>
  </si>
  <si>
    <t>REPROGRAMACIÓN FINANCIERA.</t>
  </si>
  <si>
    <t>IMPLEMENTACIÓN DEL PROCESO DE COMUNICACIONES ESTRATÉGICAS PARA LA PARTICIPACIÓN CIUDADANA, LA TRANSPARENCIA, LA LEGALIDAD Y LA INCLUSIÓN SOCIAL EN EL MUNICIPIO DE BUCARAMANGA</t>
  </si>
  <si>
    <t>IMPLEMENTACIÓN DE AMBIENTES CULTURALES PARA LA PRIMERA INFANCIA EN EL MUNICIPIO DE BUCARAMANGA.</t>
  </si>
  <si>
    <t>ADQUISICIÓN DE CENTROS DE SALUD MÓVILES PARA LA ATENCIÓN INTEGRAL EN SALUD A LA POBLACIÓN RURAL DEL MUNICIPIO DE BUCARAMANGA.</t>
  </si>
  <si>
    <t>2018-068001-0070</t>
  </si>
  <si>
    <t>2018-068001-0071</t>
  </si>
  <si>
    <t>(2) Centros de salud móviles para la a tención integral en salud a la población rural del muniicpio de Bucaramanga.</t>
  </si>
  <si>
    <t xml:space="preserve">(100) Porcentaje de proyectos para obras </t>
  </si>
  <si>
    <t>MANTENIMIENTO DE BAÑOS PÚBLICOS EN DIFERENTES PARQUES DEL MUNICIPIO DE BUCARAMANGA.</t>
  </si>
  <si>
    <t>(100) Porcentaje de cobertura de saneamiento básico en los parques de municipio de Bucaramanga</t>
  </si>
  <si>
    <t>(15) Centros de educación física para niños y niñas de primera infancia e infancia mantenidos.</t>
  </si>
  <si>
    <t>1 y  4</t>
  </si>
  <si>
    <t>Gobernanza Democrática;Calidad de vida</t>
  </si>
  <si>
    <t>Gobierno legal y efectivo; Red de esapcio público.</t>
  </si>
  <si>
    <t>Administración articulada y coherente;Intervención social del espacio público.</t>
  </si>
  <si>
    <t>2018-068001-0072</t>
  </si>
  <si>
    <t>FORTALECIMILENTO DE ESTILOS DE VIDA SALUDABLE Y DISMINUCIÓN DE LOS FACTORES DE RIESGO DE LAS ENFERMEDASEWS NO TRANSMISIBLES A LA POBLACIÓN DEL MUNICIPIO DE BUCARAMANGA.</t>
  </si>
  <si>
    <t>Seguridad y convivencia</t>
  </si>
  <si>
    <t>IMPLEMENTACIÓN DE UNA ESTRATEGIA DE MANTENIMIENTO PARA EL SISTEMA DE SEGURIDAD Y  JUSTICIA DEL MUNICIPIO DE BUCARAMANGA.</t>
  </si>
  <si>
    <t>2017-068001-0043</t>
  </si>
  <si>
    <t xml:space="preserve">(1) Conjunto de acciones para fortalecer el Centro Cultural del Oriente </t>
  </si>
  <si>
    <t>(1) Sistema de seguridad y vigilancia mejorado.</t>
  </si>
  <si>
    <t>SALDOS CUENTA MAESTRA LEY 1608 (INVERSIÓN MEJORAMIENTO, INFRAESTRUCTURA Y DOTACIÓN RED PÚBLICA)</t>
  </si>
  <si>
    <t>2018-068001-0073</t>
  </si>
  <si>
    <t>(0,50) Documento guía de legalización de asentamientos humanos</t>
  </si>
  <si>
    <t>(1) Plan de fortalecimiento Institucioal para la DTB formulado e implementado</t>
  </si>
  <si>
    <t>(100) Porcentaje de atención integral de la población víctima del conflicto interno armado  en el CAV.</t>
  </si>
  <si>
    <t>(12.000) Jóvenes involucrados en los procesos de construcción de la Política pública.</t>
  </si>
  <si>
    <t>(50) Zonas Wi-Fi en operación</t>
  </si>
  <si>
    <t>(75.600) Personas atendidas  a través de los servicios, actividades y programas liderados por la Secretaría.</t>
  </si>
  <si>
    <t>(1) Acción de recuperación,mantenimiento y/o conservación del patrimonio mueble e inmueble del municipio.</t>
  </si>
  <si>
    <t>2016-068001-0241</t>
  </si>
  <si>
    <t>RECURSOS FONPET(FONDO NACIONAL
DE PENSIONES
DE LAS ENTIDADES
TERRITORIALES</t>
  </si>
  <si>
    <t>RECURSOS FONDO CUENTA FONDO LEY</t>
  </si>
  <si>
    <t>RECURSOS DEL DEPARTAMENTO DE SANTANDER</t>
  </si>
  <si>
    <t>DOTACIÓN DE EQUIPOS BIOMÉDICO PARA LA E.S.E. ISABU DEL MUNICIPIO DE BUCARAMANGA</t>
  </si>
  <si>
    <t>(24) Número de sedes que renovaran con tecnologia biomedica</t>
  </si>
  <si>
    <t>2018-068001-0075</t>
  </si>
  <si>
    <t>2018-068001-0074</t>
  </si>
  <si>
    <t>APLICACIÓN E IMPLEMENTACIÓN DE LA LEY 1575 DE 2012 Y SUS DECRETOS REGLAMENTARIOS EN BOMBEROS DE BUCARAMANGA.</t>
  </si>
  <si>
    <t>2018-068001-0076</t>
  </si>
  <si>
    <t>Instituciones Democráticas de Base Fortalecidas e Incluyentes</t>
  </si>
  <si>
    <t>Instituciones Democráticas de Base fortalecidas e incluyentes; Población con discapacidad; Jugando y aprendiendo; Primero mi familia, Adulto mayor digno ; Fortalecimiento de la participación política, económica y social de las mujeres.</t>
  </si>
  <si>
    <t>FORTALECIMIENTO DE LAS CAPACIDADES ADMINISTRATIVAS Y LOGÍSTICAS DEL CONSEJO TERRITORIAL DE PLANEACIÓN EN EL MUNICIPIO DE BUCARAMANGA.</t>
  </si>
  <si>
    <t>(1) Documentación de los lineamientos normativos actualizados con base en la Ley 1575 de 2012.</t>
  </si>
  <si>
    <t>(1) Proceso administativo y logístico fortalecido.</t>
  </si>
  <si>
    <t>MEJORAMIENTO DE LA CANCHA DEL COLEGIO INEM CUSTODIO GRCÍA ROVIRA DEL MUNICIPIO DE BUCARAMANGA.</t>
  </si>
  <si>
    <t>(5907,7) Metros cuadrados de espacio público remodelados para la práctica deportiva e integración comunitaria en el municipio de Bucaramanga.</t>
  </si>
  <si>
    <t xml:space="preserve">RECURSOS DE CONFINANCIACIÓN AL MINTIC.(EXCEDENTES DEL CONVENIO No 844 DE SEPT. DEL 2014) .  PARA LA VIGENCIA 2018 ESTE PROYECTO FUE FINANCIADO CON LOS EXCEDENTES DEL CONVENIO       </t>
  </si>
  <si>
    <t xml:space="preserve">RECUPERACIÓN DEL ESPACIO PÚBLICO ADYACENTE A LA INSTITUCIÓN EDUCATIVA SANTA MARÍA GORETTI DEL MUNICIPIO DE BUCARAMANGA </t>
  </si>
  <si>
    <t>2018-068001-0078</t>
  </si>
  <si>
    <t>ADQUISICIÓN DE HERRAMIENTAS  Y EQUIPOS ESPECIALIZADOS PARA BOMBEROS DE BUCARAMANGA.</t>
  </si>
  <si>
    <t>2018-068001-0079</t>
  </si>
  <si>
    <t>INSTALCIÓN DE JUEGOS INFANTILES EN DIFERENTES PARQUES DEL MUNICIPIO DE BUCARAMANGA.</t>
  </si>
  <si>
    <t>(1.676,97) Metros cuadrados de espacio público mejorados para la práctica deportiva e integración comunitaria en el municipio de Bucaramanga.</t>
  </si>
  <si>
    <t>2018-068001-0080</t>
  </si>
  <si>
    <t>2018-068001-0077</t>
  </si>
  <si>
    <t>2018-068001-0081</t>
  </si>
  <si>
    <t>APOYO A LOS SERVICIOS DE RECREACIÓN, BIENESTAR SOCIAL Y CULTURAL DE LOS OFICIALES ACTIVOS Y DE LA RESERVA DE LA POLICÍA METROPOLITANA DE BUCARAMANGA.</t>
  </si>
  <si>
    <t>AMPLIACIÓN DEL ALUMBRADO PÚBLICO DE LOS ESCENARIOS DEPORTIVOS DE DIFERENTES SECTORES DE LA COMUNA 1, BARRIOS VILLA LUZ, VILLA ALEGRÍA II, BETANIA Y CAMPO MADRID DEL MUNICIPIO DE BUCARAMANGA.</t>
  </si>
  <si>
    <t>(2) Actividades realizadas para la recreación, bienestar social y cultural de los oficiales activos y de reserva de la Policia Metropolitana de Bucaramanga.</t>
  </si>
  <si>
    <t>(4) Plazas de mercado intervenidas con señalética.</t>
  </si>
  <si>
    <t>(61) Luminarias instaladas</t>
  </si>
  <si>
    <t>2018-068001-0082</t>
  </si>
  <si>
    <t>(230) Bóvedas nuevas construidasen el Cementerio Municipal.</t>
  </si>
  <si>
    <t>CONSTRUCCIÓN DE GALERÍAS DE BÓVEDAS DEL CEMENTERIO MUNICIPAL DE LA CIUDAD DE BUCARAMANGA.</t>
  </si>
  <si>
    <t>2018-068001-0083</t>
  </si>
  <si>
    <t>DOTACIÓN PARA LAS INSTITUCIONES EDUCATIVAS OFICIALES CON MATERIAL DIDÁCTICO Y/O MOBILIARIO ESCOLAR PARA EL MUNICIPIO DE BUCARAMANGA.</t>
  </si>
  <si>
    <t>FORTALECIMIENTO DEL CONSEJO COMUNITARIO DE MUJERES Y DE INICIATIVAS PRODUCTIVAS DEL CENTRO INTEGRAL DE LA MUJER DE BUCARAMANGA, SANTANDER, CENTRO ORIENTE.</t>
  </si>
  <si>
    <t>(17 ) Instituciones Educativas Oficiales dotadas con material didáctico y/o mobiliario escolar</t>
  </si>
  <si>
    <t>ADQUISICIÓN DEL LOTE PARA LA CONSTRUCCIÓN DEL CENTRO DE SALUD ANTONIA SANTOS DEL MUNICIPIO DE BUCARMAANGA</t>
  </si>
  <si>
    <t>2018-068001-0084</t>
  </si>
  <si>
    <t>(2.911) Metros cuadrados de área adquirida.</t>
  </si>
  <si>
    <t>2018-068001-0085</t>
  </si>
  <si>
    <t>ADQUISICIÓN DE CINCO CENTROS DE ATENCIÓN INMEDIATA (CAI) MÓVILES PARA EL FORTALECIMIENTO DE LA SEGURIDAD CIUDADANA EN EL MUNICIPIO DE  BUCARAMANGA</t>
  </si>
  <si>
    <t>IMPLEMENTACIÓN DE SEÑALÉTICA PARA El MEJORAMIENTO DE LA IDENTIDAD , INFROMACIÓN Y ORIENTACIÓN DE LAS PLAZAS DE MERCADO DE BUCARAMANGA.</t>
  </si>
  <si>
    <t xml:space="preserve">(5) Centros de Atención  Inmediata CAI adquiridos </t>
  </si>
  <si>
    <t>(240) Soluciones de vivienda entregados en cualquier modalidad el municipio de Bucaramanga.</t>
  </si>
  <si>
    <t>(72.630) Estudiantes para fortalecer el modelo de gestión por procesos.</t>
  </si>
  <si>
    <t>(20) Modelos o pilotos que implican la combinación de aspectos de formación, practica de alternativas construidas socialmente a partir de los nuevos liderazgos.</t>
  </si>
  <si>
    <t>(10) Títulos de propiedad de bienes fiscales</t>
  </si>
  <si>
    <t xml:space="preserve">(650) Metros cuadrados de circulación peatonal mejoradoss </t>
  </si>
  <si>
    <t>(1.800) Créditos otorgados a microempresarios de la zona rural y urbana</t>
  </si>
  <si>
    <t>(1.000) Niñas y niños  con atención integral con fortalecimiento de cuidadores.</t>
  </si>
  <si>
    <t>(480)Operativos funcionales del Grupo de Control vial de la DTB.</t>
  </si>
  <si>
    <t xml:space="preserve">ACTUALIZADO PARA LA AUTORIZACIÓN DE VIGENCIAS FUTURAS EXCEPCIONALES     </t>
  </si>
  <si>
    <t>EL VALOR TOTAL DEL PROYECTO INCLUYE LA ACTUALIZACIÓN PARA LA AUTORIZACIÓN DE VIGENCIAS FUTURAS EXCEPCIONALES. (ACUERDO MUNICIPAL No 029 DEL 26 DE SEPTIEMBRE DE 2018), POR VALOR DE $65.396.845.811,83.
AÑO 2019 $21.737.741.339
AÑO 2020 $10.512.072.022</t>
  </si>
  <si>
    <t>EL VALOR TOTAL DEL PROYECTO INCLUYE LA ACTUALIZACIÓN PARA LA AUTORIZACIÓN DE VIGENCIAS FUTURAS EXCEPCIONALES (ACUERDO MUNICIPAL No 029 DEL 26 DE SEPTIEMBRE DE 2018)., POR VALOR DE $3.046.733.691,48.
AÑO 2019 $936.719.678
AÑO 2020 $492.102.096,48</t>
  </si>
  <si>
    <t>EL VALOR TOTAL DEL PROYECTO INCLUYE LA ACTUALIZACIÓN PARA LA AUTORIZACIÓN DE VIGENCIAS FUTURAS EXCEPCIONALES. (ACUERDO MUNICIPAL No 029 DEL 26 DE SEPTIEMBRE DE 2018), POR VALOR DE $11.647.693.202,15.
AÑO 2019 $3.883.371.741
AÑO 2020 $1.201.078.995,15</t>
  </si>
  <si>
    <t>EL VALOR TOTAL DEL PROYECTO INCLUYE LA ACTUALIZACIÓN PARA LA AUTORIZACIÓN DE VIGENCIAS FUTURAS EXCEPCIONALES. (ACUERDO MUNICIPAL No 029 DEL 26 DE SEPTIEMBRE DE 2018), POR VALOR DE $49.683.125.118.54.
AÑO 2019 $15.222.513.024
AÑO 2020 $4.487.829.471,54</t>
  </si>
  <si>
    <t>Disponibilidad (Asequibilidad) "entornos de aprendizaje bellos y agradables"</t>
  </si>
  <si>
    <t>ACTUALIZADO PARA LA AUTORIZACIÓN DE VIGENCIAS FUTURAS  ORDINARIAS</t>
  </si>
  <si>
    <t xml:space="preserve">EL VALOR TOTAL DEL PROYECTO INCLUYE LA ACTUALIZACIÓN PARA LA AUTORIZACIÓN DE VIGENCIAS FUTURAS ORDINARIAS. (ACUERDO MUNICIPAL No 020 DEL 02 DE MARZO DE 2018), POR VALOR DE $7.616.928.204
AÑO 2019 $2.575.465.812
</t>
  </si>
  <si>
    <t xml:space="preserve">ACTUALIZADO PARA VIGENCIAS FUTURAS EXCEPCIONALES   </t>
  </si>
  <si>
    <t xml:space="preserve">ACTUALIZADO PARA VIGENCIAS FUTURAS ORDINARIAS   </t>
  </si>
  <si>
    <t>2018-068001-0086</t>
  </si>
  <si>
    <t>APOYO A LAS ACCIONES Y OPERACIONES DEL ORDEN PUBLICO EN MATERIA DE SEGURIDAD Y CONVIVENCIA CIUDADANA PARA LA INSTITUCIONALIDAD DE LA POLICÍA METROPOLITANA DEL MUNICIPIO DE  BUCARAMANGA</t>
  </si>
  <si>
    <t>(316) Luminarias instaladas.</t>
  </si>
  <si>
    <t>(1) Institución Fortalecida</t>
  </si>
  <si>
    <t>(674)  Familias beneficiadas con infraestructura social</t>
  </si>
  <si>
    <t>Observar y Ser Observado: Fomento al Turismo</t>
  </si>
  <si>
    <t>(500) Personas capacitadas en temáticas asociadas a turismo.</t>
  </si>
  <si>
    <t>(2.152) Familias beneficiadas con obras de infraestructura social</t>
  </si>
  <si>
    <t>SUMINISTRO DE MATERIAL VEGETAL EL INSUMOS PARA COMPENSACIÓN FORESTAL EN EL MUNICIPIO DE BUCARAMANGA, SANTANDER.</t>
  </si>
  <si>
    <t>2018-068001-0087</t>
  </si>
  <si>
    <t>(6.000) Material vegetal forestal suministrado.</t>
  </si>
  <si>
    <t>INSTALACIÓN DEL ALUMBRADO NAVIDEÑO EN EL MUNICIPIO DE BUCARAMANGA, SANTANDER.</t>
  </si>
  <si>
    <t>2016-068001-0179</t>
  </si>
  <si>
    <t>(100) Porcentaje dealumbrado navideño instalado</t>
  </si>
  <si>
    <t>APORTE ELECTRIFICADORA DE SANTANDER (200,000,000)</t>
  </si>
  <si>
    <t>FORTALECIMIENTO A LA ESTRATEGIA DE FORMACIÓN EN CASAS PARA NUEVOS LIDERAZGOS DEL MUNICIPIO DE   BUCARAMANGA</t>
  </si>
  <si>
    <t>2018-068001-0088</t>
  </si>
  <si>
    <t>(1) Estrategia mejorada</t>
  </si>
  <si>
    <t>2018-068001-0089</t>
  </si>
  <si>
    <t>IMPLEMENTAICÓN DEL SISTEMA DE INFORMACIÓN FINANCIERA DE BOMBEROS DE BUCARAMANGA</t>
  </si>
  <si>
    <t>(1) Software financiero y administrativo implementado</t>
  </si>
  <si>
    <t>(260) Familias beneficiadas con infraestructura social.</t>
  </si>
  <si>
    <t>RESTAURACIÓN INTEGRAL DE LA ESTACIÓN CAFÉ MADRID PARA LA HABILITACIÓN DE UNA LUDOTECA EN EL BARRIO CAFÉ MADRID DEL MUNICIPIO DE BUCARAMANGA.</t>
  </si>
  <si>
    <t>(1) Ludoteca construída</t>
  </si>
  <si>
    <t>2017-068001-0127</t>
  </si>
  <si>
    <t>La cultura de la calle</t>
  </si>
  <si>
    <t>FORMACIÓN DE CIUDADANAS Y CIUDADANOS EN LA APROPIACIÓN DEL ESPACIO PÚBLICO A TRAVÉS DE ACTIVIDADES ARTÍSTICAS Y CULTURALES EN BUCARAMANGA, SANTANDER, CENTRO ORIENTE.</t>
  </si>
  <si>
    <t>(100) Intervenciones realizadas enlos espacios de encuentro ciudadano desde la apropiaciónartística y cultural.</t>
  </si>
  <si>
    <t>IMPLEMENTACIÓN DEL APLICATIVO PARA BRINDAR INFORMACIÓN DE INTERÉS A EMPRENDEDORES DE  BUCARAMANGA</t>
  </si>
  <si>
    <t>2018-068001-0090</t>
  </si>
  <si>
    <t>Bucaramanga Digital</t>
  </si>
  <si>
    <t>(1) Aplicación de Georeferencia implementada</t>
  </si>
  <si>
    <t>2018-068001-0091</t>
  </si>
  <si>
    <t>MANTENIMIENTO Y REPARACIÓN DE LA BODEGA DE ALUMBRADO PÚBLICO DE LA PUERTA DEL SOL Y LA COMISARÍA DEL BARRIO LA JOYA DEL MUNICIPIO DE BUCARAMANGA.</t>
  </si>
  <si>
    <t>2018-068001-0092</t>
  </si>
  <si>
    <t>(2) Obras de mantenimiento y reparación de instalaciones realizadas en el municipio.</t>
  </si>
  <si>
    <t>FORTALECIMIENTO A LA POBLACIÓN VICTIMA DEL CONFLICTO ARMADO CON PROYECTOS PRODUCTIVOS EN EL MUNICIPIO DE   BUCARAMANGA</t>
  </si>
  <si>
    <t xml:space="preserve">(100) Porcentaje de atención de las solicitudes recibidas </t>
  </si>
  <si>
    <t>(26) Unidades productivas creadas</t>
  </si>
  <si>
    <t>CONSTRUCCIÓN DEL PARQUE INTERCAMBIADOR MESÓN DE LOS BÚCAROS Y OBRAS COMPLEMENTARIAS EN EL MUNICIPIO DE BUCARAMANGA </t>
  </si>
  <si>
    <t>CONSTRUCCIÓN DE PLACAS HUELLAS Y REPOSICIÓN DE PAVIMENTO RÍGIDO EN LOS DIFERENTES CORREGIMIENTOS QUE COMPRENDE LA MALLA VIAL DEL MUNICIPIO DE BUCARAMANGA</t>
  </si>
  <si>
    <t>(1) Intercambiadro construido en via urbana</t>
  </si>
  <si>
    <t xml:space="preserve">Movilidad </t>
  </si>
  <si>
    <t>2018-068001-0094</t>
  </si>
  <si>
    <t>2018-068001-0093</t>
  </si>
  <si>
    <t>2018-068001-0095</t>
  </si>
  <si>
    <t>FORTALECIMIENTO A LA INSTITUCIONALIDAD DEL EJÉRCITO NACIONAL Y A LAS ACCIONES ENCAMINADAS A LA SEGURIDAD Y CONVIVENCIA DEL MUNICIPIO DE BUCARMANGA.</t>
  </si>
  <si>
    <t>(108)  Metros lineales de vías mejoradas</t>
  </si>
  <si>
    <t xml:space="preserve">                                      </t>
  </si>
  <si>
    <t>RECURSOS DE VALORIZACIÓN</t>
  </si>
  <si>
    <t>Secretaría de Salud y  Ambiente</t>
  </si>
  <si>
    <t>MEJORAMIENTO DE ESPACIOS EXISTENTES PARA EL EMBELLECIMIENTO Y ORNATO DE LA CIUDAD A TRAVÉS DEL ARTE URBANO EN EL MUNICIPIO DE BUCARAMANGA</t>
  </si>
  <si>
    <t>(1) Plan de pintura urbana y mantenimiento del espacio público y ornato formulado e implementado.</t>
  </si>
  <si>
    <t>2017-068001-0161</t>
  </si>
  <si>
    <t>2018-068001-0096</t>
  </si>
  <si>
    <t>DOTACIÓN DE EQUIPOS TECNOLÓGICOS PARA LAS INSTITUCIONES EDUCATIVAS OFICIALES DEL MUNICIPIO DE BUCARAMANGA.</t>
  </si>
  <si>
    <t>(171) Equipos de cómputo y periféricos entregados a las Instituciones Educativas Oficiales.</t>
  </si>
  <si>
    <t>2018-068001-0097</t>
  </si>
  <si>
    <t>2018-068001-0098</t>
  </si>
  <si>
    <t>2018-068001-0099</t>
  </si>
  <si>
    <t>2018-068001-0100</t>
  </si>
  <si>
    <t>2018-068001-0101</t>
  </si>
  <si>
    <t>2018-068001-0102</t>
  </si>
  <si>
    <t>2018-068001-0103</t>
  </si>
  <si>
    <t>2018-068001-0104</t>
  </si>
  <si>
    <t>Secretaría de Salud y  Ambiente
Secretaría de Infraestructura</t>
  </si>
  <si>
    <t>REMODELACIÓN DE LA INFRAESTRUCTURA FÍSICA DEL CENTRO DE SALUD SAN RAFAEL DEL MUNICIPIO DE BUCARAMANGA.</t>
  </si>
  <si>
    <t>REMODELACIÓN DE LA INFRAESTRUCTURA FÍSICA DEL CENTRO DE SALUD KENNEDY L DEL MUNICIPIO DE BUCARAMANGA.</t>
  </si>
  <si>
    <t>REMODELACIÓN DE LA INFRAESTRUCTURA FÍSICA DEL CENTRO DE SALUD CAMPO HERMOSO DEL MUNICIPIO DE BUCARAMANGA.</t>
  </si>
  <si>
    <t>REMODELACIÓN DE LA INFRAESTRUCTURA FÍSICA DEL CENTRO DE SALUD LA LIBERTAD DEL MUNICIPIO DE BUCARAMANGA.</t>
  </si>
  <si>
    <t>REMODELACIÓN DE LA INFRAESTRUCTURA FÍSICA DEL CENTRO DE SALUD EL ROSARIO DEL MUNICIPIO DE BUCARAMANGA.</t>
  </si>
  <si>
    <t>REMODELACIÓN DE LA INFRAESTRUCTURA FÍSICA DEL CENTRO DE SALUD BUCARAMANGA DEL MUNICIPIO DE BUCARAMANGA.</t>
  </si>
  <si>
    <t>REMODELACIÓN DE LA INFRAESTRUCTURA FÍSICA DEL CENTRO DE SALUD GIRARDOT DEL MUNICIPIO DE BUCARAMANGA.</t>
  </si>
  <si>
    <t>REMODELACIÓN DE LA INFRAESTRUCTURA FÍSICA DEL CENTRO DE SALUD LA JOYA DEL MUNICIPIO DE BUCARAMANGA.</t>
  </si>
  <si>
    <t>(519) Metros cuadrados de área hospitalaria construidos,</t>
  </si>
  <si>
    <t>(474) Metros cuadrados de área hospitalaria construidos,</t>
  </si>
  <si>
    <t>(990) Metros cuadrados de área hospitalaria construidos,</t>
  </si>
  <si>
    <t>(586) Metros cuadrados de área hospitalaria construidos,</t>
  </si>
  <si>
    <t>(754) Metros cuadrados de área hospitalaria construidos,</t>
  </si>
  <si>
    <t xml:space="preserve">      RESUMEN DE PROYECTOS CERTIFICADOS A  DICIEMBRE DEL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</si>
</sst>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#,##0;[Red]#,##0"/>
    <numFmt numFmtId="167" formatCode="0.0"/>
    <numFmt numFmtId="168" formatCode="dd/mm/yyyy;@"/>
    <numFmt numFmtId="169" formatCode="&quot;$&quot;\ #,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255">
    <xf numFmtId="0" fontId="0" fillId="0" borderId="0" xfId="0"/>
    <xf numFmtId="0" fontId="0" fillId="3" borderId="0" xfId="0" applyFill="1"/>
    <xf numFmtId="0" fontId="9" fillId="0" borderId="0" xfId="0" applyFont="1"/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wrapText="1"/>
    </xf>
    <xf numFmtId="0" fontId="10" fillId="0" borderId="0" xfId="0" applyFont="1" applyBorder="1" applyAlignment="1">
      <alignment vertical="center"/>
    </xf>
    <xf numFmtId="0" fontId="9" fillId="0" borderId="5" xfId="0" applyFont="1" applyFill="1" applyBorder="1"/>
    <xf numFmtId="3" fontId="9" fillId="0" borderId="5" xfId="0" applyNumberFormat="1" applyFont="1" applyFill="1" applyBorder="1"/>
    <xf numFmtId="0" fontId="9" fillId="0" borderId="5" xfId="0" applyFont="1" applyBorder="1"/>
    <xf numFmtId="0" fontId="10" fillId="0" borderId="5" xfId="0" applyFont="1" applyBorder="1" applyAlignment="1">
      <alignment wrapText="1"/>
    </xf>
    <xf numFmtId="12" fontId="9" fillId="0" borderId="5" xfId="0" applyNumberFormat="1" applyFont="1" applyBorder="1"/>
    <xf numFmtId="14" fontId="9" fillId="0" borderId="0" xfId="0" applyNumberFormat="1" applyFont="1"/>
    <xf numFmtId="0" fontId="11" fillId="0" borderId="0" xfId="0" applyFont="1"/>
    <xf numFmtId="0" fontId="11" fillId="0" borderId="5" xfId="0" applyFont="1" applyFill="1" applyBorder="1"/>
    <xf numFmtId="3" fontId="11" fillId="0" borderId="5" xfId="0" applyNumberFormat="1" applyFont="1" applyFill="1" applyBorder="1"/>
    <xf numFmtId="14" fontId="11" fillId="0" borderId="0" xfId="0" applyNumberFormat="1" applyFont="1"/>
    <xf numFmtId="3" fontId="9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3" borderId="5" xfId="0" applyFont="1" applyFill="1" applyBorder="1"/>
    <xf numFmtId="3" fontId="9" fillId="0" borderId="5" xfId="0" applyNumberFormat="1" applyFont="1" applyFill="1" applyBorder="1" applyAlignment="1">
      <alignment vertical="center"/>
    </xf>
    <xf numFmtId="166" fontId="9" fillId="0" borderId="5" xfId="0" applyNumberFormat="1" applyFont="1" applyFill="1" applyBorder="1"/>
    <xf numFmtId="3" fontId="9" fillId="0" borderId="5" xfId="0" applyNumberFormat="1" applyFont="1" applyBorder="1"/>
    <xf numFmtId="0" fontId="10" fillId="2" borderId="5" xfId="0" applyFont="1" applyFill="1" applyBorder="1"/>
    <xf numFmtId="3" fontId="10" fillId="2" borderId="5" xfId="0" applyNumberFormat="1" applyFont="1" applyFill="1" applyBorder="1"/>
    <xf numFmtId="3" fontId="10" fillId="2" borderId="5" xfId="0" applyNumberFormat="1" applyFont="1" applyFill="1" applyBorder="1" applyAlignment="1">
      <alignment horizontal="center" wrapText="1"/>
    </xf>
    <xf numFmtId="14" fontId="14" fillId="3" borderId="5" xfId="0" applyNumberFormat="1" applyFont="1" applyFill="1" applyBorder="1" applyAlignment="1">
      <alignment horizontal="left" vertical="center" wrapText="1"/>
    </xf>
    <xf numFmtId="1" fontId="14" fillId="3" borderId="5" xfId="0" applyNumberFormat="1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left" vertical="center" wrapText="1"/>
    </xf>
    <xf numFmtId="12" fontId="14" fillId="3" borderId="5" xfId="4" applyNumberFormat="1" applyFont="1" applyFill="1" applyBorder="1" applyAlignment="1">
      <alignment horizontal="left" vertical="center" wrapText="1"/>
    </xf>
    <xf numFmtId="3" fontId="14" fillId="3" borderId="5" xfId="0" applyNumberFormat="1" applyFont="1" applyFill="1" applyBorder="1" applyAlignment="1">
      <alignment horizontal="left" vertical="center" wrapText="1"/>
    </xf>
    <xf numFmtId="3" fontId="14" fillId="3" borderId="5" xfId="0" applyNumberFormat="1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3" fontId="12" fillId="3" borderId="5" xfId="0" applyNumberFormat="1" applyFont="1" applyFill="1" applyBorder="1" applyAlignment="1">
      <alignment horizontal="left" vertical="center" wrapText="1"/>
    </xf>
    <xf numFmtId="3" fontId="15" fillId="3" borderId="5" xfId="0" applyNumberFormat="1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1" fontId="12" fillId="3" borderId="5" xfId="0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/>
    </xf>
    <xf numFmtId="14" fontId="12" fillId="3" borderId="5" xfId="0" applyNumberFormat="1" applyFont="1" applyFill="1" applyBorder="1" applyAlignment="1">
      <alignment horizontal="left" vertical="center" wrapText="1"/>
    </xf>
    <xf numFmtId="12" fontId="12" fillId="3" borderId="5" xfId="4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9" fillId="0" borderId="0" xfId="0" applyFont="1" applyFill="1"/>
    <xf numFmtId="0" fontId="9" fillId="0" borderId="5" xfId="0" applyFont="1" applyFill="1" applyBorder="1" applyAlignment="1">
      <alignment vertical="center"/>
    </xf>
    <xf numFmtId="0" fontId="11" fillId="0" borderId="0" xfId="0" applyFont="1" applyFill="1"/>
    <xf numFmtId="12" fontId="11" fillId="0" borderId="5" xfId="0" applyNumberFormat="1" applyFont="1" applyFill="1" applyBorder="1"/>
    <xf numFmtId="14" fontId="11" fillId="0" borderId="0" xfId="0" applyNumberFormat="1" applyFont="1" applyFill="1"/>
    <xf numFmtId="0" fontId="14" fillId="3" borderId="5" xfId="0" applyFont="1" applyFill="1" applyBorder="1" applyAlignment="1">
      <alignment horizontal="center" wrapText="1"/>
    </xf>
    <xf numFmtId="3" fontId="14" fillId="3" borderId="5" xfId="0" applyNumberFormat="1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3" fontId="13" fillId="3" borderId="5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12" fontId="14" fillId="0" borderId="5" xfId="4" applyNumberFormat="1" applyFont="1" applyFill="1" applyBorder="1" applyAlignment="1">
      <alignment horizontal="left" vertical="center" wrapText="1"/>
    </xf>
    <xf numFmtId="14" fontId="14" fillId="0" borderId="5" xfId="0" applyNumberFormat="1" applyFont="1" applyFill="1" applyBorder="1" applyAlignment="1">
      <alignment horizontal="left" vertical="center" wrapText="1"/>
    </xf>
    <xf numFmtId="1" fontId="14" fillId="0" borderId="5" xfId="0" applyNumberFormat="1" applyFont="1" applyFill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left" vertical="center" wrapText="1"/>
    </xf>
    <xf numFmtId="1" fontId="14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3" fontId="12" fillId="0" borderId="5" xfId="0" applyNumberFormat="1" applyFont="1" applyBorder="1" applyAlignment="1">
      <alignment horizontal="left" vertical="center" wrapText="1"/>
    </xf>
    <xf numFmtId="3" fontId="14" fillId="0" borderId="5" xfId="0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vertical="center"/>
    </xf>
    <xf numFmtId="12" fontId="12" fillId="0" borderId="5" xfId="4" applyNumberFormat="1" applyFont="1" applyFill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left" vertical="center" wrapText="1"/>
    </xf>
    <xf numFmtId="0" fontId="1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3" fontId="11" fillId="0" borderId="8" xfId="0" applyNumberFormat="1" applyFont="1" applyFill="1" applyBorder="1"/>
    <xf numFmtId="3" fontId="9" fillId="0" borderId="8" xfId="0" applyNumberFormat="1" applyFont="1" applyBorder="1"/>
    <xf numFmtId="3" fontId="4" fillId="3" borderId="0" xfId="0" applyNumberFormat="1" applyFont="1" applyFill="1" applyAlignment="1">
      <alignment horizontal="left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left" vertical="center" wrapText="1"/>
    </xf>
    <xf numFmtId="12" fontId="14" fillId="6" borderId="5" xfId="4" applyNumberFormat="1" applyFont="1" applyFill="1" applyBorder="1" applyAlignment="1">
      <alignment horizontal="left" vertical="center" wrapText="1"/>
    </xf>
    <xf numFmtId="14" fontId="14" fillId="6" borderId="5" xfId="0" applyNumberFormat="1" applyFont="1" applyFill="1" applyBorder="1" applyAlignment="1">
      <alignment horizontal="left" vertical="center" wrapText="1"/>
    </xf>
    <xf numFmtId="1" fontId="14" fillId="6" borderId="5" xfId="0" applyNumberFormat="1" applyFont="1" applyFill="1" applyBorder="1" applyAlignment="1">
      <alignment horizontal="left" vertical="center" wrapText="1"/>
    </xf>
    <xf numFmtId="3" fontId="14" fillId="6" borderId="5" xfId="0" applyNumberFormat="1" applyFont="1" applyFill="1" applyBorder="1" applyAlignment="1">
      <alignment horizontal="left" vertical="center" wrapText="1"/>
    </xf>
    <xf numFmtId="3" fontId="14" fillId="6" borderId="5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center"/>
    </xf>
    <xf numFmtId="0" fontId="14" fillId="3" borderId="5" xfId="0" applyFont="1" applyFill="1" applyBorder="1"/>
    <xf numFmtId="0" fontId="7" fillId="3" borderId="0" xfId="0" applyFont="1" applyFill="1"/>
    <xf numFmtId="3" fontId="9" fillId="3" borderId="5" xfId="0" applyNumberFormat="1" applyFont="1" applyFill="1" applyBorder="1"/>
    <xf numFmtId="0" fontId="4" fillId="6" borderId="5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center"/>
    </xf>
    <xf numFmtId="12" fontId="4" fillId="3" borderId="5" xfId="4" applyNumberFormat="1" applyFont="1" applyFill="1" applyBorder="1" applyAlignment="1">
      <alignment horizontal="left"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justify" vertical="center" wrapText="1"/>
    </xf>
    <xf numFmtId="12" fontId="14" fillId="7" borderId="5" xfId="4" applyNumberFormat="1" applyFont="1" applyFill="1" applyBorder="1" applyAlignment="1">
      <alignment horizontal="left" vertical="center" wrapText="1"/>
    </xf>
    <xf numFmtId="14" fontId="14" fillId="7" borderId="5" xfId="0" applyNumberFormat="1" applyFont="1" applyFill="1" applyBorder="1" applyAlignment="1">
      <alignment horizontal="left" vertical="center" wrapText="1"/>
    </xf>
    <xf numFmtId="1" fontId="14" fillId="7" borderId="5" xfId="0" applyNumberFormat="1" applyFont="1" applyFill="1" applyBorder="1" applyAlignment="1">
      <alignment horizontal="left" vertical="center" wrapText="1"/>
    </xf>
    <xf numFmtId="0" fontId="14" fillId="8" borderId="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left" vertical="center" wrapText="1"/>
    </xf>
    <xf numFmtId="3" fontId="14" fillId="8" borderId="5" xfId="0" applyNumberFormat="1" applyFont="1" applyFill="1" applyBorder="1" applyAlignment="1">
      <alignment horizontal="left" vertical="center" wrapText="1"/>
    </xf>
    <xf numFmtId="12" fontId="14" fillId="8" borderId="5" xfId="4" applyNumberFormat="1" applyFont="1" applyFill="1" applyBorder="1" applyAlignment="1">
      <alignment horizontal="left" vertical="center" wrapText="1"/>
    </xf>
    <xf numFmtId="14" fontId="14" fillId="8" borderId="5" xfId="0" applyNumberFormat="1" applyFont="1" applyFill="1" applyBorder="1" applyAlignment="1">
      <alignment horizontal="left" vertical="center" wrapText="1"/>
    </xf>
    <xf numFmtId="1" fontId="14" fillId="8" borderId="5" xfId="0" applyNumberFormat="1" applyFont="1" applyFill="1" applyBorder="1" applyAlignment="1">
      <alignment horizontal="left" vertical="center" wrapText="1"/>
    </xf>
    <xf numFmtId="0" fontId="13" fillId="8" borderId="5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3" fontId="12" fillId="9" borderId="10" xfId="0" applyNumberFormat="1" applyFont="1" applyFill="1" applyBorder="1" applyAlignment="1">
      <alignment horizontal="left" vertical="center" wrapText="1"/>
    </xf>
    <xf numFmtId="3" fontId="14" fillId="9" borderId="5" xfId="0" applyNumberFormat="1" applyFont="1" applyFill="1" applyBorder="1" applyAlignment="1">
      <alignment horizontal="left" vertical="center"/>
    </xf>
    <xf numFmtId="3" fontId="12" fillId="9" borderId="5" xfId="0" applyNumberFormat="1" applyFont="1" applyFill="1" applyBorder="1" applyAlignment="1">
      <alignment horizontal="left" vertical="center" wrapText="1"/>
    </xf>
    <xf numFmtId="3" fontId="12" fillId="9" borderId="5" xfId="0" applyNumberFormat="1" applyFont="1" applyFill="1" applyBorder="1" applyAlignment="1">
      <alignment horizontal="center" vertical="center" wrapText="1"/>
    </xf>
    <xf numFmtId="12" fontId="12" fillId="6" borderId="5" xfId="4" applyNumberFormat="1" applyFont="1" applyFill="1" applyBorder="1" applyAlignment="1">
      <alignment horizontal="left" vertical="center" wrapText="1"/>
    </xf>
    <xf numFmtId="3" fontId="14" fillId="6" borderId="5" xfId="0" applyNumberFormat="1" applyFont="1" applyFill="1" applyBorder="1" applyAlignment="1">
      <alignment horizontal="left" vertical="center"/>
    </xf>
    <xf numFmtId="3" fontId="13" fillId="6" borderId="5" xfId="0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3" fontId="12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3" fontId="0" fillId="0" borderId="5" xfId="0" applyNumberFormat="1" applyFill="1" applyBorder="1" applyAlignment="1">
      <alignment horizontal="center"/>
    </xf>
    <xf numFmtId="0" fontId="0" fillId="0" borderId="0" xfId="0" applyFill="1"/>
    <xf numFmtId="0" fontId="4" fillId="8" borderId="5" xfId="0" applyFont="1" applyFill="1" applyBorder="1" applyAlignment="1">
      <alignment horizontal="left" vertical="center" wrapText="1"/>
    </xf>
    <xf numFmtId="3" fontId="12" fillId="8" borderId="5" xfId="0" applyNumberFormat="1" applyFont="1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 wrapText="1"/>
    </xf>
    <xf numFmtId="3" fontId="4" fillId="8" borderId="5" xfId="0" applyNumberFormat="1" applyFont="1" applyFill="1" applyBorder="1" applyAlignment="1">
      <alignment horizontal="left" vertical="center" wrapText="1"/>
    </xf>
    <xf numFmtId="0" fontId="0" fillId="8" borderId="5" xfId="0" applyFill="1" applyBorder="1" applyAlignment="1">
      <alignment horizontal="center"/>
    </xf>
    <xf numFmtId="0" fontId="14" fillId="9" borderId="5" xfId="0" applyFont="1" applyFill="1" applyBorder="1" applyAlignment="1">
      <alignment vertical="center" wrapText="1"/>
    </xf>
    <xf numFmtId="3" fontId="14" fillId="9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0" fillId="9" borderId="0" xfId="0" applyFill="1" applyAlignment="1">
      <alignment horizontal="left" vertical="center"/>
    </xf>
    <xf numFmtId="167" fontId="14" fillId="3" borderId="5" xfId="4" applyNumberFormat="1" applyFont="1" applyFill="1" applyBorder="1" applyAlignment="1">
      <alignment horizontal="left" vertical="center" wrapText="1"/>
    </xf>
    <xf numFmtId="167" fontId="14" fillId="0" borderId="5" xfId="0" applyNumberFormat="1" applyFont="1" applyBorder="1" applyAlignment="1">
      <alignment horizontal="left" vertical="center" wrapText="1"/>
    </xf>
    <xf numFmtId="167" fontId="12" fillId="3" borderId="5" xfId="0" applyNumberFormat="1" applyFont="1" applyFill="1" applyBorder="1" applyAlignment="1">
      <alignment horizontal="center" wrapText="1"/>
    </xf>
    <xf numFmtId="168" fontId="12" fillId="3" borderId="5" xfId="0" applyNumberFormat="1" applyFont="1" applyFill="1" applyBorder="1" applyAlignment="1">
      <alignment horizontal="left" vertical="center" wrapText="1"/>
    </xf>
    <xf numFmtId="0" fontId="4" fillId="3" borderId="5" xfId="0" applyNumberFormat="1" applyFont="1" applyFill="1" applyBorder="1" applyAlignment="1">
      <alignment horizontal="left" vertical="center" wrapText="1"/>
    </xf>
    <xf numFmtId="0" fontId="14" fillId="3" borderId="5" xfId="0" applyNumberFormat="1" applyFont="1" applyFill="1" applyBorder="1" applyAlignment="1">
      <alignment horizontal="left" vertical="center" wrapText="1"/>
    </xf>
    <xf numFmtId="1" fontId="14" fillId="3" borderId="5" xfId="4" applyNumberFormat="1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justify" vertical="center" wrapText="1"/>
    </xf>
    <xf numFmtId="0" fontId="14" fillId="0" borderId="5" xfId="0" applyFont="1" applyFill="1" applyBorder="1" applyAlignment="1">
      <alignment horizontal="justify" vertical="center" wrapText="1"/>
    </xf>
    <xf numFmtId="0" fontId="14" fillId="6" borderId="5" xfId="0" applyFont="1" applyFill="1" applyBorder="1" applyAlignment="1">
      <alignment horizontal="justify" vertical="center" wrapText="1"/>
    </xf>
    <xf numFmtId="0" fontId="4" fillId="6" borderId="5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14" fillId="8" borderId="5" xfId="0" applyFont="1" applyFill="1" applyBorder="1" applyAlignment="1">
      <alignment horizontal="justify" vertical="center" wrapText="1"/>
    </xf>
    <xf numFmtId="0" fontId="4" fillId="6" borderId="0" xfId="0" applyFont="1" applyFill="1" applyAlignment="1">
      <alignment horizontal="justify" vertical="center" wrapText="1"/>
    </xf>
    <xf numFmtId="0" fontId="4" fillId="8" borderId="5" xfId="0" applyFont="1" applyFill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0" fillId="3" borderId="0" xfId="0" applyFill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justify" vertical="center" wrapText="1"/>
    </xf>
    <xf numFmtId="3" fontId="14" fillId="3" borderId="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169" fontId="12" fillId="3" borderId="5" xfId="0" applyNumberFormat="1" applyFont="1" applyFill="1" applyBorder="1" applyAlignment="1">
      <alignment horizontal="left" vertical="center" wrapText="1"/>
    </xf>
    <xf numFmtId="0" fontId="12" fillId="3" borderId="5" xfId="0" applyNumberFormat="1" applyFont="1" applyFill="1" applyBorder="1" applyAlignment="1">
      <alignment horizontal="center" vertical="center"/>
    </xf>
    <xf numFmtId="167" fontId="14" fillId="0" borderId="10" xfId="0" applyNumberFormat="1" applyFont="1" applyFill="1" applyBorder="1" applyAlignment="1">
      <alignment horizontal="left" vertical="center" wrapText="1"/>
    </xf>
    <xf numFmtId="167" fontId="12" fillId="3" borderId="10" xfId="0" applyNumberFormat="1" applyFont="1" applyFill="1" applyBorder="1" applyAlignment="1">
      <alignment horizontal="justify" vertical="center" wrapText="1"/>
    </xf>
    <xf numFmtId="0" fontId="14" fillId="3" borderId="11" xfId="0" applyFont="1" applyFill="1" applyBorder="1" applyAlignment="1">
      <alignment horizontal="justify" vertical="center" wrapText="1"/>
    </xf>
    <xf numFmtId="167" fontId="12" fillId="3" borderId="10" xfId="0" applyNumberFormat="1" applyFont="1" applyFill="1" applyBorder="1" applyAlignment="1">
      <alignment horizontal="left" vertical="center" wrapText="1"/>
    </xf>
    <xf numFmtId="167" fontId="14" fillId="3" borderId="10" xfId="0" applyNumberFormat="1" applyFont="1" applyFill="1" applyBorder="1" applyAlignment="1">
      <alignment horizontal="justify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left" vertical="center" wrapText="1"/>
    </xf>
    <xf numFmtId="0" fontId="16" fillId="8" borderId="5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3" fontId="14" fillId="3" borderId="5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justify" vertical="justify" wrapText="1"/>
    </xf>
    <xf numFmtId="0" fontId="14" fillId="3" borderId="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left" vertical="center" wrapText="1"/>
    </xf>
    <xf numFmtId="0" fontId="4" fillId="9" borderId="11" xfId="0" applyFont="1" applyFill="1" applyBorder="1" applyAlignment="1">
      <alignment horizontal="left" vertical="center" wrapText="1"/>
    </xf>
    <xf numFmtId="1" fontId="14" fillId="9" borderId="10" xfId="0" applyNumberFormat="1" applyFont="1" applyFill="1" applyBorder="1" applyAlignment="1">
      <alignment horizontal="left" vertical="center" wrapText="1"/>
    </xf>
    <xf numFmtId="1" fontId="14" fillId="9" borderId="11" xfId="0" applyNumberFormat="1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textRotation="1"/>
    </xf>
    <xf numFmtId="0" fontId="3" fillId="5" borderId="8" xfId="0" applyFont="1" applyFill="1" applyBorder="1" applyAlignment="1">
      <alignment horizontal="center" vertical="center" textRotation="1"/>
    </xf>
    <xf numFmtId="0" fontId="4" fillId="9" borderId="5" xfId="0" applyFont="1" applyFill="1" applyBorder="1" applyAlignment="1">
      <alignment horizontal="justify" vertical="center" wrapText="1"/>
    </xf>
    <xf numFmtId="0" fontId="4" fillId="9" borderId="12" xfId="0" applyFont="1" applyFill="1" applyBorder="1" applyAlignment="1">
      <alignment horizontal="justify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3" fontId="4" fillId="9" borderId="5" xfId="0" applyNumberFormat="1" applyFont="1" applyFill="1" applyBorder="1" applyAlignment="1">
      <alignment horizontal="left" vertical="center" wrapText="1"/>
    </xf>
    <xf numFmtId="3" fontId="4" fillId="9" borderId="11" xfId="0" applyNumberFormat="1" applyFont="1" applyFill="1" applyBorder="1" applyAlignment="1">
      <alignment horizontal="left" vertical="center" wrapText="1"/>
    </xf>
    <xf numFmtId="12" fontId="4" fillId="9" borderId="10" xfId="4" applyNumberFormat="1" applyFont="1" applyFill="1" applyBorder="1" applyAlignment="1">
      <alignment horizontal="center" vertical="center" wrapText="1"/>
    </xf>
    <xf numFmtId="12" fontId="4" fillId="9" borderId="11" xfId="4" applyNumberFormat="1" applyFont="1" applyFill="1" applyBorder="1" applyAlignment="1">
      <alignment horizontal="center" vertical="center" wrapText="1"/>
    </xf>
    <xf numFmtId="14" fontId="4" fillId="9" borderId="10" xfId="0" applyNumberFormat="1" applyFont="1" applyFill="1" applyBorder="1" applyAlignment="1">
      <alignment horizontal="left" vertical="center" wrapText="1"/>
    </xf>
    <xf numFmtId="14" fontId="4" fillId="9" borderId="11" xfId="0" applyNumberFormat="1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left" vertical="center" wrapText="1"/>
    </xf>
    <xf numFmtId="0" fontId="4" fillId="9" borderId="11" xfId="0" applyFont="1" applyFill="1" applyBorder="1" applyAlignment="1">
      <alignment horizontal="justify" vertical="center" wrapText="1"/>
    </xf>
    <xf numFmtId="0" fontId="14" fillId="9" borderId="5" xfId="0" applyFont="1" applyFill="1" applyBorder="1" applyAlignment="1">
      <alignment horizontal="justify" vertical="center" wrapText="1"/>
    </xf>
    <xf numFmtId="0" fontId="14" fillId="9" borderId="12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5">
    <cellStyle name="Euro" xfId="1"/>
    <cellStyle name="Millares" xfId="4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0"/>
  <sheetViews>
    <sheetView tabSelected="1" topLeftCell="J10" zoomScaleNormal="100" workbookViewId="0">
      <selection activeCell="T10" sqref="T1:T1048576"/>
    </sheetView>
  </sheetViews>
  <sheetFormatPr baseColWidth="10" defaultColWidth="11.42578125" defaultRowHeight="15" outlineLevelCol="1" x14ac:dyDescent="0.25"/>
  <cols>
    <col min="1" max="1" width="6.5703125" style="63" customWidth="1"/>
    <col min="2" max="2" width="6.42578125" style="63" customWidth="1"/>
    <col min="3" max="3" width="12.5703125" style="61" customWidth="1"/>
    <col min="4" max="4" width="17.28515625" style="175" customWidth="1"/>
    <col min="5" max="5" width="23.42578125" style="175" customWidth="1"/>
    <col min="6" max="6" width="25.28515625" style="175" customWidth="1"/>
    <col min="7" max="7" width="18.140625" style="61" customWidth="1"/>
    <col min="8" max="8" width="21.85546875" style="61" customWidth="1"/>
    <col min="9" max="9" width="14.5703125" style="61" customWidth="1"/>
    <col min="10" max="10" width="15.42578125" style="61" customWidth="1"/>
    <col min="11" max="11" width="9.28515625" style="61" customWidth="1"/>
    <col min="12" max="12" width="13.28515625" style="61" bestFit="1" customWidth="1"/>
    <col min="13" max="13" width="17.28515625" style="61" customWidth="1"/>
    <col min="14" max="14" width="18.85546875" style="61" customWidth="1"/>
    <col min="15" max="15" width="16.42578125" style="61" customWidth="1" outlineLevel="1"/>
    <col min="16" max="16" width="12.5703125" style="59" bestFit="1" customWidth="1" outlineLevel="1"/>
    <col min="17" max="17" width="15.140625" style="61" customWidth="1" outlineLevel="1"/>
    <col min="18" max="18" width="13.140625" style="61" customWidth="1"/>
    <col min="19" max="19" width="18.28515625" style="57" customWidth="1"/>
    <col min="20" max="16384" width="11.42578125" style="1"/>
  </cols>
  <sheetData>
    <row r="1" spans="1:19" ht="18.75" x14ac:dyDescent="0.25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8.75" x14ac:dyDescent="0.25">
      <c r="A2" s="215" t="s">
        <v>48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75" x14ac:dyDescent="0.25">
      <c r="A3" s="216" t="s">
        <v>47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</row>
    <row r="4" spans="1:19" s="57" customFormat="1" ht="38.25" customHeight="1" x14ac:dyDescent="0.25">
      <c r="A4" s="70" t="s">
        <v>1</v>
      </c>
      <c r="B4" s="224" t="s">
        <v>22</v>
      </c>
      <c r="C4" s="225"/>
      <c r="D4" s="70" t="s">
        <v>21</v>
      </c>
      <c r="E4" s="70" t="s">
        <v>2</v>
      </c>
      <c r="F4" s="70" t="s">
        <v>3</v>
      </c>
      <c r="G4" s="70" t="s">
        <v>27</v>
      </c>
      <c r="H4" s="70" t="s">
        <v>25</v>
      </c>
      <c r="I4" s="70" t="s">
        <v>24</v>
      </c>
      <c r="J4" s="70" t="s">
        <v>4</v>
      </c>
      <c r="K4" s="70" t="s">
        <v>38</v>
      </c>
      <c r="L4" s="70" t="s">
        <v>39</v>
      </c>
      <c r="M4" s="70" t="s">
        <v>5</v>
      </c>
      <c r="N4" s="70" t="s">
        <v>23</v>
      </c>
      <c r="O4" s="71" t="s">
        <v>7</v>
      </c>
      <c r="P4" s="71" t="s">
        <v>8</v>
      </c>
      <c r="Q4" s="71" t="s">
        <v>9</v>
      </c>
      <c r="R4" s="71" t="s">
        <v>49</v>
      </c>
      <c r="S4" s="72" t="s">
        <v>6</v>
      </c>
    </row>
    <row r="5" spans="1:19" s="58" customFormat="1" ht="56.25" x14ac:dyDescent="0.2">
      <c r="A5" s="28">
        <v>1</v>
      </c>
      <c r="B5" s="28">
        <v>4</v>
      </c>
      <c r="C5" s="29" t="s">
        <v>66</v>
      </c>
      <c r="D5" s="165" t="s">
        <v>67</v>
      </c>
      <c r="E5" s="165" t="s">
        <v>68</v>
      </c>
      <c r="F5" s="165" t="s">
        <v>69</v>
      </c>
      <c r="G5" s="64" t="s">
        <v>28</v>
      </c>
      <c r="H5" s="31" t="s">
        <v>675</v>
      </c>
      <c r="I5" s="30" t="s">
        <v>70</v>
      </c>
      <c r="J5" s="26">
        <v>42828</v>
      </c>
      <c r="K5" s="27">
        <v>18399</v>
      </c>
      <c r="L5" s="27">
        <v>2017680010149</v>
      </c>
      <c r="M5" s="73" t="s">
        <v>71</v>
      </c>
      <c r="N5" s="31">
        <v>575639000</v>
      </c>
      <c r="O5" s="31">
        <v>175639000</v>
      </c>
      <c r="P5" s="32"/>
      <c r="Q5" s="31"/>
      <c r="R5" s="31">
        <f t="shared" ref="R5" si="0">SUM(O5:Q5)</f>
        <v>175639000</v>
      </c>
      <c r="S5" s="50"/>
    </row>
    <row r="6" spans="1:19" s="58" customFormat="1" ht="56.25" x14ac:dyDescent="0.2">
      <c r="A6" s="203">
        <v>2</v>
      </c>
      <c r="B6" s="77">
        <v>1</v>
      </c>
      <c r="C6" s="64" t="s">
        <v>50</v>
      </c>
      <c r="D6" s="173" t="s">
        <v>75</v>
      </c>
      <c r="E6" s="173" t="s">
        <v>52</v>
      </c>
      <c r="F6" s="165" t="s">
        <v>76</v>
      </c>
      <c r="G6" s="64" t="s">
        <v>28</v>
      </c>
      <c r="H6" s="73" t="s">
        <v>673</v>
      </c>
      <c r="I6" s="65" t="s">
        <v>77</v>
      </c>
      <c r="J6" s="75">
        <v>42753</v>
      </c>
      <c r="K6" s="76">
        <v>5916</v>
      </c>
      <c r="L6" s="76">
        <v>2017680010045</v>
      </c>
      <c r="M6" s="73" t="s">
        <v>78</v>
      </c>
      <c r="N6" s="68">
        <v>2394978251</v>
      </c>
      <c r="O6" s="31">
        <v>700000000</v>
      </c>
      <c r="P6" s="31"/>
      <c r="Q6" s="29"/>
      <c r="R6" s="31">
        <f t="shared" ref="R6" si="1">SUM(O6:Q6)</f>
        <v>700000000</v>
      </c>
      <c r="S6" s="50"/>
    </row>
    <row r="7" spans="1:19" s="58" customFormat="1" ht="45" x14ac:dyDescent="0.2">
      <c r="A7" s="207">
        <v>3</v>
      </c>
      <c r="B7" s="28">
        <v>1</v>
      </c>
      <c r="C7" s="29" t="s">
        <v>79</v>
      </c>
      <c r="D7" s="166" t="s">
        <v>80</v>
      </c>
      <c r="E7" s="165" t="s">
        <v>81</v>
      </c>
      <c r="F7" s="165" t="s">
        <v>82</v>
      </c>
      <c r="G7" s="64" t="s">
        <v>28</v>
      </c>
      <c r="H7" s="29" t="s">
        <v>565</v>
      </c>
      <c r="I7" s="30" t="s">
        <v>83</v>
      </c>
      <c r="J7" s="26">
        <v>42622</v>
      </c>
      <c r="K7" s="73">
        <v>8365</v>
      </c>
      <c r="L7" s="27">
        <v>2017680010128</v>
      </c>
      <c r="M7" s="29" t="s">
        <v>84</v>
      </c>
      <c r="N7" s="31">
        <v>1041067000</v>
      </c>
      <c r="O7" s="31">
        <v>367400000</v>
      </c>
      <c r="P7" s="31"/>
      <c r="Q7" s="31"/>
      <c r="R7" s="31">
        <f>SUM(O7:Q7)</f>
        <v>367400000</v>
      </c>
      <c r="S7" s="55"/>
    </row>
    <row r="8" spans="1:19" s="58" customFormat="1" ht="67.5" customHeight="1" x14ac:dyDescent="0.2">
      <c r="A8" s="209">
        <v>4</v>
      </c>
      <c r="B8" s="74">
        <v>4</v>
      </c>
      <c r="C8" s="73" t="s">
        <v>66</v>
      </c>
      <c r="D8" s="173" t="s">
        <v>85</v>
      </c>
      <c r="E8" s="173" t="s">
        <v>86</v>
      </c>
      <c r="F8" s="119" t="s">
        <v>87</v>
      </c>
      <c r="G8" s="64" t="s">
        <v>28</v>
      </c>
      <c r="H8" s="78" t="s">
        <v>88</v>
      </c>
      <c r="I8" s="65" t="s">
        <v>89</v>
      </c>
      <c r="J8" s="75">
        <v>42753</v>
      </c>
      <c r="K8" s="76">
        <v>5405</v>
      </c>
      <c r="L8" s="76">
        <v>2017680010025</v>
      </c>
      <c r="M8" s="73" t="s">
        <v>90</v>
      </c>
      <c r="N8" s="79">
        <v>36966406673</v>
      </c>
      <c r="O8" s="34">
        <v>517754402</v>
      </c>
      <c r="P8" s="34">
        <v>12740873342</v>
      </c>
      <c r="Q8" s="37"/>
      <c r="R8" s="34">
        <f t="shared" ref="R8" si="2">SUM(O8:Q8)</f>
        <v>13258627744</v>
      </c>
      <c r="S8" s="54"/>
    </row>
    <row r="9" spans="1:19" s="59" customFormat="1" ht="67.5" x14ac:dyDescent="0.2">
      <c r="A9" s="209">
        <v>5</v>
      </c>
      <c r="B9" s="77">
        <v>4</v>
      </c>
      <c r="C9" s="73" t="s">
        <v>66</v>
      </c>
      <c r="D9" s="165" t="s">
        <v>67</v>
      </c>
      <c r="E9" s="173" t="s">
        <v>225</v>
      </c>
      <c r="F9" s="165" t="s">
        <v>102</v>
      </c>
      <c r="G9" s="64" t="s">
        <v>28</v>
      </c>
      <c r="H9" s="73" t="s">
        <v>672</v>
      </c>
      <c r="I9" s="65" t="s">
        <v>101</v>
      </c>
      <c r="J9" s="75">
        <v>42572</v>
      </c>
      <c r="K9" s="38">
        <v>6329</v>
      </c>
      <c r="L9" s="76">
        <v>2017680010066</v>
      </c>
      <c r="M9" s="73" t="s">
        <v>1044</v>
      </c>
      <c r="N9" s="68">
        <v>3003344547</v>
      </c>
      <c r="O9" s="31">
        <v>592704862</v>
      </c>
      <c r="P9" s="29"/>
      <c r="Q9" s="31"/>
      <c r="R9" s="31">
        <f t="shared" ref="R9" si="3">SUM(O9:Q9)</f>
        <v>592704862</v>
      </c>
      <c r="S9" s="50"/>
    </row>
    <row r="10" spans="1:19" s="60" customFormat="1" ht="45" x14ac:dyDescent="0.2">
      <c r="A10" s="209">
        <v>6</v>
      </c>
      <c r="B10" s="69">
        <v>4</v>
      </c>
      <c r="C10" s="64" t="s">
        <v>66</v>
      </c>
      <c r="D10" s="165" t="s">
        <v>85</v>
      </c>
      <c r="E10" s="165" t="s">
        <v>103</v>
      </c>
      <c r="F10" s="165" t="s">
        <v>104</v>
      </c>
      <c r="G10" s="64" t="s">
        <v>28</v>
      </c>
      <c r="H10" s="29" t="s">
        <v>977</v>
      </c>
      <c r="I10" s="65" t="s">
        <v>105</v>
      </c>
      <c r="J10" s="66">
        <v>42577</v>
      </c>
      <c r="K10" s="67">
        <v>5008</v>
      </c>
      <c r="L10" s="67">
        <v>2017680010010</v>
      </c>
      <c r="M10" s="73" t="s">
        <v>90</v>
      </c>
      <c r="N10" s="34">
        <v>4876751518</v>
      </c>
      <c r="O10" s="34">
        <v>1598354000</v>
      </c>
      <c r="P10" s="31"/>
      <c r="Q10" s="31"/>
      <c r="R10" s="31">
        <f>SUM(O10:Q10)</f>
        <v>1598354000</v>
      </c>
      <c r="S10" s="50"/>
    </row>
    <row r="11" spans="1:19" s="59" customFormat="1" ht="45" x14ac:dyDescent="0.2">
      <c r="A11" s="209">
        <v>7</v>
      </c>
      <c r="B11" s="28">
        <v>4</v>
      </c>
      <c r="C11" s="29" t="s">
        <v>66</v>
      </c>
      <c r="D11" s="165" t="s">
        <v>106</v>
      </c>
      <c r="E11" s="165" t="s">
        <v>107</v>
      </c>
      <c r="F11" s="165" t="s">
        <v>108</v>
      </c>
      <c r="G11" s="64" t="s">
        <v>28</v>
      </c>
      <c r="H11" s="73" t="s">
        <v>671</v>
      </c>
      <c r="I11" s="65" t="s">
        <v>109</v>
      </c>
      <c r="J11" s="75">
        <v>42563</v>
      </c>
      <c r="K11" s="27">
        <v>7364</v>
      </c>
      <c r="L11" s="76">
        <v>2017680010117</v>
      </c>
      <c r="M11" s="73" t="s">
        <v>1044</v>
      </c>
      <c r="N11" s="31">
        <v>487343756739.04999</v>
      </c>
      <c r="O11" s="31">
        <v>81628112960</v>
      </c>
      <c r="P11" s="32">
        <v>49777145792.050003</v>
      </c>
      <c r="Q11" s="31">
        <v>8228665058</v>
      </c>
      <c r="R11" s="31">
        <f t="shared" ref="R11" si="4">SUM(O11:Q11)</f>
        <v>139633923810.04999</v>
      </c>
      <c r="S11" s="55" t="s">
        <v>933</v>
      </c>
    </row>
    <row r="12" spans="1:19" s="59" customFormat="1" ht="101.25" customHeight="1" x14ac:dyDescent="0.2">
      <c r="A12" s="209">
        <v>8</v>
      </c>
      <c r="B12" s="28">
        <v>1</v>
      </c>
      <c r="C12" s="64" t="s">
        <v>50</v>
      </c>
      <c r="D12" s="165" t="s">
        <v>67</v>
      </c>
      <c r="E12" s="165" t="s">
        <v>52</v>
      </c>
      <c r="F12" s="165" t="s">
        <v>872</v>
      </c>
      <c r="G12" s="64" t="s">
        <v>28</v>
      </c>
      <c r="H12" s="29" t="s">
        <v>870</v>
      </c>
      <c r="I12" s="30" t="s">
        <v>871</v>
      </c>
      <c r="J12" s="26">
        <v>42572</v>
      </c>
      <c r="K12" s="27">
        <v>4400</v>
      </c>
      <c r="L12" s="27">
        <v>2017680010002</v>
      </c>
      <c r="M12" s="64" t="s">
        <v>115</v>
      </c>
      <c r="N12" s="68">
        <v>1040811500</v>
      </c>
      <c r="O12" s="80">
        <v>200000000</v>
      </c>
      <c r="P12" s="80"/>
      <c r="Q12" s="80"/>
      <c r="R12" s="80">
        <f>SUM(O12:Q12)</f>
        <v>200000000</v>
      </c>
      <c r="S12" s="81"/>
    </row>
    <row r="13" spans="1:19" s="59" customFormat="1" ht="74.25" customHeight="1" x14ac:dyDescent="0.2">
      <c r="A13" s="209">
        <v>9</v>
      </c>
      <c r="B13" s="74">
        <v>1</v>
      </c>
      <c r="C13" s="73" t="s">
        <v>50</v>
      </c>
      <c r="D13" s="173" t="s">
        <v>75</v>
      </c>
      <c r="E13" s="173" t="s">
        <v>52</v>
      </c>
      <c r="F13" s="165" t="s">
        <v>116</v>
      </c>
      <c r="G13" s="64" t="s">
        <v>28</v>
      </c>
      <c r="H13" s="73" t="s">
        <v>928</v>
      </c>
      <c r="I13" s="65" t="s">
        <v>117</v>
      </c>
      <c r="J13" s="75">
        <v>42580</v>
      </c>
      <c r="K13" s="76">
        <v>5382</v>
      </c>
      <c r="L13" s="76">
        <v>2017680010026</v>
      </c>
      <c r="M13" s="73" t="s">
        <v>118</v>
      </c>
      <c r="N13" s="68">
        <v>1296049997</v>
      </c>
      <c r="O13" s="68">
        <v>385000000</v>
      </c>
      <c r="P13" s="33"/>
      <c r="Q13" s="29"/>
      <c r="R13" s="31">
        <f t="shared" ref="R13" si="5">SUM(O13:Q13)</f>
        <v>385000000</v>
      </c>
      <c r="S13" s="52"/>
    </row>
    <row r="14" spans="1:19" s="59" customFormat="1" ht="56.25" x14ac:dyDescent="0.2">
      <c r="A14" s="209">
        <v>10</v>
      </c>
      <c r="B14" s="28">
        <v>2</v>
      </c>
      <c r="C14" s="29" t="s">
        <v>59</v>
      </c>
      <c r="D14" s="173" t="s">
        <v>120</v>
      </c>
      <c r="E14" s="173" t="s">
        <v>121</v>
      </c>
      <c r="F14" s="165" t="s">
        <v>119</v>
      </c>
      <c r="G14" s="29" t="s">
        <v>30</v>
      </c>
      <c r="H14" s="29" t="s">
        <v>123</v>
      </c>
      <c r="I14" s="30" t="s">
        <v>122</v>
      </c>
      <c r="J14" s="66">
        <v>43110</v>
      </c>
      <c r="K14" s="27">
        <v>70354</v>
      </c>
      <c r="L14" s="27">
        <v>2018680010004</v>
      </c>
      <c r="M14" s="73" t="s">
        <v>118</v>
      </c>
      <c r="N14" s="31">
        <v>19793865000</v>
      </c>
      <c r="O14" s="31">
        <v>4165747040</v>
      </c>
      <c r="P14" s="31">
        <v>5259902960</v>
      </c>
      <c r="Q14" s="29"/>
      <c r="R14" s="31">
        <f>SUM(O14:Q14)</f>
        <v>9425650000</v>
      </c>
      <c r="S14" s="52"/>
    </row>
    <row r="15" spans="1:19" s="59" customFormat="1" ht="45" x14ac:dyDescent="0.2">
      <c r="A15" s="209">
        <v>11</v>
      </c>
      <c r="B15" s="69">
        <v>6</v>
      </c>
      <c r="C15" s="64" t="s">
        <v>127</v>
      </c>
      <c r="D15" s="166" t="s">
        <v>128</v>
      </c>
      <c r="E15" s="166" t="s">
        <v>129</v>
      </c>
      <c r="F15" s="165" t="s">
        <v>130</v>
      </c>
      <c r="G15" s="64" t="s">
        <v>28</v>
      </c>
      <c r="H15" s="64" t="s">
        <v>669</v>
      </c>
      <c r="I15" s="65" t="s">
        <v>131</v>
      </c>
      <c r="J15" s="66">
        <v>42563</v>
      </c>
      <c r="K15" s="67">
        <v>4796</v>
      </c>
      <c r="L15" s="67">
        <v>2017680010005</v>
      </c>
      <c r="M15" s="73" t="s">
        <v>115</v>
      </c>
      <c r="N15" s="68">
        <v>2355019000</v>
      </c>
      <c r="O15" s="31">
        <v>425000000</v>
      </c>
      <c r="P15" s="31"/>
      <c r="Q15" s="31"/>
      <c r="R15" s="31">
        <f t="shared" ref="R15" si="6">SUM(O15:Q15)</f>
        <v>425000000</v>
      </c>
      <c r="S15" s="50"/>
    </row>
    <row r="16" spans="1:19" s="59" customFormat="1" ht="45" x14ac:dyDescent="0.2">
      <c r="A16" s="209">
        <v>12</v>
      </c>
      <c r="B16" s="39">
        <v>6</v>
      </c>
      <c r="C16" s="29" t="s">
        <v>127</v>
      </c>
      <c r="D16" s="165" t="s">
        <v>128</v>
      </c>
      <c r="E16" s="166" t="s">
        <v>129</v>
      </c>
      <c r="F16" s="165" t="s">
        <v>132</v>
      </c>
      <c r="G16" s="64" t="s">
        <v>28</v>
      </c>
      <c r="H16" s="64" t="s">
        <v>983</v>
      </c>
      <c r="I16" s="65" t="s">
        <v>133</v>
      </c>
      <c r="J16" s="66">
        <v>42563</v>
      </c>
      <c r="K16" s="67">
        <v>4527</v>
      </c>
      <c r="L16" s="67">
        <v>2017680010004</v>
      </c>
      <c r="M16" s="29" t="s">
        <v>115</v>
      </c>
      <c r="N16" s="34">
        <v>9844665444</v>
      </c>
      <c r="O16" s="34">
        <v>2944193753</v>
      </c>
      <c r="P16" s="32"/>
      <c r="Q16" s="32"/>
      <c r="R16" s="31">
        <f t="shared" ref="R16:R17" si="7">SUM(O16:Q16)</f>
        <v>2944193753</v>
      </c>
      <c r="S16" s="56"/>
    </row>
    <row r="17" spans="1:19" s="59" customFormat="1" ht="45" x14ac:dyDescent="0.2">
      <c r="A17" s="209">
        <v>13</v>
      </c>
      <c r="B17" s="39">
        <v>6</v>
      </c>
      <c r="C17" s="29" t="s">
        <v>127</v>
      </c>
      <c r="D17" s="165" t="s">
        <v>128</v>
      </c>
      <c r="E17" s="166" t="s">
        <v>129</v>
      </c>
      <c r="F17" s="165" t="s">
        <v>134</v>
      </c>
      <c r="G17" s="64" t="s">
        <v>28</v>
      </c>
      <c r="H17" s="73" t="s">
        <v>135</v>
      </c>
      <c r="I17" s="65" t="s">
        <v>136</v>
      </c>
      <c r="J17" s="66">
        <v>42563</v>
      </c>
      <c r="K17" s="67">
        <v>4984</v>
      </c>
      <c r="L17" s="67">
        <v>2017680010009</v>
      </c>
      <c r="M17" s="29" t="s">
        <v>115</v>
      </c>
      <c r="N17" s="34">
        <v>3702895482</v>
      </c>
      <c r="O17" s="34">
        <v>1307374057</v>
      </c>
      <c r="P17" s="32"/>
      <c r="Q17" s="32"/>
      <c r="R17" s="31">
        <f t="shared" si="7"/>
        <v>1307374057</v>
      </c>
      <c r="S17" s="56"/>
    </row>
    <row r="18" spans="1:19" s="59" customFormat="1" ht="78.75" customHeight="1" x14ac:dyDescent="0.2">
      <c r="A18" s="209">
        <v>14</v>
      </c>
      <c r="B18" s="69">
        <v>6</v>
      </c>
      <c r="C18" s="64" t="s">
        <v>127</v>
      </c>
      <c r="D18" s="166" t="s">
        <v>128</v>
      </c>
      <c r="E18" s="166" t="s">
        <v>137</v>
      </c>
      <c r="F18" s="165" t="s">
        <v>138</v>
      </c>
      <c r="G18" s="64" t="s">
        <v>28</v>
      </c>
      <c r="H18" s="64" t="s">
        <v>668</v>
      </c>
      <c r="I18" s="65" t="s">
        <v>139</v>
      </c>
      <c r="J18" s="66">
        <v>42586</v>
      </c>
      <c r="K18" s="67">
        <v>4871</v>
      </c>
      <c r="L18" s="67">
        <v>2017680010007</v>
      </c>
      <c r="M18" s="73" t="s">
        <v>115</v>
      </c>
      <c r="N18" s="68">
        <v>197381250</v>
      </c>
      <c r="O18" s="31">
        <v>37000000</v>
      </c>
      <c r="P18" s="31"/>
      <c r="Q18" s="31"/>
      <c r="R18" s="31">
        <f t="shared" ref="R18" si="8">SUM(O18:Q18)</f>
        <v>37000000</v>
      </c>
      <c r="S18" s="50"/>
    </row>
    <row r="19" spans="1:19" s="59" customFormat="1" ht="67.5" customHeight="1" x14ac:dyDescent="0.2">
      <c r="A19" s="209">
        <v>15</v>
      </c>
      <c r="B19" s="74">
        <v>4</v>
      </c>
      <c r="C19" s="73" t="s">
        <v>66</v>
      </c>
      <c r="D19" s="165" t="s">
        <v>67</v>
      </c>
      <c r="E19" s="173" t="s">
        <v>140</v>
      </c>
      <c r="F19" s="165" t="s">
        <v>141</v>
      </c>
      <c r="G19" s="64" t="s">
        <v>28</v>
      </c>
      <c r="H19" s="73" t="s">
        <v>667</v>
      </c>
      <c r="I19" s="65" t="s">
        <v>142</v>
      </c>
      <c r="J19" s="75">
        <v>42572</v>
      </c>
      <c r="K19" s="27">
        <v>7027</v>
      </c>
      <c r="L19" s="76">
        <v>2017680010101</v>
      </c>
      <c r="M19" s="73" t="s">
        <v>1044</v>
      </c>
      <c r="N19" s="68">
        <v>2256319037</v>
      </c>
      <c r="O19" s="31">
        <v>100000000</v>
      </c>
      <c r="P19" s="31">
        <v>407200000</v>
      </c>
      <c r="Q19" s="31"/>
      <c r="R19" s="31">
        <f>SUM(O19:Q19)</f>
        <v>507200000</v>
      </c>
      <c r="S19" s="55"/>
    </row>
    <row r="20" spans="1:19" s="59" customFormat="1" ht="78.75" customHeight="1" x14ac:dyDescent="0.2">
      <c r="A20" s="209">
        <v>16</v>
      </c>
      <c r="B20" s="39">
        <v>6</v>
      </c>
      <c r="C20" s="29" t="s">
        <v>127</v>
      </c>
      <c r="D20" s="165" t="s">
        <v>128</v>
      </c>
      <c r="E20" s="166" t="s">
        <v>129</v>
      </c>
      <c r="F20" s="165" t="s">
        <v>144</v>
      </c>
      <c r="G20" s="29" t="s">
        <v>30</v>
      </c>
      <c r="H20" s="29" t="s">
        <v>666</v>
      </c>
      <c r="I20" s="30" t="s">
        <v>143</v>
      </c>
      <c r="J20" s="66">
        <v>43110</v>
      </c>
      <c r="K20" s="27">
        <v>5045</v>
      </c>
      <c r="L20" s="27">
        <v>2018680010003</v>
      </c>
      <c r="M20" s="73" t="s">
        <v>115</v>
      </c>
      <c r="N20" s="31">
        <v>4100000000</v>
      </c>
      <c r="O20" s="31">
        <v>2000000000</v>
      </c>
      <c r="P20" s="33"/>
      <c r="Q20" s="29"/>
      <c r="R20" s="31">
        <f>SUM(O20:Q20)</f>
        <v>2000000000</v>
      </c>
      <c r="S20" s="52"/>
    </row>
    <row r="21" spans="1:19" s="59" customFormat="1" ht="45" x14ac:dyDescent="0.2">
      <c r="A21" s="209">
        <v>17</v>
      </c>
      <c r="B21" s="69">
        <v>1</v>
      </c>
      <c r="C21" s="64" t="s">
        <v>50</v>
      </c>
      <c r="D21" s="166" t="s">
        <v>51</v>
      </c>
      <c r="E21" s="166" t="s">
        <v>52</v>
      </c>
      <c r="F21" s="165" t="s">
        <v>145</v>
      </c>
      <c r="G21" s="64" t="s">
        <v>28</v>
      </c>
      <c r="H21" s="64" t="s">
        <v>665</v>
      </c>
      <c r="I21" s="65" t="s">
        <v>146</v>
      </c>
      <c r="J21" s="66">
        <v>42563</v>
      </c>
      <c r="K21" s="67">
        <v>4507</v>
      </c>
      <c r="L21" s="67">
        <v>2017680010003</v>
      </c>
      <c r="M21" s="73" t="s">
        <v>115</v>
      </c>
      <c r="N21" s="68">
        <v>1360409793</v>
      </c>
      <c r="O21" s="31">
        <v>331149200</v>
      </c>
      <c r="P21" s="31"/>
      <c r="Q21" s="31"/>
      <c r="R21" s="31">
        <f t="shared" ref="R21:R22" si="9">SUM(O21:Q21)</f>
        <v>331149200</v>
      </c>
      <c r="S21" s="51"/>
    </row>
    <row r="22" spans="1:19" s="61" customFormat="1" ht="78.75" customHeight="1" x14ac:dyDescent="0.2">
      <c r="A22" s="209">
        <v>18</v>
      </c>
      <c r="B22" s="82">
        <v>6</v>
      </c>
      <c r="C22" s="78" t="s">
        <v>127</v>
      </c>
      <c r="D22" s="176" t="s">
        <v>128</v>
      </c>
      <c r="E22" s="176" t="s">
        <v>147</v>
      </c>
      <c r="F22" s="119" t="s">
        <v>148</v>
      </c>
      <c r="G22" s="64" t="s">
        <v>28</v>
      </c>
      <c r="H22" s="78" t="s">
        <v>664</v>
      </c>
      <c r="I22" s="83" t="s">
        <v>149</v>
      </c>
      <c r="J22" s="84">
        <v>42621</v>
      </c>
      <c r="K22" s="85">
        <v>5499</v>
      </c>
      <c r="L22" s="85">
        <v>2017680010027</v>
      </c>
      <c r="M22" s="78" t="s">
        <v>115</v>
      </c>
      <c r="N22" s="79">
        <v>1569900000</v>
      </c>
      <c r="O22" s="34">
        <v>150000000</v>
      </c>
      <c r="P22" s="35"/>
      <c r="Q22" s="36"/>
      <c r="R22" s="34">
        <f t="shared" si="9"/>
        <v>150000000</v>
      </c>
      <c r="S22" s="53"/>
    </row>
    <row r="23" spans="1:19" s="61" customFormat="1" ht="67.5" customHeight="1" x14ac:dyDescent="0.2">
      <c r="A23" s="209">
        <v>19</v>
      </c>
      <c r="B23" s="74">
        <v>4</v>
      </c>
      <c r="C23" s="73" t="s">
        <v>66</v>
      </c>
      <c r="D23" s="173" t="s">
        <v>106</v>
      </c>
      <c r="E23" s="173" t="s">
        <v>150</v>
      </c>
      <c r="F23" s="165" t="s">
        <v>151</v>
      </c>
      <c r="G23" s="64" t="s">
        <v>28</v>
      </c>
      <c r="H23" s="73" t="s">
        <v>152</v>
      </c>
      <c r="I23" s="65" t="s">
        <v>153</v>
      </c>
      <c r="J23" s="75">
        <v>42614</v>
      </c>
      <c r="K23" s="76">
        <v>6158</v>
      </c>
      <c r="L23" s="76">
        <v>2017680010053</v>
      </c>
      <c r="M23" s="73" t="s">
        <v>1044</v>
      </c>
      <c r="N23" s="68">
        <v>1426697100</v>
      </c>
      <c r="O23" s="31"/>
      <c r="P23" s="31">
        <v>392924360</v>
      </c>
      <c r="Q23" s="29"/>
      <c r="R23" s="31">
        <f>SUM(P23:Q23)</f>
        <v>392924360</v>
      </c>
      <c r="S23" s="50"/>
    </row>
    <row r="24" spans="1:19" s="62" customFormat="1" ht="78.75" x14ac:dyDescent="0.2">
      <c r="A24" s="209">
        <v>20</v>
      </c>
      <c r="B24" s="28">
        <v>2</v>
      </c>
      <c r="C24" s="29" t="s">
        <v>59</v>
      </c>
      <c r="D24" s="165" t="s">
        <v>95</v>
      </c>
      <c r="E24" s="165" t="s">
        <v>63</v>
      </c>
      <c r="F24" s="165" t="s">
        <v>154</v>
      </c>
      <c r="G24" s="37" t="s">
        <v>157</v>
      </c>
      <c r="H24" s="29" t="s">
        <v>663</v>
      </c>
      <c r="I24" s="41" t="s">
        <v>155</v>
      </c>
      <c r="J24" s="26">
        <v>42894</v>
      </c>
      <c r="K24" s="73">
        <v>31069</v>
      </c>
      <c r="L24" s="76">
        <v>2017680010183</v>
      </c>
      <c r="M24" s="73" t="s">
        <v>595</v>
      </c>
      <c r="N24" s="34">
        <v>1682382177</v>
      </c>
      <c r="O24" s="34">
        <v>975222048</v>
      </c>
      <c r="P24" s="32"/>
      <c r="Q24" s="29"/>
      <c r="R24" s="31">
        <f t="shared" ref="R24" si="10">SUM(O24:Q24)</f>
        <v>975222048</v>
      </c>
      <c r="S24" s="86"/>
    </row>
    <row r="25" spans="1:19" s="61" customFormat="1" ht="78.75" x14ac:dyDescent="0.2">
      <c r="A25" s="209">
        <v>21</v>
      </c>
      <c r="B25" s="28">
        <v>2</v>
      </c>
      <c r="C25" s="29" t="s">
        <v>59</v>
      </c>
      <c r="D25" s="165" t="s">
        <v>95</v>
      </c>
      <c r="E25" s="119" t="s">
        <v>98</v>
      </c>
      <c r="F25" s="165" t="s">
        <v>156</v>
      </c>
      <c r="G25" s="37" t="s">
        <v>30</v>
      </c>
      <c r="H25" s="29" t="s">
        <v>662</v>
      </c>
      <c r="I25" s="30" t="s">
        <v>158</v>
      </c>
      <c r="J25" s="66">
        <v>43111</v>
      </c>
      <c r="K25" s="27">
        <v>71634</v>
      </c>
      <c r="L25" s="27">
        <v>2018680010005</v>
      </c>
      <c r="M25" s="73" t="s">
        <v>595</v>
      </c>
      <c r="N25" s="31">
        <v>1249100728</v>
      </c>
      <c r="O25" s="31">
        <v>589198456</v>
      </c>
      <c r="P25" s="31"/>
      <c r="Q25" s="31"/>
      <c r="R25" s="31">
        <f>SUM(O25:Q25)</f>
        <v>589198456</v>
      </c>
      <c r="S25" s="50"/>
    </row>
    <row r="26" spans="1:19" s="61" customFormat="1" ht="67.5" customHeight="1" x14ac:dyDescent="0.2">
      <c r="A26" s="209">
        <v>22</v>
      </c>
      <c r="B26" s="74">
        <v>4</v>
      </c>
      <c r="C26" s="73" t="s">
        <v>91</v>
      </c>
      <c r="D26" s="173" t="s">
        <v>106</v>
      </c>
      <c r="E26" s="173" t="s">
        <v>165</v>
      </c>
      <c r="F26" s="165" t="s">
        <v>166</v>
      </c>
      <c r="G26" s="64" t="s">
        <v>28</v>
      </c>
      <c r="H26" s="73" t="s">
        <v>661</v>
      </c>
      <c r="I26" s="65" t="s">
        <v>167</v>
      </c>
      <c r="J26" s="75">
        <v>42583</v>
      </c>
      <c r="K26" s="27">
        <v>6784</v>
      </c>
      <c r="L26" s="76">
        <v>2017680010084</v>
      </c>
      <c r="M26" s="73" t="s">
        <v>1044</v>
      </c>
      <c r="N26" s="68">
        <v>2007011635</v>
      </c>
      <c r="O26" s="31"/>
      <c r="P26" s="31">
        <v>624675640</v>
      </c>
      <c r="Q26" s="31"/>
      <c r="R26" s="31">
        <f>SUM(P26:Q26)</f>
        <v>624675640</v>
      </c>
      <c r="S26" s="50"/>
    </row>
    <row r="27" spans="1:19" s="61" customFormat="1" ht="67.5" customHeight="1" x14ac:dyDescent="0.2">
      <c r="A27" s="209">
        <v>23</v>
      </c>
      <c r="B27" s="28">
        <v>1</v>
      </c>
      <c r="C27" s="29" t="s">
        <v>79</v>
      </c>
      <c r="D27" s="173" t="s">
        <v>110</v>
      </c>
      <c r="E27" s="173" t="s">
        <v>168</v>
      </c>
      <c r="F27" s="165" t="s">
        <v>169</v>
      </c>
      <c r="G27" s="64" t="s">
        <v>28</v>
      </c>
      <c r="H27" s="31" t="s">
        <v>660</v>
      </c>
      <c r="I27" s="30" t="s">
        <v>170</v>
      </c>
      <c r="J27" s="26">
        <v>42804</v>
      </c>
      <c r="K27" s="27">
        <v>8990</v>
      </c>
      <c r="L27" s="27">
        <v>2017680010131</v>
      </c>
      <c r="M27" s="73" t="s">
        <v>118</v>
      </c>
      <c r="N27" s="31">
        <v>163000000</v>
      </c>
      <c r="O27" s="31">
        <v>41000000</v>
      </c>
      <c r="P27" s="31"/>
      <c r="Q27" s="31"/>
      <c r="R27" s="31">
        <f>SUM(O27:Q27)</f>
        <v>41000000</v>
      </c>
      <c r="S27" s="50"/>
    </row>
    <row r="28" spans="1:19" s="61" customFormat="1" ht="78.75" customHeight="1" x14ac:dyDescent="0.2">
      <c r="A28" s="209">
        <v>24</v>
      </c>
      <c r="B28" s="74">
        <v>2</v>
      </c>
      <c r="C28" s="73" t="s">
        <v>59</v>
      </c>
      <c r="D28" s="165" t="s">
        <v>171</v>
      </c>
      <c r="E28" s="173" t="s">
        <v>172</v>
      </c>
      <c r="F28" s="165" t="s">
        <v>173</v>
      </c>
      <c r="G28" s="64" t="s">
        <v>28</v>
      </c>
      <c r="H28" s="73" t="s">
        <v>174</v>
      </c>
      <c r="I28" s="65" t="s">
        <v>175</v>
      </c>
      <c r="J28" s="75">
        <v>42621</v>
      </c>
      <c r="K28" s="76">
        <v>6298</v>
      </c>
      <c r="L28" s="76">
        <v>2017680010058</v>
      </c>
      <c r="M28" s="73" t="s">
        <v>1044</v>
      </c>
      <c r="N28" s="68">
        <v>632000000</v>
      </c>
      <c r="O28" s="31"/>
      <c r="P28" s="31">
        <v>147700000</v>
      </c>
      <c r="Q28" s="29"/>
      <c r="R28" s="31">
        <f>SUM(P28:Q28)</f>
        <v>147700000</v>
      </c>
      <c r="S28" s="50"/>
    </row>
    <row r="29" spans="1:19" s="61" customFormat="1" ht="33.75" x14ac:dyDescent="0.2">
      <c r="A29" s="209">
        <v>25</v>
      </c>
      <c r="B29" s="77">
        <v>3</v>
      </c>
      <c r="C29" s="73" t="s">
        <v>176</v>
      </c>
      <c r="D29" s="173" t="s">
        <v>177</v>
      </c>
      <c r="E29" s="173" t="s">
        <v>178</v>
      </c>
      <c r="F29" s="165" t="s">
        <v>179</v>
      </c>
      <c r="G29" s="64" t="s">
        <v>28</v>
      </c>
      <c r="H29" s="73" t="s">
        <v>659</v>
      </c>
      <c r="I29" s="65" t="s">
        <v>180</v>
      </c>
      <c r="J29" s="75">
        <v>42612</v>
      </c>
      <c r="K29" s="76">
        <v>5348</v>
      </c>
      <c r="L29" s="76">
        <v>2017680010023</v>
      </c>
      <c r="M29" s="73" t="s">
        <v>1044</v>
      </c>
      <c r="N29" s="68">
        <v>131361581</v>
      </c>
      <c r="O29" s="31"/>
      <c r="P29" s="31">
        <v>39600000</v>
      </c>
      <c r="Q29" s="31"/>
      <c r="R29" s="31">
        <f>SUM(P29:Q29)</f>
        <v>39600000</v>
      </c>
      <c r="S29" s="50"/>
    </row>
    <row r="30" spans="1:19" s="61" customFormat="1" ht="45" x14ac:dyDescent="0.2">
      <c r="A30" s="209">
        <v>26</v>
      </c>
      <c r="B30" s="74">
        <v>4</v>
      </c>
      <c r="C30" s="73" t="s">
        <v>66</v>
      </c>
      <c r="D30" s="173" t="s">
        <v>106</v>
      </c>
      <c r="E30" s="173" t="s">
        <v>181</v>
      </c>
      <c r="F30" s="165" t="s">
        <v>182</v>
      </c>
      <c r="G30" s="64" t="s">
        <v>28</v>
      </c>
      <c r="H30" s="73" t="s">
        <v>658</v>
      </c>
      <c r="I30" s="65" t="s">
        <v>183</v>
      </c>
      <c r="J30" s="75">
        <v>42613</v>
      </c>
      <c r="K30" s="27">
        <v>6526</v>
      </c>
      <c r="L30" s="76">
        <v>2017680010074</v>
      </c>
      <c r="M30" s="73" t="s">
        <v>1044</v>
      </c>
      <c r="N30" s="68">
        <v>234012594</v>
      </c>
      <c r="O30" s="31"/>
      <c r="P30" s="31">
        <v>58300000</v>
      </c>
      <c r="Q30" s="29"/>
      <c r="R30" s="31">
        <f>SUM(P30:Q30)</f>
        <v>58300000</v>
      </c>
      <c r="S30" s="50"/>
    </row>
    <row r="31" spans="1:19" s="61" customFormat="1" ht="45" x14ac:dyDescent="0.2">
      <c r="A31" s="209">
        <v>27</v>
      </c>
      <c r="B31" s="77">
        <v>2</v>
      </c>
      <c r="C31" s="73" t="s">
        <v>59</v>
      </c>
      <c r="D31" s="173" t="s">
        <v>120</v>
      </c>
      <c r="E31" s="173" t="s">
        <v>184</v>
      </c>
      <c r="F31" s="165" t="s">
        <v>185</v>
      </c>
      <c r="G31" s="64" t="s">
        <v>28</v>
      </c>
      <c r="H31" s="73" t="s">
        <v>677</v>
      </c>
      <c r="I31" s="65" t="s">
        <v>186</v>
      </c>
      <c r="J31" s="75">
        <v>42598</v>
      </c>
      <c r="K31" s="76">
        <v>5069</v>
      </c>
      <c r="L31" s="76">
        <v>2017680010024</v>
      </c>
      <c r="M31" s="73" t="s">
        <v>1044</v>
      </c>
      <c r="N31" s="68">
        <v>734446611</v>
      </c>
      <c r="O31" s="31"/>
      <c r="P31" s="31">
        <v>185000000</v>
      </c>
      <c r="Q31" s="29"/>
      <c r="R31" s="31">
        <f>SUM(P31:Q31)</f>
        <v>185000000</v>
      </c>
      <c r="S31" s="50"/>
    </row>
    <row r="32" spans="1:19" s="61" customFormat="1" ht="45" x14ac:dyDescent="0.2">
      <c r="A32" s="209">
        <v>28</v>
      </c>
      <c r="B32" s="77">
        <v>1</v>
      </c>
      <c r="C32" s="64" t="s">
        <v>50</v>
      </c>
      <c r="D32" s="173" t="s">
        <v>110</v>
      </c>
      <c r="E32" s="173" t="s">
        <v>187</v>
      </c>
      <c r="F32" s="165" t="s">
        <v>188</v>
      </c>
      <c r="G32" s="64" t="s">
        <v>28</v>
      </c>
      <c r="H32" s="73" t="s">
        <v>657</v>
      </c>
      <c r="I32" s="65" t="s">
        <v>189</v>
      </c>
      <c r="J32" s="75">
        <v>42753</v>
      </c>
      <c r="K32" s="76">
        <v>6264</v>
      </c>
      <c r="L32" s="76">
        <v>2017680010057</v>
      </c>
      <c r="M32" s="73" t="s">
        <v>190</v>
      </c>
      <c r="N32" s="68">
        <v>210260040</v>
      </c>
      <c r="O32" s="31">
        <v>96360000</v>
      </c>
      <c r="P32" s="29"/>
      <c r="Q32" s="31"/>
      <c r="R32" s="31">
        <f t="shared" ref="R32" si="11">SUM(O32:Q32)</f>
        <v>96360000</v>
      </c>
      <c r="S32" s="50"/>
    </row>
    <row r="33" spans="1:19" s="44" customFormat="1" ht="56.25" x14ac:dyDescent="0.2">
      <c r="A33" s="209">
        <v>29</v>
      </c>
      <c r="B33" s="74">
        <v>2</v>
      </c>
      <c r="C33" s="73" t="s">
        <v>59</v>
      </c>
      <c r="D33" s="173" t="s">
        <v>120</v>
      </c>
      <c r="E33" s="173" t="s">
        <v>191</v>
      </c>
      <c r="F33" s="165" t="s">
        <v>192</v>
      </c>
      <c r="G33" s="64" t="s">
        <v>28</v>
      </c>
      <c r="H33" s="73" t="s">
        <v>656</v>
      </c>
      <c r="I33" s="65" t="s">
        <v>193</v>
      </c>
      <c r="J33" s="75">
        <v>42629</v>
      </c>
      <c r="K33" s="27">
        <v>6727</v>
      </c>
      <c r="L33" s="76">
        <v>2017680010082</v>
      </c>
      <c r="M33" s="73" t="s">
        <v>1044</v>
      </c>
      <c r="N33" s="68">
        <v>1222513912</v>
      </c>
      <c r="O33" s="31"/>
      <c r="P33" s="31">
        <v>361100000</v>
      </c>
      <c r="Q33" s="29"/>
      <c r="R33" s="31">
        <f>SUM(P33:Q33)</f>
        <v>361100000</v>
      </c>
      <c r="S33" s="50"/>
    </row>
    <row r="34" spans="1:19" s="44" customFormat="1" ht="67.5" x14ac:dyDescent="0.2">
      <c r="A34" s="209">
        <v>30</v>
      </c>
      <c r="B34" s="74">
        <v>4</v>
      </c>
      <c r="C34" s="73" t="s">
        <v>66</v>
      </c>
      <c r="D34" s="165" t="s">
        <v>85</v>
      </c>
      <c r="E34" s="166" t="s">
        <v>194</v>
      </c>
      <c r="F34" s="165" t="s">
        <v>195</v>
      </c>
      <c r="G34" s="64" t="s">
        <v>28</v>
      </c>
      <c r="H34" s="73" t="s">
        <v>655</v>
      </c>
      <c r="I34" s="65" t="s">
        <v>196</v>
      </c>
      <c r="J34" s="75">
        <v>42565</v>
      </c>
      <c r="K34" s="76">
        <v>5252</v>
      </c>
      <c r="L34" s="76">
        <v>2017680010017</v>
      </c>
      <c r="M34" s="64" t="s">
        <v>90</v>
      </c>
      <c r="N34" s="68">
        <v>42799964899</v>
      </c>
      <c r="O34" s="31">
        <v>11214769539</v>
      </c>
      <c r="P34" s="32">
        <v>3199999999</v>
      </c>
      <c r="Q34" s="29"/>
      <c r="R34" s="31">
        <f t="shared" ref="R34" si="12">SUM(O34:Q34)</f>
        <v>14414769538</v>
      </c>
      <c r="S34" s="52"/>
    </row>
    <row r="35" spans="1:19" s="44" customFormat="1" ht="191.25" customHeight="1" x14ac:dyDescent="0.2">
      <c r="A35" s="209">
        <v>31</v>
      </c>
      <c r="B35" s="74">
        <v>2</v>
      </c>
      <c r="C35" s="73" t="s">
        <v>59</v>
      </c>
      <c r="D35" s="173" t="s">
        <v>95</v>
      </c>
      <c r="E35" s="165" t="s">
        <v>891</v>
      </c>
      <c r="F35" s="165" t="s">
        <v>197</v>
      </c>
      <c r="G35" s="37" t="s">
        <v>157</v>
      </c>
      <c r="H35" s="73" t="s">
        <v>654</v>
      </c>
      <c r="I35" s="65" t="s">
        <v>198</v>
      </c>
      <c r="J35" s="75">
        <v>42754</v>
      </c>
      <c r="K35" s="76">
        <v>5855</v>
      </c>
      <c r="L35" s="76">
        <v>2017680010038</v>
      </c>
      <c r="M35" s="73" t="s">
        <v>595</v>
      </c>
      <c r="N35" s="34">
        <v>1327878732</v>
      </c>
      <c r="O35" s="34">
        <v>676502559</v>
      </c>
      <c r="P35" s="32"/>
      <c r="Q35" s="32"/>
      <c r="R35" s="31">
        <f>SUM(O35:Q35)</f>
        <v>676502559</v>
      </c>
      <c r="S35" s="56" t="s">
        <v>199</v>
      </c>
    </row>
    <row r="36" spans="1:19" ht="78.75" x14ac:dyDescent="0.25">
      <c r="A36" s="209">
        <v>32</v>
      </c>
      <c r="B36" s="77">
        <v>2</v>
      </c>
      <c r="C36" s="73" t="s">
        <v>59</v>
      </c>
      <c r="D36" s="165" t="s">
        <v>205</v>
      </c>
      <c r="E36" s="173" t="s">
        <v>206</v>
      </c>
      <c r="F36" s="165" t="s">
        <v>207</v>
      </c>
      <c r="G36" s="64" t="s">
        <v>28</v>
      </c>
      <c r="H36" s="73" t="s">
        <v>208</v>
      </c>
      <c r="I36" s="65" t="s">
        <v>209</v>
      </c>
      <c r="J36" s="75">
        <v>42587</v>
      </c>
      <c r="K36" s="76">
        <v>5894</v>
      </c>
      <c r="L36" s="76">
        <v>2017680010046</v>
      </c>
      <c r="M36" s="73" t="s">
        <v>118</v>
      </c>
      <c r="N36" s="68">
        <v>2522829095</v>
      </c>
      <c r="O36" s="31">
        <v>460500000</v>
      </c>
      <c r="P36" s="31">
        <v>300000000</v>
      </c>
      <c r="Q36" s="31"/>
      <c r="R36" s="31">
        <f t="shared" ref="R36" si="13">SUM(O36:Q36)</f>
        <v>760500000</v>
      </c>
      <c r="S36" s="50"/>
    </row>
    <row r="37" spans="1:19" ht="45" x14ac:dyDescent="0.25">
      <c r="A37" s="209">
        <v>33</v>
      </c>
      <c r="B37" s="74">
        <v>1</v>
      </c>
      <c r="C37" s="64" t="s">
        <v>50</v>
      </c>
      <c r="D37" s="173" t="s">
        <v>110</v>
      </c>
      <c r="E37" s="173" t="s">
        <v>940</v>
      </c>
      <c r="F37" s="165" t="s">
        <v>210</v>
      </c>
      <c r="G37" s="64" t="s">
        <v>29</v>
      </c>
      <c r="H37" s="73" t="s">
        <v>653</v>
      </c>
      <c r="I37" s="65" t="s">
        <v>211</v>
      </c>
      <c r="J37" s="66">
        <v>42572</v>
      </c>
      <c r="K37" s="67">
        <v>5354</v>
      </c>
      <c r="L37" s="67">
        <v>2017680010021</v>
      </c>
      <c r="M37" s="73" t="s">
        <v>118</v>
      </c>
      <c r="N37" s="68">
        <v>4462390263.2299995</v>
      </c>
      <c r="O37" s="31">
        <v>1503591000</v>
      </c>
      <c r="P37" s="31"/>
      <c r="Q37" s="29"/>
      <c r="R37" s="31">
        <f t="shared" ref="R37" si="14">SUM(O37:Q37)</f>
        <v>1503591000</v>
      </c>
      <c r="S37" s="52"/>
    </row>
    <row r="38" spans="1:19" ht="67.5" x14ac:dyDescent="0.25">
      <c r="A38" s="209">
        <v>34</v>
      </c>
      <c r="B38" s="77">
        <v>2</v>
      </c>
      <c r="C38" s="73" t="s">
        <v>59</v>
      </c>
      <c r="D38" s="165" t="s">
        <v>202</v>
      </c>
      <c r="E38" s="173" t="s">
        <v>212</v>
      </c>
      <c r="F38" s="165" t="s">
        <v>213</v>
      </c>
      <c r="G38" s="64" t="s">
        <v>28</v>
      </c>
      <c r="H38" s="73" t="s">
        <v>652</v>
      </c>
      <c r="I38" s="65" t="s">
        <v>214</v>
      </c>
      <c r="J38" s="75">
        <v>42598</v>
      </c>
      <c r="K38" s="27">
        <v>7767</v>
      </c>
      <c r="L38" s="76">
        <v>2017680010126</v>
      </c>
      <c r="M38" s="73" t="s">
        <v>118</v>
      </c>
      <c r="N38" s="68">
        <v>521080749</v>
      </c>
      <c r="O38" s="31">
        <v>95000000</v>
      </c>
      <c r="P38" s="31"/>
      <c r="Q38" s="29"/>
      <c r="R38" s="31">
        <f t="shared" ref="R38" si="15">SUM(O38:Q38)</f>
        <v>95000000</v>
      </c>
      <c r="S38" s="50"/>
    </row>
    <row r="39" spans="1:19" ht="33.75" x14ac:dyDescent="0.25">
      <c r="A39" s="209">
        <v>35</v>
      </c>
      <c r="B39" s="74">
        <v>2</v>
      </c>
      <c r="C39" s="73" t="s">
        <v>59</v>
      </c>
      <c r="D39" s="165" t="s">
        <v>120</v>
      </c>
      <c r="E39" s="173" t="s">
        <v>215</v>
      </c>
      <c r="F39" s="165" t="s">
        <v>216</v>
      </c>
      <c r="G39" s="64" t="s">
        <v>28</v>
      </c>
      <c r="H39" s="73" t="s">
        <v>651</v>
      </c>
      <c r="I39" s="65" t="s">
        <v>217</v>
      </c>
      <c r="J39" s="75">
        <v>42576</v>
      </c>
      <c r="K39" s="76">
        <v>6205</v>
      </c>
      <c r="L39" s="76">
        <v>2017680010055</v>
      </c>
      <c r="M39" s="73" t="s">
        <v>118</v>
      </c>
      <c r="N39" s="68">
        <v>3851109013</v>
      </c>
      <c r="O39" s="31">
        <v>560100000</v>
      </c>
      <c r="P39" s="31">
        <v>700000000</v>
      </c>
      <c r="Q39" s="31"/>
      <c r="R39" s="31">
        <f t="shared" ref="R39" si="16">SUM(O39:Q39)</f>
        <v>1260100000</v>
      </c>
      <c r="S39" s="50"/>
    </row>
    <row r="40" spans="1:19" ht="85.5" customHeight="1" x14ac:dyDescent="0.25">
      <c r="A40" s="209">
        <v>36</v>
      </c>
      <c r="B40" s="74">
        <v>2</v>
      </c>
      <c r="C40" s="73" t="s">
        <v>59</v>
      </c>
      <c r="D40" s="173" t="s">
        <v>120</v>
      </c>
      <c r="E40" s="173" t="s">
        <v>121</v>
      </c>
      <c r="F40" s="165" t="s">
        <v>218</v>
      </c>
      <c r="G40" s="64" t="s">
        <v>28</v>
      </c>
      <c r="H40" s="73" t="s">
        <v>650</v>
      </c>
      <c r="I40" s="65" t="s">
        <v>219</v>
      </c>
      <c r="J40" s="75">
        <v>42586</v>
      </c>
      <c r="K40" s="76">
        <v>5790</v>
      </c>
      <c r="L40" s="76">
        <v>2017680010037</v>
      </c>
      <c r="M40" s="73" t="s">
        <v>1044</v>
      </c>
      <c r="N40" s="68">
        <v>547920673</v>
      </c>
      <c r="P40" s="31">
        <v>141600000</v>
      </c>
      <c r="Q40" s="29"/>
      <c r="R40" s="31">
        <f>SUM(P40:Q40)</f>
        <v>141600000</v>
      </c>
      <c r="S40" s="50"/>
    </row>
    <row r="41" spans="1:19" ht="78.75" x14ac:dyDescent="0.25">
      <c r="A41" s="209">
        <v>37</v>
      </c>
      <c r="B41" s="74">
        <v>3</v>
      </c>
      <c r="C41" s="73" t="s">
        <v>176</v>
      </c>
      <c r="D41" s="166" t="s">
        <v>220</v>
      </c>
      <c r="E41" s="173" t="s">
        <v>221</v>
      </c>
      <c r="F41" s="165" t="s">
        <v>222</v>
      </c>
      <c r="G41" s="64" t="s">
        <v>28</v>
      </c>
      <c r="H41" s="73" t="s">
        <v>678</v>
      </c>
      <c r="I41" s="65" t="s">
        <v>223</v>
      </c>
      <c r="J41" s="75">
        <v>42572</v>
      </c>
      <c r="K41" s="27">
        <v>7114</v>
      </c>
      <c r="L41" s="76">
        <v>2017680010111</v>
      </c>
      <c r="M41" s="73" t="s">
        <v>1044</v>
      </c>
      <c r="N41" s="68">
        <v>769924000</v>
      </c>
      <c r="O41" s="31">
        <v>170500000</v>
      </c>
      <c r="P41" s="29"/>
      <c r="Q41" s="29"/>
      <c r="R41" s="31">
        <f>SUM(O41:Q41)</f>
        <v>170500000</v>
      </c>
      <c r="S41" s="55" t="s">
        <v>224</v>
      </c>
    </row>
    <row r="42" spans="1:19" ht="69" customHeight="1" x14ac:dyDescent="0.25">
      <c r="A42" s="209">
        <v>38</v>
      </c>
      <c r="B42" s="74">
        <v>4</v>
      </c>
      <c r="C42" s="73" t="s">
        <v>66</v>
      </c>
      <c r="D42" s="165" t="s">
        <v>106</v>
      </c>
      <c r="E42" s="173" t="s">
        <v>225</v>
      </c>
      <c r="F42" s="165" t="s">
        <v>226</v>
      </c>
      <c r="G42" s="64" t="s">
        <v>28</v>
      </c>
      <c r="H42" s="73" t="s">
        <v>649</v>
      </c>
      <c r="I42" s="65" t="s">
        <v>227</v>
      </c>
      <c r="J42" s="75">
        <v>42577</v>
      </c>
      <c r="K42" s="27">
        <v>6836</v>
      </c>
      <c r="L42" s="76">
        <v>2017680010092</v>
      </c>
      <c r="M42" s="73" t="s">
        <v>1044</v>
      </c>
      <c r="N42" s="68">
        <v>3019754030</v>
      </c>
      <c r="O42" s="31">
        <v>250000000</v>
      </c>
      <c r="P42" s="31">
        <v>570000000</v>
      </c>
      <c r="Q42" s="31"/>
      <c r="R42" s="31">
        <f>SUM(O42:Q42)</f>
        <v>820000000</v>
      </c>
      <c r="S42" s="55" t="s">
        <v>228</v>
      </c>
    </row>
    <row r="43" spans="1:19" ht="33.75" x14ac:dyDescent="0.25">
      <c r="A43" s="209">
        <v>39</v>
      </c>
      <c r="B43" s="77">
        <v>4</v>
      </c>
      <c r="C43" s="73" t="s">
        <v>91</v>
      </c>
      <c r="D43" s="165" t="s">
        <v>106</v>
      </c>
      <c r="E43" s="173" t="s">
        <v>229</v>
      </c>
      <c r="F43" s="165" t="s">
        <v>230</v>
      </c>
      <c r="G43" s="64" t="s">
        <v>28</v>
      </c>
      <c r="H43" s="73" t="s">
        <v>679</v>
      </c>
      <c r="I43" s="65" t="s">
        <v>231</v>
      </c>
      <c r="J43" s="75">
        <v>42601</v>
      </c>
      <c r="K43" s="76">
        <v>5515</v>
      </c>
      <c r="L43" s="76">
        <v>2017680010029</v>
      </c>
      <c r="M43" s="73" t="s">
        <v>1044</v>
      </c>
      <c r="N43" s="68">
        <v>1105352548</v>
      </c>
      <c r="O43" s="31">
        <v>100000000</v>
      </c>
      <c r="P43" s="31">
        <v>201999991</v>
      </c>
      <c r="Q43" s="31"/>
      <c r="R43" s="31">
        <f>SUBTOTAL(9,O43:Q43)</f>
        <v>301999991</v>
      </c>
      <c r="S43" s="55" t="s">
        <v>228</v>
      </c>
    </row>
    <row r="44" spans="1:19" ht="45" x14ac:dyDescent="0.25">
      <c r="A44" s="209">
        <v>40</v>
      </c>
      <c r="B44" s="28">
        <v>1</v>
      </c>
      <c r="C44" s="29" t="s">
        <v>50</v>
      </c>
      <c r="D44" s="165" t="s">
        <v>232</v>
      </c>
      <c r="E44" s="173" t="s">
        <v>233</v>
      </c>
      <c r="F44" s="165" t="s">
        <v>234</v>
      </c>
      <c r="G44" s="64" t="s">
        <v>28</v>
      </c>
      <c r="H44" s="29" t="s">
        <v>235</v>
      </c>
      <c r="I44" s="30" t="s">
        <v>236</v>
      </c>
      <c r="J44" s="26">
        <v>42612</v>
      </c>
      <c r="K44" s="73">
        <v>7689</v>
      </c>
      <c r="L44" s="27">
        <v>2017680010125</v>
      </c>
      <c r="M44" s="29" t="s">
        <v>237</v>
      </c>
      <c r="N44" s="34">
        <v>3121850000</v>
      </c>
      <c r="O44" s="34">
        <v>899950000</v>
      </c>
      <c r="P44" s="32"/>
      <c r="Q44" s="29"/>
      <c r="R44" s="31">
        <f t="shared" ref="R44" si="17">SUM(O44:Q44)</f>
        <v>899950000</v>
      </c>
      <c r="S44" s="86"/>
    </row>
    <row r="45" spans="1:19" ht="56.25" x14ac:dyDescent="0.25">
      <c r="A45" s="209">
        <v>41</v>
      </c>
      <c r="B45" s="69">
        <v>1</v>
      </c>
      <c r="C45" s="64" t="s">
        <v>50</v>
      </c>
      <c r="D45" s="166" t="s">
        <v>238</v>
      </c>
      <c r="E45" s="166" t="s">
        <v>239</v>
      </c>
      <c r="F45" s="165" t="s">
        <v>240</v>
      </c>
      <c r="G45" s="64" t="s">
        <v>28</v>
      </c>
      <c r="H45" s="64" t="s">
        <v>648</v>
      </c>
      <c r="I45" s="65" t="s">
        <v>241</v>
      </c>
      <c r="J45" s="66">
        <v>42572</v>
      </c>
      <c r="K45" s="67">
        <v>5032</v>
      </c>
      <c r="L45" s="67">
        <v>2017680010012</v>
      </c>
      <c r="M45" s="64" t="s">
        <v>55</v>
      </c>
      <c r="N45" s="68">
        <v>4042500000</v>
      </c>
      <c r="O45" s="31">
        <v>667000000</v>
      </c>
      <c r="P45" s="31"/>
      <c r="Q45" s="31"/>
      <c r="R45" s="31">
        <f>SUM(O45:Q45)</f>
        <v>667000000</v>
      </c>
      <c r="S45" s="50"/>
    </row>
    <row r="46" spans="1:19" ht="67.5" customHeight="1" x14ac:dyDescent="0.25">
      <c r="A46" s="209">
        <v>42</v>
      </c>
      <c r="B46" s="74">
        <v>3</v>
      </c>
      <c r="C46" s="73" t="s">
        <v>176</v>
      </c>
      <c r="D46" s="173" t="s">
        <v>242</v>
      </c>
      <c r="E46" s="173" t="s">
        <v>243</v>
      </c>
      <c r="F46" s="165" t="s">
        <v>244</v>
      </c>
      <c r="G46" s="64" t="s">
        <v>28</v>
      </c>
      <c r="H46" s="73" t="s">
        <v>647</v>
      </c>
      <c r="I46" s="65" t="s">
        <v>245</v>
      </c>
      <c r="J46" s="75">
        <v>42599</v>
      </c>
      <c r="K46" s="27">
        <v>7002</v>
      </c>
      <c r="L46" s="76">
        <v>2017680010098</v>
      </c>
      <c r="M46" s="73" t="s">
        <v>1044</v>
      </c>
      <c r="N46" s="68">
        <v>13261149649</v>
      </c>
      <c r="O46" s="31">
        <v>3500010000</v>
      </c>
      <c r="P46" s="31"/>
      <c r="Q46" s="31"/>
      <c r="R46" s="31">
        <f t="shared" ref="R46" si="18">SUM(O46:Q46)</f>
        <v>3500010000</v>
      </c>
      <c r="S46" s="50"/>
    </row>
    <row r="47" spans="1:19" ht="45" x14ac:dyDescent="0.25">
      <c r="A47" s="209">
        <v>43</v>
      </c>
      <c r="B47" s="74">
        <v>2</v>
      </c>
      <c r="C47" s="73" t="s">
        <v>59</v>
      </c>
      <c r="D47" s="166" t="s">
        <v>120</v>
      </c>
      <c r="E47" s="173" t="s">
        <v>191</v>
      </c>
      <c r="F47" s="165" t="s">
        <v>246</v>
      </c>
      <c r="G47" s="64" t="s">
        <v>28</v>
      </c>
      <c r="H47" s="73" t="s">
        <v>925</v>
      </c>
      <c r="I47" s="65" t="s">
        <v>247</v>
      </c>
      <c r="J47" s="75">
        <v>42768</v>
      </c>
      <c r="K47" s="76">
        <v>6761</v>
      </c>
      <c r="L47" s="76">
        <v>2017680010107</v>
      </c>
      <c r="M47" s="29" t="s">
        <v>237</v>
      </c>
      <c r="N47" s="68">
        <v>3501721370.98</v>
      </c>
      <c r="O47" s="31">
        <v>1146800000</v>
      </c>
      <c r="P47" s="31"/>
      <c r="Q47" s="31"/>
      <c r="R47" s="31">
        <f t="shared" ref="R47:R48" si="19">SUM(O47:Q47)</f>
        <v>1146800000</v>
      </c>
      <c r="S47" s="50"/>
    </row>
    <row r="48" spans="1:19" ht="56.25" x14ac:dyDescent="0.25">
      <c r="A48" s="209">
        <v>44</v>
      </c>
      <c r="B48" s="77">
        <v>2</v>
      </c>
      <c r="C48" s="73" t="s">
        <v>59</v>
      </c>
      <c r="D48" s="173" t="s">
        <v>171</v>
      </c>
      <c r="E48" s="173" t="s">
        <v>248</v>
      </c>
      <c r="F48" s="119" t="s">
        <v>249</v>
      </c>
      <c r="G48" s="64" t="s">
        <v>28</v>
      </c>
      <c r="H48" s="73" t="s">
        <v>646</v>
      </c>
      <c r="I48" s="65" t="s">
        <v>250</v>
      </c>
      <c r="J48" s="75">
        <v>42564</v>
      </c>
      <c r="K48" s="76">
        <v>5836</v>
      </c>
      <c r="L48" s="76">
        <v>2017680010041</v>
      </c>
      <c r="M48" s="73" t="s">
        <v>118</v>
      </c>
      <c r="N48" s="68">
        <v>974550000</v>
      </c>
      <c r="O48" s="31">
        <v>219200000</v>
      </c>
      <c r="P48" s="29"/>
      <c r="Q48" s="29"/>
      <c r="R48" s="31">
        <f t="shared" si="19"/>
        <v>219200000</v>
      </c>
      <c r="S48" s="50"/>
    </row>
    <row r="49" spans="1:19" ht="45" x14ac:dyDescent="0.25">
      <c r="A49" s="209">
        <v>45</v>
      </c>
      <c r="B49" s="74">
        <v>3</v>
      </c>
      <c r="C49" s="73" t="s">
        <v>176</v>
      </c>
      <c r="D49" s="173" t="s">
        <v>220</v>
      </c>
      <c r="E49" s="173" t="s">
        <v>251</v>
      </c>
      <c r="F49" s="165" t="s">
        <v>252</v>
      </c>
      <c r="G49" s="64" t="s">
        <v>28</v>
      </c>
      <c r="H49" s="73" t="s">
        <v>645</v>
      </c>
      <c r="I49" s="65" t="s">
        <v>253</v>
      </c>
      <c r="J49" s="75">
        <v>42572</v>
      </c>
      <c r="K49" s="27">
        <v>7326</v>
      </c>
      <c r="L49" s="76">
        <v>2017680010115</v>
      </c>
      <c r="M49" s="73" t="s">
        <v>1044</v>
      </c>
      <c r="N49" s="68">
        <v>201996500</v>
      </c>
      <c r="O49" s="31">
        <v>35200000</v>
      </c>
      <c r="P49" s="29"/>
      <c r="Q49" s="29"/>
      <c r="R49" s="31">
        <f>SUM(O49:Q49)</f>
        <v>35200000</v>
      </c>
      <c r="S49" s="55" t="s">
        <v>224</v>
      </c>
    </row>
    <row r="50" spans="1:19" ht="45" x14ac:dyDescent="0.25">
      <c r="A50" s="209">
        <v>46</v>
      </c>
      <c r="B50" s="77">
        <v>2</v>
      </c>
      <c r="C50" s="73" t="s">
        <v>59</v>
      </c>
      <c r="D50" s="173" t="s">
        <v>205</v>
      </c>
      <c r="E50" s="173" t="s">
        <v>254</v>
      </c>
      <c r="F50" s="165" t="s">
        <v>255</v>
      </c>
      <c r="G50" s="64" t="s">
        <v>28</v>
      </c>
      <c r="H50" s="73" t="s">
        <v>644</v>
      </c>
      <c r="I50" s="65" t="s">
        <v>256</v>
      </c>
      <c r="J50" s="75">
        <v>42591</v>
      </c>
      <c r="K50" s="76">
        <v>5793</v>
      </c>
      <c r="L50" s="76">
        <v>2017680010036</v>
      </c>
      <c r="M50" s="73" t="s">
        <v>118</v>
      </c>
      <c r="N50" s="68">
        <v>4158069314</v>
      </c>
      <c r="O50" s="31">
        <v>1296159000</v>
      </c>
      <c r="P50" s="31">
        <v>50000000</v>
      </c>
      <c r="Q50" s="29"/>
      <c r="R50" s="31">
        <f>SUM(O50:Q50)</f>
        <v>1346159000</v>
      </c>
      <c r="S50" s="50"/>
    </row>
    <row r="51" spans="1:19" ht="67.5" x14ac:dyDescent="0.25">
      <c r="A51" s="209">
        <v>47</v>
      </c>
      <c r="B51" s="77">
        <v>2</v>
      </c>
      <c r="C51" s="73" t="s">
        <v>59</v>
      </c>
      <c r="D51" s="173" t="s">
        <v>205</v>
      </c>
      <c r="E51" s="173" t="s">
        <v>172</v>
      </c>
      <c r="F51" s="165" t="s">
        <v>257</v>
      </c>
      <c r="G51" s="64" t="s">
        <v>28</v>
      </c>
      <c r="H51" s="73" t="s">
        <v>982</v>
      </c>
      <c r="I51" s="65" t="s">
        <v>258</v>
      </c>
      <c r="J51" s="75">
        <v>42599</v>
      </c>
      <c r="K51" s="76">
        <v>6334</v>
      </c>
      <c r="L51" s="76">
        <v>2017680010062</v>
      </c>
      <c r="M51" s="73" t="s">
        <v>118</v>
      </c>
      <c r="N51" s="68">
        <v>4992167315</v>
      </c>
      <c r="O51" s="31">
        <v>130854307</v>
      </c>
      <c r="P51" s="94">
        <v>855895693</v>
      </c>
      <c r="Q51" s="31"/>
      <c r="R51" s="31">
        <f>SUM(O51:Q51)</f>
        <v>986750000</v>
      </c>
      <c r="S51" s="55" t="s">
        <v>285</v>
      </c>
    </row>
    <row r="52" spans="1:19" ht="114" customHeight="1" x14ac:dyDescent="0.25">
      <c r="A52" s="209">
        <v>48</v>
      </c>
      <c r="B52" s="74">
        <v>4</v>
      </c>
      <c r="C52" s="73" t="s">
        <v>66</v>
      </c>
      <c r="D52" s="173" t="s">
        <v>161</v>
      </c>
      <c r="E52" s="173" t="s">
        <v>259</v>
      </c>
      <c r="F52" s="165" t="s">
        <v>260</v>
      </c>
      <c r="G52" s="64" t="s">
        <v>28</v>
      </c>
      <c r="H52" s="73" t="s">
        <v>643</v>
      </c>
      <c r="I52" s="65" t="s">
        <v>261</v>
      </c>
      <c r="J52" s="66">
        <v>42577</v>
      </c>
      <c r="K52" s="67">
        <v>6151</v>
      </c>
      <c r="L52" s="67">
        <v>2017680010048</v>
      </c>
      <c r="M52" s="73" t="s">
        <v>160</v>
      </c>
      <c r="N52" s="68">
        <v>2725376870</v>
      </c>
      <c r="O52" s="31">
        <v>566407000</v>
      </c>
      <c r="P52" s="31">
        <v>534205000</v>
      </c>
      <c r="Q52" s="29"/>
      <c r="R52" s="31">
        <f t="shared" ref="R52" si="20">SUM(O52:Q52)</f>
        <v>1100612000</v>
      </c>
      <c r="S52" s="52" t="s">
        <v>284</v>
      </c>
    </row>
    <row r="53" spans="1:19" ht="56.25" x14ac:dyDescent="0.25">
      <c r="A53" s="209">
        <v>49</v>
      </c>
      <c r="B53" s="74">
        <v>2</v>
      </c>
      <c r="C53" s="73" t="s">
        <v>59</v>
      </c>
      <c r="D53" s="173" t="s">
        <v>205</v>
      </c>
      <c r="E53" s="173" t="s">
        <v>262</v>
      </c>
      <c r="F53" s="165" t="s">
        <v>263</v>
      </c>
      <c r="G53" s="64" t="s">
        <v>28</v>
      </c>
      <c r="H53" s="73" t="s">
        <v>264</v>
      </c>
      <c r="I53" s="65" t="s">
        <v>265</v>
      </c>
      <c r="J53" s="75">
        <v>42621</v>
      </c>
      <c r="K53" s="76">
        <v>7034</v>
      </c>
      <c r="L53" s="76">
        <v>2017680010102</v>
      </c>
      <c r="M53" s="64" t="s">
        <v>160</v>
      </c>
      <c r="N53" s="68">
        <v>446646338</v>
      </c>
      <c r="O53" s="31">
        <v>7862000</v>
      </c>
      <c r="P53" s="31">
        <v>117938000</v>
      </c>
      <c r="Q53" s="31"/>
      <c r="R53" s="31">
        <f t="shared" ref="R53" si="21">SUM(O53:Q53)</f>
        <v>125800000</v>
      </c>
      <c r="S53" s="87"/>
    </row>
    <row r="54" spans="1:19" ht="45" x14ac:dyDescent="0.25">
      <c r="A54" s="209">
        <v>50</v>
      </c>
      <c r="B54" s="74">
        <v>4</v>
      </c>
      <c r="C54" s="73" t="s">
        <v>91</v>
      </c>
      <c r="D54" s="173" t="s">
        <v>106</v>
      </c>
      <c r="E54" s="173" t="s">
        <v>266</v>
      </c>
      <c r="F54" s="119" t="s">
        <v>267</v>
      </c>
      <c r="G54" s="64" t="s">
        <v>28</v>
      </c>
      <c r="H54" s="73" t="s">
        <v>642</v>
      </c>
      <c r="I54" s="65" t="s">
        <v>268</v>
      </c>
      <c r="J54" s="75">
        <v>42591</v>
      </c>
      <c r="K54" s="27">
        <v>7396</v>
      </c>
      <c r="L54" s="76">
        <v>2017680010122</v>
      </c>
      <c r="M54" s="73" t="s">
        <v>1044</v>
      </c>
      <c r="N54" s="68">
        <v>1618774431</v>
      </c>
      <c r="O54" s="31"/>
      <c r="P54" s="31">
        <v>382500000</v>
      </c>
      <c r="Q54" s="31"/>
      <c r="R54" s="31">
        <f>SUM(P54:Q54)</f>
        <v>382500000</v>
      </c>
      <c r="S54" s="50"/>
    </row>
    <row r="55" spans="1:19" ht="112.5" customHeight="1" x14ac:dyDescent="0.25">
      <c r="A55" s="209">
        <v>51</v>
      </c>
      <c r="B55" s="77">
        <v>3</v>
      </c>
      <c r="C55" s="73" t="s">
        <v>176</v>
      </c>
      <c r="D55" s="173" t="s">
        <v>269</v>
      </c>
      <c r="E55" s="173" t="s">
        <v>270</v>
      </c>
      <c r="F55" s="165" t="s">
        <v>271</v>
      </c>
      <c r="G55" s="64" t="s">
        <v>28</v>
      </c>
      <c r="H55" s="73" t="s">
        <v>641</v>
      </c>
      <c r="I55" s="65" t="s">
        <v>272</v>
      </c>
      <c r="J55" s="75">
        <v>42612</v>
      </c>
      <c r="K55" s="76">
        <v>5817</v>
      </c>
      <c r="L55" s="76">
        <v>2017680010039</v>
      </c>
      <c r="M55" s="73" t="s">
        <v>118</v>
      </c>
      <c r="N55" s="34">
        <v>1402759710</v>
      </c>
      <c r="O55" s="31">
        <v>487759710</v>
      </c>
      <c r="P55" s="32"/>
      <c r="Q55" s="32"/>
      <c r="R55" s="31">
        <f>SUM(O55:Q55)</f>
        <v>487759710</v>
      </c>
      <c r="S55" s="56"/>
    </row>
    <row r="56" spans="1:19" ht="45" x14ac:dyDescent="0.25">
      <c r="A56" s="209">
        <v>52</v>
      </c>
      <c r="B56" s="28">
        <v>4</v>
      </c>
      <c r="C56" s="29" t="s">
        <v>66</v>
      </c>
      <c r="D56" s="165" t="s">
        <v>161</v>
      </c>
      <c r="E56" s="165" t="s">
        <v>273</v>
      </c>
      <c r="F56" s="165" t="s">
        <v>274</v>
      </c>
      <c r="G56" s="64" t="s">
        <v>28</v>
      </c>
      <c r="H56" s="29" t="s">
        <v>640</v>
      </c>
      <c r="I56" s="30" t="s">
        <v>275</v>
      </c>
      <c r="J56" s="26">
        <v>42578</v>
      </c>
      <c r="K56" s="27">
        <v>7234</v>
      </c>
      <c r="L56" s="27">
        <v>2017680010112</v>
      </c>
      <c r="M56" s="29" t="s">
        <v>160</v>
      </c>
      <c r="N56" s="31">
        <v>697341231</v>
      </c>
      <c r="O56" s="31">
        <v>142656000</v>
      </c>
      <c r="P56" s="31">
        <v>21841000</v>
      </c>
      <c r="Q56" s="31"/>
      <c r="R56" s="31">
        <f>SUM(O56:Q56)</f>
        <v>164497000</v>
      </c>
      <c r="S56" s="55"/>
    </row>
    <row r="57" spans="1:19" ht="117.75" customHeight="1" x14ac:dyDescent="0.25">
      <c r="A57" s="209">
        <v>53</v>
      </c>
      <c r="B57" s="74">
        <v>2</v>
      </c>
      <c r="C57" s="73" t="s">
        <v>59</v>
      </c>
      <c r="D57" s="165" t="s">
        <v>171</v>
      </c>
      <c r="E57" s="173" t="s">
        <v>262</v>
      </c>
      <c r="F57" s="165" t="s">
        <v>276</v>
      </c>
      <c r="G57" s="64" t="s">
        <v>28</v>
      </c>
      <c r="H57" s="73" t="s">
        <v>639</v>
      </c>
      <c r="I57" s="65" t="s">
        <v>277</v>
      </c>
      <c r="J57" s="75">
        <v>42620</v>
      </c>
      <c r="K57" s="76">
        <v>7112</v>
      </c>
      <c r="L57" s="76">
        <v>2017680010109</v>
      </c>
      <c r="M57" s="64" t="s">
        <v>160</v>
      </c>
      <c r="N57" s="68">
        <v>540472170</v>
      </c>
      <c r="O57" s="31">
        <v>45837000</v>
      </c>
      <c r="P57" s="31">
        <v>134870000</v>
      </c>
      <c r="Q57" s="31"/>
      <c r="R57" s="31">
        <f>SUM(O57:Q57)</f>
        <v>180707000</v>
      </c>
      <c r="S57" s="55"/>
    </row>
    <row r="58" spans="1:19" ht="45" x14ac:dyDescent="0.25">
      <c r="A58" s="209">
        <v>54</v>
      </c>
      <c r="B58" s="74">
        <v>4</v>
      </c>
      <c r="C58" s="73" t="s">
        <v>66</v>
      </c>
      <c r="D58" s="173" t="s">
        <v>161</v>
      </c>
      <c r="E58" s="165" t="s">
        <v>273</v>
      </c>
      <c r="F58" s="165" t="s">
        <v>281</v>
      </c>
      <c r="G58" s="64" t="s">
        <v>28</v>
      </c>
      <c r="H58" s="73" t="s">
        <v>282</v>
      </c>
      <c r="I58" s="65" t="s">
        <v>283</v>
      </c>
      <c r="J58" s="75">
        <v>42578</v>
      </c>
      <c r="K58" s="76">
        <v>5914</v>
      </c>
      <c r="L58" s="76">
        <v>2017680010044</v>
      </c>
      <c r="M58" s="73" t="s">
        <v>160</v>
      </c>
      <c r="N58" s="68">
        <v>1203057821</v>
      </c>
      <c r="O58" s="31">
        <v>200000000</v>
      </c>
      <c r="P58" s="31">
        <v>62992000</v>
      </c>
      <c r="Q58" s="31"/>
      <c r="R58" s="31">
        <f>SUM(O58:Q58)</f>
        <v>262992000</v>
      </c>
      <c r="S58" s="55"/>
    </row>
    <row r="59" spans="1:19" ht="45" x14ac:dyDescent="0.25">
      <c r="A59" s="209">
        <v>55</v>
      </c>
      <c r="B59" s="74">
        <v>4</v>
      </c>
      <c r="C59" s="73" t="s">
        <v>91</v>
      </c>
      <c r="D59" s="166" t="s">
        <v>161</v>
      </c>
      <c r="E59" s="173" t="s">
        <v>289</v>
      </c>
      <c r="F59" s="165" t="s">
        <v>290</v>
      </c>
      <c r="G59" s="64" t="s">
        <v>28</v>
      </c>
      <c r="H59" s="73" t="s">
        <v>291</v>
      </c>
      <c r="I59" s="65" t="s">
        <v>292</v>
      </c>
      <c r="J59" s="75">
        <v>42593</v>
      </c>
      <c r="K59" s="76">
        <v>6162</v>
      </c>
      <c r="L59" s="76">
        <v>2017680010050</v>
      </c>
      <c r="M59" s="73" t="s">
        <v>160</v>
      </c>
      <c r="N59" s="68">
        <v>1135268769</v>
      </c>
      <c r="O59" s="31">
        <v>168000000</v>
      </c>
      <c r="P59" s="31">
        <v>157798000</v>
      </c>
      <c r="Q59" s="31"/>
      <c r="R59" s="31">
        <f>SUM(O59:Q59)</f>
        <v>325798000</v>
      </c>
      <c r="S59" s="55"/>
    </row>
    <row r="60" spans="1:19" ht="56.25" x14ac:dyDescent="0.25">
      <c r="A60" s="209">
        <v>56</v>
      </c>
      <c r="B60" s="74">
        <v>4</v>
      </c>
      <c r="C60" s="73" t="s">
        <v>66</v>
      </c>
      <c r="D60" s="173" t="s">
        <v>161</v>
      </c>
      <c r="E60" s="173" t="s">
        <v>289</v>
      </c>
      <c r="F60" s="165" t="s">
        <v>293</v>
      </c>
      <c r="G60" s="64" t="s">
        <v>29</v>
      </c>
      <c r="H60" s="73" t="s">
        <v>294</v>
      </c>
      <c r="I60" s="65" t="s">
        <v>295</v>
      </c>
      <c r="J60" s="75">
        <v>42628</v>
      </c>
      <c r="K60" s="76">
        <v>7083</v>
      </c>
      <c r="L60" s="76">
        <v>2017680010106</v>
      </c>
      <c r="M60" s="64" t="s">
        <v>160</v>
      </c>
      <c r="N60" s="68">
        <v>2459124701</v>
      </c>
      <c r="O60" s="31">
        <v>350000000</v>
      </c>
      <c r="P60" s="31">
        <v>511315781</v>
      </c>
      <c r="Q60" s="31"/>
      <c r="R60" s="31">
        <f t="shared" ref="R60" si="22">SUM(O60:Q60)</f>
        <v>861315781</v>
      </c>
      <c r="S60" s="55"/>
    </row>
    <row r="61" spans="1:19" ht="45" x14ac:dyDescent="0.25">
      <c r="A61" s="209">
        <v>57</v>
      </c>
      <c r="B61" s="74">
        <v>2</v>
      </c>
      <c r="C61" s="73" t="s">
        <v>59</v>
      </c>
      <c r="D61" s="166" t="s">
        <v>205</v>
      </c>
      <c r="E61" s="173" t="s">
        <v>262</v>
      </c>
      <c r="F61" s="165" t="s">
        <v>296</v>
      </c>
      <c r="G61" s="64" t="s">
        <v>28</v>
      </c>
      <c r="H61" s="73" t="s">
        <v>926</v>
      </c>
      <c r="I61" s="65" t="s">
        <v>297</v>
      </c>
      <c r="J61" s="75">
        <v>42612</v>
      </c>
      <c r="K61" s="76">
        <v>6297</v>
      </c>
      <c r="L61" s="76">
        <v>2017680010059</v>
      </c>
      <c r="M61" s="64" t="s">
        <v>160</v>
      </c>
      <c r="N61" s="68">
        <v>232326694</v>
      </c>
      <c r="O61" s="31">
        <v>30030000</v>
      </c>
      <c r="P61" s="31">
        <v>36036000</v>
      </c>
      <c r="Q61" s="31"/>
      <c r="R61" s="88">
        <f>SUM(O61:Q61)</f>
        <v>66066000</v>
      </c>
      <c r="S61" s="55"/>
    </row>
    <row r="62" spans="1:19" ht="56.25" x14ac:dyDescent="0.25">
      <c r="A62" s="209">
        <v>58</v>
      </c>
      <c r="B62" s="74">
        <v>2</v>
      </c>
      <c r="C62" s="73" t="s">
        <v>59</v>
      </c>
      <c r="D62" s="173" t="s">
        <v>205</v>
      </c>
      <c r="E62" s="173" t="s">
        <v>262</v>
      </c>
      <c r="F62" s="165" t="s">
        <v>300</v>
      </c>
      <c r="G62" s="64" t="s">
        <v>28</v>
      </c>
      <c r="H62" s="73" t="s">
        <v>264</v>
      </c>
      <c r="I62" s="65" t="s">
        <v>301</v>
      </c>
      <c r="J62" s="75">
        <v>42622</v>
      </c>
      <c r="K62" s="76">
        <v>6312</v>
      </c>
      <c r="L62" s="76">
        <v>2017680010060</v>
      </c>
      <c r="M62" s="73" t="s">
        <v>160</v>
      </c>
      <c r="N62" s="68">
        <v>716549976</v>
      </c>
      <c r="O62" s="31">
        <v>60415000</v>
      </c>
      <c r="P62" s="31">
        <v>135622000</v>
      </c>
      <c r="Q62" s="31"/>
      <c r="R62" s="31">
        <f>SUM(O62:Q62)</f>
        <v>196037000</v>
      </c>
      <c r="S62" s="55"/>
    </row>
    <row r="63" spans="1:19" ht="45" x14ac:dyDescent="0.25">
      <c r="A63" s="209">
        <v>59</v>
      </c>
      <c r="B63" s="74">
        <v>3</v>
      </c>
      <c r="C63" s="73" t="s">
        <v>176</v>
      </c>
      <c r="D63" s="165" t="s">
        <v>220</v>
      </c>
      <c r="E63" s="173" t="s">
        <v>302</v>
      </c>
      <c r="F63" s="165" t="s">
        <v>303</v>
      </c>
      <c r="G63" s="64" t="s">
        <v>28</v>
      </c>
      <c r="H63" s="73" t="s">
        <v>304</v>
      </c>
      <c r="I63" s="65" t="s">
        <v>305</v>
      </c>
      <c r="J63" s="75">
        <v>42759</v>
      </c>
      <c r="K63" s="27">
        <v>6820</v>
      </c>
      <c r="L63" s="76">
        <v>2017680010088</v>
      </c>
      <c r="M63" s="73" t="s">
        <v>1044</v>
      </c>
      <c r="N63" s="68">
        <v>3391630369</v>
      </c>
      <c r="O63" s="31">
        <v>697200000</v>
      </c>
      <c r="P63" s="31"/>
      <c r="Q63" s="31"/>
      <c r="R63" s="31">
        <f>SUM(O63:Q63)</f>
        <v>697200000</v>
      </c>
      <c r="S63" s="55" t="s">
        <v>224</v>
      </c>
    </row>
    <row r="64" spans="1:19" ht="90" customHeight="1" x14ac:dyDescent="0.25">
      <c r="A64" s="209">
        <v>60</v>
      </c>
      <c r="B64" s="77">
        <v>2</v>
      </c>
      <c r="C64" s="73" t="s">
        <v>59</v>
      </c>
      <c r="D64" s="166" t="s">
        <v>120</v>
      </c>
      <c r="E64" s="173" t="s">
        <v>184</v>
      </c>
      <c r="F64" s="165" t="s">
        <v>306</v>
      </c>
      <c r="G64" s="64" t="s">
        <v>28</v>
      </c>
      <c r="H64" s="73" t="s">
        <v>638</v>
      </c>
      <c r="I64" s="65" t="s">
        <v>307</v>
      </c>
      <c r="J64" s="75">
        <v>42576</v>
      </c>
      <c r="K64" s="76">
        <v>6481</v>
      </c>
      <c r="L64" s="76">
        <v>2017680010067</v>
      </c>
      <c r="M64" s="73" t="s">
        <v>118</v>
      </c>
      <c r="N64" s="68">
        <v>5834000000</v>
      </c>
      <c r="O64" s="31">
        <v>959500000</v>
      </c>
      <c r="P64" s="31">
        <v>500000000</v>
      </c>
      <c r="Q64" s="29"/>
      <c r="R64" s="31">
        <f>SUM(O64:Q64)</f>
        <v>1459500000</v>
      </c>
      <c r="S64" s="50"/>
    </row>
    <row r="65" spans="1:19" ht="78.75" customHeight="1" x14ac:dyDescent="0.25">
      <c r="A65" s="209">
        <v>61</v>
      </c>
      <c r="B65" s="74">
        <v>4</v>
      </c>
      <c r="C65" s="73" t="s">
        <v>66</v>
      </c>
      <c r="D65" s="165" t="s">
        <v>106</v>
      </c>
      <c r="E65" s="173" t="s">
        <v>308</v>
      </c>
      <c r="F65" s="165" t="s">
        <v>309</v>
      </c>
      <c r="G65" s="64" t="s">
        <v>28</v>
      </c>
      <c r="H65" s="73" t="s">
        <v>637</v>
      </c>
      <c r="I65" s="65" t="s">
        <v>310</v>
      </c>
      <c r="J65" s="75">
        <v>42579</v>
      </c>
      <c r="K65" s="27">
        <v>7298</v>
      </c>
      <c r="L65" s="76">
        <v>2017680010118</v>
      </c>
      <c r="M65" s="73" t="s">
        <v>1044</v>
      </c>
      <c r="N65" s="68">
        <v>3021744561.9200001</v>
      </c>
      <c r="O65" s="31">
        <v>606419447</v>
      </c>
      <c r="P65" s="31">
        <v>150000000</v>
      </c>
      <c r="Q65" s="31"/>
      <c r="R65" s="31">
        <f t="shared" ref="R65" si="23">SUM(O65:Q65)</f>
        <v>756419447</v>
      </c>
      <c r="S65" s="55" t="s">
        <v>228</v>
      </c>
    </row>
    <row r="66" spans="1:19" ht="78.75" x14ac:dyDescent="0.25">
      <c r="A66" s="209">
        <v>62</v>
      </c>
      <c r="B66" s="74">
        <v>2</v>
      </c>
      <c r="C66" s="73" t="s">
        <v>59</v>
      </c>
      <c r="D66" s="166" t="s">
        <v>120</v>
      </c>
      <c r="E66" s="173" t="s">
        <v>311</v>
      </c>
      <c r="F66" s="165" t="s">
        <v>312</v>
      </c>
      <c r="G66" s="64" t="s">
        <v>28</v>
      </c>
      <c r="H66" s="73" t="s">
        <v>313</v>
      </c>
      <c r="I66" s="65" t="s">
        <v>314</v>
      </c>
      <c r="J66" s="75">
        <v>42767</v>
      </c>
      <c r="K66" s="76">
        <v>6854</v>
      </c>
      <c r="L66" s="76">
        <v>2017680010093</v>
      </c>
      <c r="M66" s="73" t="s">
        <v>118</v>
      </c>
      <c r="N66" s="68">
        <v>203609000</v>
      </c>
      <c r="O66" s="31">
        <v>73609000</v>
      </c>
      <c r="P66" s="31"/>
      <c r="Q66" s="31"/>
      <c r="R66" s="31">
        <f>SUM(O66:Q66)</f>
        <v>73609000</v>
      </c>
      <c r="S66" s="50"/>
    </row>
    <row r="67" spans="1:19" ht="78.75" x14ac:dyDescent="0.25">
      <c r="A67" s="209">
        <v>63</v>
      </c>
      <c r="B67" s="28">
        <v>2</v>
      </c>
      <c r="C67" s="73" t="s">
        <v>59</v>
      </c>
      <c r="D67" s="173" t="s">
        <v>205</v>
      </c>
      <c r="E67" s="173" t="s">
        <v>254</v>
      </c>
      <c r="F67" s="165" t="s">
        <v>315</v>
      </c>
      <c r="G67" s="64" t="s">
        <v>29</v>
      </c>
      <c r="H67" s="31" t="s">
        <v>636</v>
      </c>
      <c r="I67" s="30" t="s">
        <v>316</v>
      </c>
      <c r="J67" s="26">
        <v>42811</v>
      </c>
      <c r="K67" s="27">
        <v>12244</v>
      </c>
      <c r="L67" s="27">
        <v>2017680010139</v>
      </c>
      <c r="M67" s="73" t="s">
        <v>118</v>
      </c>
      <c r="N67" s="31">
        <v>4132526349</v>
      </c>
      <c r="O67" s="31">
        <v>1491000000</v>
      </c>
      <c r="P67" s="31"/>
      <c r="Q67" s="31"/>
      <c r="R67" s="31">
        <f t="shared" ref="R67:R69" si="24">SUM(O67:Q67)</f>
        <v>1491000000</v>
      </c>
      <c r="S67" s="50"/>
    </row>
    <row r="68" spans="1:19" ht="67.5" customHeight="1" x14ac:dyDescent="0.25">
      <c r="A68" s="209">
        <v>64</v>
      </c>
      <c r="B68" s="28" t="s">
        <v>317</v>
      </c>
      <c r="C68" s="29" t="s">
        <v>318</v>
      </c>
      <c r="D68" s="165" t="s">
        <v>319</v>
      </c>
      <c r="E68" s="165" t="s">
        <v>941</v>
      </c>
      <c r="F68" s="165" t="s">
        <v>320</v>
      </c>
      <c r="G68" s="64" t="s">
        <v>29</v>
      </c>
      <c r="H68" s="29" t="s">
        <v>635</v>
      </c>
      <c r="I68" s="65" t="s">
        <v>321</v>
      </c>
      <c r="J68" s="75">
        <v>42780</v>
      </c>
      <c r="K68" s="76">
        <v>6985</v>
      </c>
      <c r="L68" s="76">
        <v>2017680010096</v>
      </c>
      <c r="M68" s="73" t="s">
        <v>118</v>
      </c>
      <c r="N68" s="31">
        <v>2632400000</v>
      </c>
      <c r="O68" s="31">
        <v>767000000</v>
      </c>
      <c r="P68" s="31"/>
      <c r="Q68" s="31"/>
      <c r="R68" s="31">
        <f t="shared" si="24"/>
        <v>767000000</v>
      </c>
      <c r="S68" s="50"/>
    </row>
    <row r="69" spans="1:19" ht="56.25" x14ac:dyDescent="0.25">
      <c r="A69" s="209">
        <v>65</v>
      </c>
      <c r="B69" s="74">
        <v>4</v>
      </c>
      <c r="C69" s="73" t="s">
        <v>91</v>
      </c>
      <c r="D69" s="165" t="s">
        <v>67</v>
      </c>
      <c r="E69" s="173" t="s">
        <v>322</v>
      </c>
      <c r="F69" s="165" t="s">
        <v>323</v>
      </c>
      <c r="G69" s="64" t="s">
        <v>28</v>
      </c>
      <c r="H69" s="73" t="s">
        <v>634</v>
      </c>
      <c r="I69" s="65" t="s">
        <v>324</v>
      </c>
      <c r="J69" s="75">
        <v>42606</v>
      </c>
      <c r="K69" s="76">
        <v>6627</v>
      </c>
      <c r="L69" s="76">
        <v>2017680010080</v>
      </c>
      <c r="M69" s="73" t="s">
        <v>71</v>
      </c>
      <c r="N69" s="68">
        <v>5471637081</v>
      </c>
      <c r="O69" s="31">
        <v>2062941000</v>
      </c>
      <c r="P69" s="31">
        <v>50261611</v>
      </c>
      <c r="Q69" s="31"/>
      <c r="R69" s="31">
        <f t="shared" si="24"/>
        <v>2113202611</v>
      </c>
      <c r="S69" s="50"/>
    </row>
    <row r="70" spans="1:19" ht="67.5" x14ac:dyDescent="0.25">
      <c r="A70" s="209">
        <v>66</v>
      </c>
      <c r="B70" s="28">
        <v>2</v>
      </c>
      <c r="C70" s="73" t="s">
        <v>94</v>
      </c>
      <c r="D70" s="173" t="s">
        <v>95</v>
      </c>
      <c r="E70" s="165" t="s">
        <v>63</v>
      </c>
      <c r="F70" s="165" t="s">
        <v>96</v>
      </c>
      <c r="G70" s="64" t="s">
        <v>28</v>
      </c>
      <c r="H70" s="73" t="s">
        <v>633</v>
      </c>
      <c r="I70" s="65" t="s">
        <v>97</v>
      </c>
      <c r="J70" s="75">
        <v>42641</v>
      </c>
      <c r="K70" s="76">
        <v>5312</v>
      </c>
      <c r="L70" s="76">
        <v>2017680010019</v>
      </c>
      <c r="M70" s="73" t="s">
        <v>595</v>
      </c>
      <c r="N70" s="68">
        <v>6079595027</v>
      </c>
      <c r="O70" s="31">
        <v>1471959488</v>
      </c>
      <c r="P70" s="32"/>
      <c r="Q70" s="29"/>
      <c r="R70" s="31">
        <f>SUM(O70:Q70)</f>
        <v>1471959488</v>
      </c>
      <c r="S70" s="52"/>
    </row>
    <row r="71" spans="1:19" ht="78.75" customHeight="1" x14ac:dyDescent="0.25">
      <c r="A71" s="209">
        <v>67</v>
      </c>
      <c r="B71" s="74">
        <v>2</v>
      </c>
      <c r="C71" s="73" t="s">
        <v>59</v>
      </c>
      <c r="D71" s="173" t="s">
        <v>205</v>
      </c>
      <c r="E71" s="165" t="s">
        <v>206</v>
      </c>
      <c r="F71" s="165" t="s">
        <v>325</v>
      </c>
      <c r="G71" s="64" t="s">
        <v>29</v>
      </c>
      <c r="H71" s="73" t="s">
        <v>632</v>
      </c>
      <c r="I71" s="65" t="s">
        <v>326</v>
      </c>
      <c r="J71" s="75">
        <v>42761</v>
      </c>
      <c r="K71" s="76">
        <v>6594</v>
      </c>
      <c r="L71" s="76">
        <v>2017680010076</v>
      </c>
      <c r="M71" s="73" t="s">
        <v>78</v>
      </c>
      <c r="N71" s="68">
        <v>4803552158</v>
      </c>
      <c r="O71" s="31">
        <v>1720000000</v>
      </c>
      <c r="P71" s="31"/>
      <c r="Q71" s="31"/>
      <c r="R71" s="31">
        <f t="shared" ref="R71:R74" si="25">SUM(O71:Q71)</f>
        <v>1720000000</v>
      </c>
      <c r="S71" s="50"/>
    </row>
    <row r="72" spans="1:19" ht="56.25" x14ac:dyDescent="0.25">
      <c r="A72" s="209">
        <v>68</v>
      </c>
      <c r="B72" s="42">
        <v>5</v>
      </c>
      <c r="C72" s="43" t="s">
        <v>327</v>
      </c>
      <c r="D72" s="169" t="s">
        <v>328</v>
      </c>
      <c r="E72" s="173" t="s">
        <v>329</v>
      </c>
      <c r="F72" s="169" t="s">
        <v>330</v>
      </c>
      <c r="G72" s="64" t="s">
        <v>28</v>
      </c>
      <c r="H72" s="43" t="s">
        <v>331</v>
      </c>
      <c r="I72" s="41" t="s">
        <v>332</v>
      </c>
      <c r="J72" s="75">
        <v>42992</v>
      </c>
      <c r="K72" s="73">
        <v>21782</v>
      </c>
      <c r="L72" s="30">
        <v>2017680010246</v>
      </c>
      <c r="M72" s="73" t="s">
        <v>333</v>
      </c>
      <c r="N72" s="34">
        <v>425000000000</v>
      </c>
      <c r="O72" s="34">
        <v>150000000</v>
      </c>
      <c r="P72" s="32"/>
      <c r="Q72" s="32"/>
      <c r="R72" s="31">
        <f t="shared" si="25"/>
        <v>150000000</v>
      </c>
      <c r="S72" s="56"/>
    </row>
    <row r="73" spans="1:19" ht="67.5" x14ac:dyDescent="0.25">
      <c r="A73" s="209">
        <v>69</v>
      </c>
      <c r="B73" s="28">
        <v>5</v>
      </c>
      <c r="C73" s="29" t="s">
        <v>327</v>
      </c>
      <c r="D73" s="165" t="s">
        <v>334</v>
      </c>
      <c r="E73" s="165" t="s">
        <v>335</v>
      </c>
      <c r="F73" s="165" t="s">
        <v>336</v>
      </c>
      <c r="G73" s="37" t="s">
        <v>157</v>
      </c>
      <c r="H73" s="31" t="s">
        <v>337</v>
      </c>
      <c r="I73" s="41" t="s">
        <v>338</v>
      </c>
      <c r="J73" s="26">
        <v>43038</v>
      </c>
      <c r="K73" s="27">
        <v>65008</v>
      </c>
      <c r="L73" s="27">
        <v>2017680010266</v>
      </c>
      <c r="M73" s="29" t="s">
        <v>333</v>
      </c>
      <c r="N73" s="34">
        <v>642500000</v>
      </c>
      <c r="O73" s="34">
        <v>170000000</v>
      </c>
      <c r="P73" s="32"/>
      <c r="Q73" s="29"/>
      <c r="R73" s="31">
        <f t="shared" si="25"/>
        <v>170000000</v>
      </c>
      <c r="S73" s="52"/>
    </row>
    <row r="74" spans="1:19" ht="45" x14ac:dyDescent="0.25">
      <c r="A74" s="209">
        <v>70</v>
      </c>
      <c r="B74" s="74">
        <v>5</v>
      </c>
      <c r="C74" s="73" t="s">
        <v>327</v>
      </c>
      <c r="D74" s="173" t="s">
        <v>339</v>
      </c>
      <c r="E74" s="166" t="s">
        <v>340</v>
      </c>
      <c r="F74" s="165" t="s">
        <v>341</v>
      </c>
      <c r="G74" s="64" t="s">
        <v>28</v>
      </c>
      <c r="H74" s="73" t="s">
        <v>342</v>
      </c>
      <c r="I74" s="65" t="s">
        <v>343</v>
      </c>
      <c r="J74" s="75">
        <v>42761</v>
      </c>
      <c r="K74" s="76">
        <v>6564</v>
      </c>
      <c r="L74" s="76">
        <v>2017680010078</v>
      </c>
      <c r="M74" s="29" t="s">
        <v>333</v>
      </c>
      <c r="N74" s="68">
        <v>431800000</v>
      </c>
      <c r="O74" s="31">
        <v>150000000</v>
      </c>
      <c r="P74" s="31"/>
      <c r="Q74" s="31"/>
      <c r="R74" s="31">
        <f t="shared" si="25"/>
        <v>150000000</v>
      </c>
      <c r="S74" s="50"/>
    </row>
    <row r="75" spans="1:19" ht="67.5" x14ac:dyDescent="0.25">
      <c r="A75" s="209">
        <v>71</v>
      </c>
      <c r="B75" s="74">
        <v>6</v>
      </c>
      <c r="C75" s="73" t="s">
        <v>127</v>
      </c>
      <c r="D75" s="173" t="s">
        <v>344</v>
      </c>
      <c r="E75" s="173" t="s">
        <v>345</v>
      </c>
      <c r="F75" s="165" t="s">
        <v>346</v>
      </c>
      <c r="G75" s="64" t="s">
        <v>28</v>
      </c>
      <c r="H75" s="73" t="s">
        <v>631</v>
      </c>
      <c r="I75" s="65" t="s">
        <v>347</v>
      </c>
      <c r="J75" s="75">
        <v>42563</v>
      </c>
      <c r="K75" s="76">
        <v>5109</v>
      </c>
      <c r="L75" s="76">
        <v>2017680010015</v>
      </c>
      <c r="M75" s="73" t="s">
        <v>58</v>
      </c>
      <c r="N75" s="68">
        <v>63344175820</v>
      </c>
      <c r="O75" s="31">
        <v>17933000000</v>
      </c>
      <c r="P75" s="31"/>
      <c r="Q75" s="29"/>
      <c r="R75" s="31">
        <f>SUM(O75:Q75)</f>
        <v>17933000000</v>
      </c>
      <c r="S75" s="52"/>
    </row>
    <row r="76" spans="1:19" ht="78.75" customHeight="1" x14ac:dyDescent="0.25">
      <c r="A76" s="209">
        <v>72</v>
      </c>
      <c r="B76" s="74">
        <v>4</v>
      </c>
      <c r="C76" s="73" t="s">
        <v>66</v>
      </c>
      <c r="D76" s="173" t="s">
        <v>85</v>
      </c>
      <c r="E76" s="165" t="s">
        <v>194</v>
      </c>
      <c r="F76" s="165" t="s">
        <v>350</v>
      </c>
      <c r="G76" s="64" t="s">
        <v>28</v>
      </c>
      <c r="H76" s="73" t="s">
        <v>680</v>
      </c>
      <c r="I76" s="65" t="s">
        <v>351</v>
      </c>
      <c r="J76" s="75">
        <v>42753</v>
      </c>
      <c r="K76" s="76">
        <v>5508</v>
      </c>
      <c r="L76" s="76">
        <v>2017680010035</v>
      </c>
      <c r="M76" s="73" t="s">
        <v>90</v>
      </c>
      <c r="N76" s="68">
        <v>601550887287</v>
      </c>
      <c r="O76" s="31">
        <v>5917100000</v>
      </c>
      <c r="P76" s="31">
        <v>147310206107</v>
      </c>
      <c r="Q76" s="31"/>
      <c r="R76" s="31">
        <f t="shared" ref="R76:R79" si="26">SUM(O76:Q76)</f>
        <v>153227306107</v>
      </c>
      <c r="S76" s="50"/>
    </row>
    <row r="77" spans="1:19" ht="56.25" x14ac:dyDescent="0.25">
      <c r="A77" s="209">
        <v>73</v>
      </c>
      <c r="B77" s="74">
        <v>4</v>
      </c>
      <c r="C77" s="73" t="s">
        <v>91</v>
      </c>
      <c r="D77" s="173" t="s">
        <v>85</v>
      </c>
      <c r="E77" s="165" t="s">
        <v>86</v>
      </c>
      <c r="F77" s="165" t="s">
        <v>352</v>
      </c>
      <c r="G77" s="64" t="s">
        <v>28</v>
      </c>
      <c r="H77" s="73" t="s">
        <v>353</v>
      </c>
      <c r="I77" s="65" t="s">
        <v>354</v>
      </c>
      <c r="J77" s="75">
        <v>42751</v>
      </c>
      <c r="K77" s="76">
        <v>5692</v>
      </c>
      <c r="L77" s="76">
        <v>2017680010034</v>
      </c>
      <c r="M77" s="73" t="s">
        <v>90</v>
      </c>
      <c r="N77" s="68">
        <v>7078979646</v>
      </c>
      <c r="O77" s="32">
        <v>2413354410</v>
      </c>
      <c r="Q77" s="31"/>
      <c r="R77" s="31">
        <f>SUM(O77:Q77)</f>
        <v>2413354410</v>
      </c>
      <c r="S77" s="50"/>
    </row>
    <row r="78" spans="1:19" ht="78.75" x14ac:dyDescent="0.25">
      <c r="A78" s="209">
        <v>74</v>
      </c>
      <c r="B78" s="28">
        <v>1</v>
      </c>
      <c r="C78" s="73" t="s">
        <v>79</v>
      </c>
      <c r="D78" s="173" t="s">
        <v>110</v>
      </c>
      <c r="E78" s="165" t="s">
        <v>168</v>
      </c>
      <c r="F78" s="165" t="s">
        <v>355</v>
      </c>
      <c r="G78" s="64" t="s">
        <v>28</v>
      </c>
      <c r="H78" s="29" t="s">
        <v>978</v>
      </c>
      <c r="I78" s="30" t="s">
        <v>356</v>
      </c>
      <c r="J78" s="26">
        <v>42563</v>
      </c>
      <c r="K78" s="29">
        <v>7349</v>
      </c>
      <c r="L78" s="27">
        <v>2017680010116</v>
      </c>
      <c r="M78" s="64" t="s">
        <v>237</v>
      </c>
      <c r="N78" s="31">
        <v>634866612</v>
      </c>
      <c r="O78" s="31">
        <v>120750000</v>
      </c>
      <c r="P78" s="31"/>
      <c r="Q78" s="31"/>
      <c r="R78" s="31">
        <f t="shared" si="26"/>
        <v>120750000</v>
      </c>
      <c r="S78" s="50"/>
    </row>
    <row r="79" spans="1:19" ht="123.75" customHeight="1" x14ac:dyDescent="0.25">
      <c r="A79" s="209">
        <v>75</v>
      </c>
      <c r="B79" s="28" t="s">
        <v>357</v>
      </c>
      <c r="C79" s="29" t="s">
        <v>358</v>
      </c>
      <c r="D79" s="165" t="s">
        <v>359</v>
      </c>
      <c r="E79" s="165" t="s">
        <v>360</v>
      </c>
      <c r="F79" s="165" t="s">
        <v>361</v>
      </c>
      <c r="G79" s="64" t="s">
        <v>28</v>
      </c>
      <c r="H79" s="29" t="s">
        <v>362</v>
      </c>
      <c r="I79" s="41" t="s">
        <v>363</v>
      </c>
      <c r="J79" s="26">
        <v>42949</v>
      </c>
      <c r="K79" s="29">
        <v>49071</v>
      </c>
      <c r="L79" s="27">
        <v>2017680010217</v>
      </c>
      <c r="M79" s="29" t="s">
        <v>58</v>
      </c>
      <c r="N79" s="34">
        <v>2268758960.6399999</v>
      </c>
      <c r="O79" s="34">
        <v>317509812.83999997</v>
      </c>
      <c r="P79" s="32"/>
      <c r="Q79" s="32"/>
      <c r="R79" s="31">
        <f t="shared" si="26"/>
        <v>317509812.83999997</v>
      </c>
      <c r="S79" s="56"/>
    </row>
    <row r="80" spans="1:19" ht="67.5" x14ac:dyDescent="0.25">
      <c r="A80" s="209">
        <v>76</v>
      </c>
      <c r="B80" s="39">
        <v>4</v>
      </c>
      <c r="C80" s="29" t="s">
        <v>66</v>
      </c>
      <c r="D80" s="165" t="s">
        <v>85</v>
      </c>
      <c r="E80" s="165" t="s">
        <v>103</v>
      </c>
      <c r="F80" s="165" t="s">
        <v>364</v>
      </c>
      <c r="G80" s="64" t="s">
        <v>29</v>
      </c>
      <c r="H80" s="31" t="s">
        <v>365</v>
      </c>
      <c r="I80" s="41" t="s">
        <v>366</v>
      </c>
      <c r="J80" s="26">
        <v>42940</v>
      </c>
      <c r="K80" s="73">
        <v>45173</v>
      </c>
      <c r="L80" s="76">
        <v>2017680010211</v>
      </c>
      <c r="M80" s="73" t="s">
        <v>90</v>
      </c>
      <c r="N80" s="34">
        <v>591363989</v>
      </c>
      <c r="O80" s="102"/>
      <c r="P80" s="32">
        <v>228058557</v>
      </c>
      <c r="Q80" s="34">
        <v>97829015</v>
      </c>
      <c r="R80" s="31">
        <f>SUM(P80:Q80)</f>
        <v>325887572</v>
      </c>
      <c r="S80" s="56" t="s">
        <v>371</v>
      </c>
    </row>
    <row r="81" spans="1:19" ht="67.5" customHeight="1" x14ac:dyDescent="0.25">
      <c r="A81" s="209">
        <v>77</v>
      </c>
      <c r="B81" s="74">
        <v>4</v>
      </c>
      <c r="C81" s="73" t="s">
        <v>91</v>
      </c>
      <c r="D81" s="165" t="s">
        <v>367</v>
      </c>
      <c r="E81" s="173" t="s">
        <v>368</v>
      </c>
      <c r="F81" s="165" t="s">
        <v>369</v>
      </c>
      <c r="G81" s="64" t="s">
        <v>28</v>
      </c>
      <c r="H81" s="73" t="s">
        <v>629</v>
      </c>
      <c r="I81" s="65" t="s">
        <v>370</v>
      </c>
      <c r="J81" s="75">
        <v>42591</v>
      </c>
      <c r="K81" s="76">
        <v>6557</v>
      </c>
      <c r="L81" s="76">
        <v>2017680010071</v>
      </c>
      <c r="M81" s="73" t="s">
        <v>58</v>
      </c>
      <c r="N81" s="68">
        <v>13899952274.389999</v>
      </c>
      <c r="O81" s="31">
        <v>4541798899.4799995</v>
      </c>
      <c r="P81" s="31"/>
      <c r="Q81" s="31"/>
      <c r="R81" s="31">
        <f>SUM(O81:Q81)</f>
        <v>4541798899.4799995</v>
      </c>
      <c r="S81" s="50"/>
    </row>
    <row r="82" spans="1:19" ht="45" x14ac:dyDescent="0.25">
      <c r="A82" s="209">
        <v>78</v>
      </c>
      <c r="B82" s="28">
        <v>1</v>
      </c>
      <c r="C82" s="29" t="s">
        <v>79</v>
      </c>
      <c r="D82" s="173" t="s">
        <v>75</v>
      </c>
      <c r="E82" s="165" t="s">
        <v>81</v>
      </c>
      <c r="F82" s="165" t="s">
        <v>372</v>
      </c>
      <c r="G82" s="29" t="s">
        <v>30</v>
      </c>
      <c r="H82" s="29" t="s">
        <v>373</v>
      </c>
      <c r="I82" s="30" t="s">
        <v>374</v>
      </c>
      <c r="J82" s="66">
        <v>43118</v>
      </c>
      <c r="K82" s="27">
        <v>92329</v>
      </c>
      <c r="L82" s="27">
        <v>2018680010007</v>
      </c>
      <c r="M82" s="29" t="s">
        <v>84</v>
      </c>
      <c r="N82" s="31">
        <v>8016603840</v>
      </c>
      <c r="O82" s="31">
        <v>3910879922</v>
      </c>
      <c r="P82" s="31"/>
      <c r="Q82" s="31"/>
      <c r="R82" s="31">
        <f>SUM(O82:Q82)</f>
        <v>3910879922</v>
      </c>
      <c r="S82" s="50"/>
    </row>
    <row r="83" spans="1:19" ht="45" x14ac:dyDescent="0.25">
      <c r="A83" s="209">
        <v>79</v>
      </c>
      <c r="B83" s="74">
        <v>1</v>
      </c>
      <c r="C83" s="73" t="s">
        <v>50</v>
      </c>
      <c r="D83" s="166" t="s">
        <v>75</v>
      </c>
      <c r="E83" s="173" t="s">
        <v>375</v>
      </c>
      <c r="F83" s="165" t="s">
        <v>376</v>
      </c>
      <c r="G83" s="64" t="s">
        <v>28</v>
      </c>
      <c r="H83" s="73" t="s">
        <v>627</v>
      </c>
      <c r="I83" s="65" t="s">
        <v>377</v>
      </c>
      <c r="J83" s="75">
        <v>42572</v>
      </c>
      <c r="K83" s="76">
        <v>6170</v>
      </c>
      <c r="L83" s="76">
        <v>2017680010049</v>
      </c>
      <c r="M83" s="73" t="s">
        <v>55</v>
      </c>
      <c r="N83" s="68">
        <v>828600000</v>
      </c>
      <c r="O83" s="31">
        <v>188000000</v>
      </c>
      <c r="P83" s="31"/>
      <c r="Q83" s="31"/>
      <c r="R83" s="31">
        <f>SUM(O83:Q83)</f>
        <v>188000000</v>
      </c>
      <c r="S83" s="55"/>
    </row>
    <row r="84" spans="1:19" ht="77.25" customHeight="1" x14ac:dyDescent="0.25">
      <c r="A84" s="209">
        <v>80</v>
      </c>
      <c r="B84" s="28">
        <v>4</v>
      </c>
      <c r="C84" s="29" t="s">
        <v>378</v>
      </c>
      <c r="D84" s="165" t="s">
        <v>85</v>
      </c>
      <c r="E84" s="165" t="s">
        <v>103</v>
      </c>
      <c r="F84" s="165" t="s">
        <v>379</v>
      </c>
      <c r="G84" s="64" t="s">
        <v>29</v>
      </c>
      <c r="H84" s="29" t="s">
        <v>628</v>
      </c>
      <c r="I84" s="30" t="s">
        <v>380</v>
      </c>
      <c r="J84" s="26">
        <v>42612</v>
      </c>
      <c r="K84" s="73">
        <v>31147</v>
      </c>
      <c r="L84" s="76">
        <v>2017680010178</v>
      </c>
      <c r="M84" s="29" t="s">
        <v>90</v>
      </c>
      <c r="N84" s="34">
        <v>1776489710</v>
      </c>
      <c r="P84" s="32">
        <v>507000000</v>
      </c>
      <c r="Q84" s="34">
        <f>197992085+211497625</f>
        <v>409489710</v>
      </c>
      <c r="R84" s="31">
        <f>SUM(P84:Q84)</f>
        <v>916489710</v>
      </c>
      <c r="S84" s="89" t="s">
        <v>388</v>
      </c>
    </row>
    <row r="85" spans="1:19" ht="74.25" customHeight="1" x14ac:dyDescent="0.25">
      <c r="A85" s="209">
        <v>81</v>
      </c>
      <c r="B85" s="28">
        <v>3</v>
      </c>
      <c r="C85" s="29" t="s">
        <v>176</v>
      </c>
      <c r="D85" s="165" t="s">
        <v>177</v>
      </c>
      <c r="E85" s="165" t="s">
        <v>178</v>
      </c>
      <c r="F85" s="165" t="s">
        <v>381</v>
      </c>
      <c r="G85" s="64" t="s">
        <v>28</v>
      </c>
      <c r="H85" s="29" t="s">
        <v>626</v>
      </c>
      <c r="I85" s="41" t="s">
        <v>382</v>
      </c>
      <c r="J85" s="26">
        <v>43082</v>
      </c>
      <c r="K85" s="27">
        <v>81546</v>
      </c>
      <c r="L85" s="27">
        <v>2017680010270</v>
      </c>
      <c r="M85" s="29" t="s">
        <v>58</v>
      </c>
      <c r="N85" s="31">
        <v>154989631</v>
      </c>
      <c r="O85" s="31">
        <v>154989631</v>
      </c>
      <c r="P85" s="31"/>
      <c r="Q85" s="31"/>
      <c r="R85" s="31">
        <f>SUM(O85:Q85)</f>
        <v>154989631</v>
      </c>
      <c r="S85" s="55" t="s">
        <v>389</v>
      </c>
    </row>
    <row r="86" spans="1:19" ht="45" x14ac:dyDescent="0.25">
      <c r="A86" s="209">
        <v>82</v>
      </c>
      <c r="B86" s="39">
        <v>1</v>
      </c>
      <c r="C86" s="64" t="s">
        <v>50</v>
      </c>
      <c r="D86" s="165" t="s">
        <v>383</v>
      </c>
      <c r="E86" s="166" t="s">
        <v>52</v>
      </c>
      <c r="F86" s="165" t="s">
        <v>384</v>
      </c>
      <c r="G86" s="64" t="s">
        <v>28</v>
      </c>
      <c r="H86" s="29" t="s">
        <v>385</v>
      </c>
      <c r="I86" s="41" t="s">
        <v>386</v>
      </c>
      <c r="J86" s="26">
        <v>42908</v>
      </c>
      <c r="K86" s="73">
        <v>28942</v>
      </c>
      <c r="L86" s="76">
        <v>2017680010195</v>
      </c>
      <c r="M86" s="73" t="s">
        <v>387</v>
      </c>
      <c r="N86" s="34">
        <v>37600000</v>
      </c>
      <c r="O86" s="34">
        <v>20000000</v>
      </c>
      <c r="P86" s="32"/>
      <c r="Q86" s="29"/>
      <c r="R86" s="31">
        <f t="shared" ref="R86" si="27">SUM(O86:Q86)</f>
        <v>20000000</v>
      </c>
      <c r="S86" s="86"/>
    </row>
    <row r="87" spans="1:19" ht="33.75" x14ac:dyDescent="0.25">
      <c r="A87" s="209">
        <v>83</v>
      </c>
      <c r="B87" s="39">
        <v>2</v>
      </c>
      <c r="C87" s="29" t="s">
        <v>59</v>
      </c>
      <c r="D87" s="165" t="s">
        <v>205</v>
      </c>
      <c r="E87" s="173" t="s">
        <v>172</v>
      </c>
      <c r="F87" s="165" t="s">
        <v>390</v>
      </c>
      <c r="G87" s="37" t="s">
        <v>157</v>
      </c>
      <c r="H87" s="73" t="s">
        <v>625</v>
      </c>
      <c r="I87" s="41" t="s">
        <v>391</v>
      </c>
      <c r="J87" s="40">
        <v>42881</v>
      </c>
      <c r="K87" s="73">
        <v>14371</v>
      </c>
      <c r="L87" s="76">
        <v>2017680010176</v>
      </c>
      <c r="M87" s="73" t="s">
        <v>1044</v>
      </c>
      <c r="N87" s="34">
        <v>2537215569</v>
      </c>
      <c r="O87" s="34">
        <v>479855569</v>
      </c>
      <c r="P87" s="32"/>
      <c r="Q87" s="29"/>
      <c r="R87" s="31">
        <f t="shared" ref="R87" si="28">SUM(O87:Q87)</f>
        <v>479855569</v>
      </c>
      <c r="S87" s="89"/>
    </row>
    <row r="88" spans="1:19" ht="45" x14ac:dyDescent="0.25">
      <c r="A88" s="209">
        <v>84</v>
      </c>
      <c r="B88" s="28">
        <v>4</v>
      </c>
      <c r="C88" s="29" t="s">
        <v>66</v>
      </c>
      <c r="D88" s="165" t="s">
        <v>106</v>
      </c>
      <c r="E88" s="173" t="s">
        <v>225</v>
      </c>
      <c r="F88" s="165" t="s">
        <v>393</v>
      </c>
      <c r="G88" s="64" t="s">
        <v>28</v>
      </c>
      <c r="H88" s="29" t="s">
        <v>624</v>
      </c>
      <c r="I88" s="30" t="s">
        <v>392</v>
      </c>
      <c r="J88" s="26">
        <v>42618</v>
      </c>
      <c r="K88" s="73">
        <v>17491</v>
      </c>
      <c r="L88" s="76">
        <v>2017680010181</v>
      </c>
      <c r="M88" s="73" t="s">
        <v>1044</v>
      </c>
      <c r="N88" s="34">
        <v>4023160941</v>
      </c>
      <c r="O88" s="34">
        <v>600000000</v>
      </c>
      <c r="P88" s="32">
        <v>132000000</v>
      </c>
      <c r="Q88" s="29"/>
      <c r="R88" s="31">
        <f>SUM(O88:Q88)</f>
        <v>732000000</v>
      </c>
      <c r="S88" s="86"/>
    </row>
    <row r="89" spans="1:19" ht="56.25" x14ac:dyDescent="0.25">
      <c r="A89" s="209">
        <v>85</v>
      </c>
      <c r="B89" s="28">
        <v>4</v>
      </c>
      <c r="C89" s="29" t="s">
        <v>66</v>
      </c>
      <c r="D89" s="165" t="s">
        <v>67</v>
      </c>
      <c r="E89" s="165" t="s">
        <v>396</v>
      </c>
      <c r="F89" s="165" t="s">
        <v>397</v>
      </c>
      <c r="G89" s="64" t="s">
        <v>28</v>
      </c>
      <c r="H89" s="29" t="s">
        <v>623</v>
      </c>
      <c r="I89" s="30" t="s">
        <v>398</v>
      </c>
      <c r="J89" s="26">
        <v>42613</v>
      </c>
      <c r="K89" s="27">
        <v>6845</v>
      </c>
      <c r="L89" s="27">
        <v>2017680010091</v>
      </c>
      <c r="M89" s="73" t="s">
        <v>71</v>
      </c>
      <c r="N89" s="31">
        <v>1224000000</v>
      </c>
      <c r="O89" s="31">
        <v>500000000</v>
      </c>
      <c r="P89" s="31">
        <v>150000000</v>
      </c>
      <c r="Q89" s="31"/>
      <c r="R89" s="31">
        <f t="shared" ref="R89:R90" si="29">SUM(O89:Q89)</f>
        <v>650000000</v>
      </c>
      <c r="S89" s="50"/>
    </row>
    <row r="90" spans="1:19" ht="56.25" x14ac:dyDescent="0.25">
      <c r="A90" s="209">
        <v>86</v>
      </c>
      <c r="B90" s="74">
        <v>4</v>
      </c>
      <c r="C90" s="73" t="s">
        <v>66</v>
      </c>
      <c r="D90" s="165" t="s">
        <v>367</v>
      </c>
      <c r="E90" s="173" t="s">
        <v>368</v>
      </c>
      <c r="F90" s="165" t="s">
        <v>399</v>
      </c>
      <c r="G90" s="64" t="s">
        <v>29</v>
      </c>
      <c r="H90" s="29" t="s">
        <v>400</v>
      </c>
      <c r="I90" s="65" t="s">
        <v>401</v>
      </c>
      <c r="J90" s="75">
        <v>42783</v>
      </c>
      <c r="K90" s="76">
        <v>7042</v>
      </c>
      <c r="L90" s="76">
        <v>2017680010104</v>
      </c>
      <c r="M90" s="73" t="s">
        <v>237</v>
      </c>
      <c r="N90" s="31">
        <v>1458378126</v>
      </c>
      <c r="O90" s="31">
        <v>385000000</v>
      </c>
      <c r="P90" s="31"/>
      <c r="Q90" s="31"/>
      <c r="R90" s="31">
        <f t="shared" si="29"/>
        <v>385000000</v>
      </c>
      <c r="S90" s="51"/>
    </row>
    <row r="91" spans="1:19" ht="45" x14ac:dyDescent="0.25">
      <c r="A91" s="209">
        <v>87</v>
      </c>
      <c r="B91" s="39">
        <v>4</v>
      </c>
      <c r="C91" s="29" t="s">
        <v>66</v>
      </c>
      <c r="D91" s="169" t="s">
        <v>85</v>
      </c>
      <c r="E91" s="169" t="s">
        <v>194</v>
      </c>
      <c r="F91" s="165" t="s">
        <v>394</v>
      </c>
      <c r="G91" s="64" t="s">
        <v>29</v>
      </c>
      <c r="H91" s="90" t="s">
        <v>621</v>
      </c>
      <c r="I91" s="41" t="s">
        <v>395</v>
      </c>
      <c r="J91" s="26">
        <v>43019</v>
      </c>
      <c r="K91" s="73">
        <v>61852</v>
      </c>
      <c r="L91" s="76">
        <v>2017680010259</v>
      </c>
      <c r="M91" s="73" t="s">
        <v>90</v>
      </c>
      <c r="N91" s="34">
        <v>802079300</v>
      </c>
      <c r="O91" s="34">
        <v>502256489</v>
      </c>
      <c r="P91" s="32"/>
      <c r="Q91" s="29"/>
      <c r="R91" s="31">
        <f>SUM(O91:Q91)</f>
        <v>502256489</v>
      </c>
      <c r="S91" s="86"/>
    </row>
    <row r="92" spans="1:19" ht="112.5" x14ac:dyDescent="0.25">
      <c r="A92" s="209">
        <v>88</v>
      </c>
      <c r="B92" s="77">
        <v>1</v>
      </c>
      <c r="C92" s="73" t="s">
        <v>50</v>
      </c>
      <c r="D92" s="173" t="s">
        <v>51</v>
      </c>
      <c r="E92" s="165" t="s">
        <v>410</v>
      </c>
      <c r="F92" s="165" t="s">
        <v>409</v>
      </c>
      <c r="G92" s="29" t="s">
        <v>30</v>
      </c>
      <c r="H92" s="29" t="s">
        <v>620</v>
      </c>
      <c r="I92" s="30" t="s">
        <v>411</v>
      </c>
      <c r="J92" s="66">
        <v>43123</v>
      </c>
      <c r="K92" s="27">
        <v>94357</v>
      </c>
      <c r="L92" s="27">
        <v>2018680010009</v>
      </c>
      <c r="M92" s="29" t="s">
        <v>190</v>
      </c>
      <c r="N92" s="31">
        <v>104000000</v>
      </c>
      <c r="O92" s="31">
        <v>52000000</v>
      </c>
      <c r="P92" s="31"/>
      <c r="Q92" s="31"/>
      <c r="R92" s="31">
        <f>SUM(O92:Q92)</f>
        <v>52000000</v>
      </c>
      <c r="S92" s="50"/>
    </row>
    <row r="93" spans="1:19" ht="78.75" x14ac:dyDescent="0.25">
      <c r="A93" s="209">
        <v>89</v>
      </c>
      <c r="B93" s="28">
        <v>1</v>
      </c>
      <c r="C93" s="64" t="s">
        <v>50</v>
      </c>
      <c r="D93" s="173" t="s">
        <v>383</v>
      </c>
      <c r="E93" s="165" t="s">
        <v>415</v>
      </c>
      <c r="F93" s="165" t="s">
        <v>416</v>
      </c>
      <c r="G93" s="37" t="s">
        <v>157</v>
      </c>
      <c r="H93" s="64" t="s">
        <v>417</v>
      </c>
      <c r="I93" s="30" t="s">
        <v>418</v>
      </c>
      <c r="J93" s="26">
        <v>42808</v>
      </c>
      <c r="K93" s="27">
        <v>10824</v>
      </c>
      <c r="L93" s="27">
        <v>2017680010136</v>
      </c>
      <c r="M93" s="29" t="s">
        <v>190</v>
      </c>
      <c r="N93" s="31">
        <v>96850000</v>
      </c>
      <c r="O93" s="31">
        <v>30300000</v>
      </c>
      <c r="P93" s="31"/>
      <c r="Q93" s="31"/>
      <c r="R93" s="31">
        <f t="shared" ref="R93:R94" si="30">SUM(O93:Q93)</f>
        <v>30300000</v>
      </c>
      <c r="S93" s="50"/>
    </row>
    <row r="94" spans="1:19" ht="107.25" customHeight="1" x14ac:dyDescent="0.25">
      <c r="A94" s="209">
        <v>90</v>
      </c>
      <c r="B94" s="28">
        <v>4</v>
      </c>
      <c r="C94" s="29" t="s">
        <v>66</v>
      </c>
      <c r="D94" s="165" t="s">
        <v>367</v>
      </c>
      <c r="E94" s="173" t="s">
        <v>368</v>
      </c>
      <c r="F94" s="165" t="s">
        <v>421</v>
      </c>
      <c r="G94" s="64" t="s">
        <v>28</v>
      </c>
      <c r="H94" s="29" t="s">
        <v>619</v>
      </c>
      <c r="I94" s="30" t="s">
        <v>422</v>
      </c>
      <c r="J94" s="26">
        <v>42800</v>
      </c>
      <c r="K94" s="27">
        <v>8368</v>
      </c>
      <c r="L94" s="27">
        <v>2017680010130</v>
      </c>
      <c r="M94" s="29" t="s">
        <v>237</v>
      </c>
      <c r="N94" s="34">
        <v>3316774680</v>
      </c>
      <c r="O94" s="34">
        <v>1167500000</v>
      </c>
      <c r="P94" s="32"/>
      <c r="Q94" s="29"/>
      <c r="R94" s="31">
        <f t="shared" si="30"/>
        <v>1167500000</v>
      </c>
      <c r="S94" s="86"/>
    </row>
    <row r="95" spans="1:19" ht="91.5" customHeight="1" x14ac:dyDescent="0.25">
      <c r="A95" s="209">
        <v>91</v>
      </c>
      <c r="B95" s="28">
        <v>4</v>
      </c>
      <c r="C95" s="29" t="s">
        <v>66</v>
      </c>
      <c r="D95" s="165" t="s">
        <v>429</v>
      </c>
      <c r="E95" s="173" t="s">
        <v>368</v>
      </c>
      <c r="F95" s="165" t="s">
        <v>430</v>
      </c>
      <c r="G95" s="64" t="s">
        <v>29</v>
      </c>
      <c r="H95" s="29" t="s">
        <v>596</v>
      </c>
      <c r="I95" s="41" t="s">
        <v>431</v>
      </c>
      <c r="J95" s="26">
        <v>42913</v>
      </c>
      <c r="K95" s="73">
        <v>39751</v>
      </c>
      <c r="L95" s="76">
        <v>2017680010198</v>
      </c>
      <c r="M95" s="37" t="s">
        <v>58</v>
      </c>
      <c r="N95" s="34">
        <v>2730107353.0599999</v>
      </c>
      <c r="O95" s="34">
        <v>501661954.67000002</v>
      </c>
      <c r="P95" s="32"/>
      <c r="Q95" s="29"/>
      <c r="R95" s="31">
        <f>SUM(O95:Q95)</f>
        <v>501661954.67000002</v>
      </c>
      <c r="S95" s="86"/>
    </row>
    <row r="96" spans="1:19" ht="67.5" x14ac:dyDescent="0.25">
      <c r="A96" s="209">
        <v>92</v>
      </c>
      <c r="B96" s="42">
        <v>1</v>
      </c>
      <c r="C96" s="73" t="s">
        <v>50</v>
      </c>
      <c r="D96" s="173" t="s">
        <v>80</v>
      </c>
      <c r="E96" s="169" t="s">
        <v>375</v>
      </c>
      <c r="F96" s="169" t="s">
        <v>439</v>
      </c>
      <c r="G96" s="64" t="s">
        <v>28</v>
      </c>
      <c r="H96" s="43" t="s">
        <v>618</v>
      </c>
      <c r="I96" s="41" t="s">
        <v>440</v>
      </c>
      <c r="J96" s="75">
        <v>42992</v>
      </c>
      <c r="K96" s="76">
        <v>41289</v>
      </c>
      <c r="L96" s="76">
        <v>2017680010250</v>
      </c>
      <c r="M96" s="73" t="s">
        <v>71</v>
      </c>
      <c r="N96" s="34">
        <v>569000000</v>
      </c>
      <c r="O96" s="34">
        <v>36000000</v>
      </c>
      <c r="P96" s="32"/>
      <c r="Q96" s="32"/>
      <c r="R96" s="31">
        <f t="shared" ref="R96" si="31">SUM(O96:Q96)</f>
        <v>36000000</v>
      </c>
      <c r="S96" s="56"/>
    </row>
    <row r="97" spans="1:30" ht="67.5" x14ac:dyDescent="0.25">
      <c r="A97" s="209">
        <v>93</v>
      </c>
      <c r="B97" s="28">
        <v>4</v>
      </c>
      <c r="C97" s="29" t="s">
        <v>66</v>
      </c>
      <c r="D97" s="165" t="s">
        <v>434</v>
      </c>
      <c r="E97" s="165" t="s">
        <v>435</v>
      </c>
      <c r="F97" s="165" t="s">
        <v>436</v>
      </c>
      <c r="G97" s="37" t="s">
        <v>157</v>
      </c>
      <c r="H97" s="29" t="s">
        <v>617</v>
      </c>
      <c r="I97" s="30" t="s">
        <v>437</v>
      </c>
      <c r="J97" s="26">
        <v>42984</v>
      </c>
      <c r="K97" s="27">
        <v>58880</v>
      </c>
      <c r="L97" s="27">
        <v>2017680010240</v>
      </c>
      <c r="M97" s="29" t="s">
        <v>58</v>
      </c>
      <c r="N97" s="31">
        <v>5250000000</v>
      </c>
      <c r="O97" s="31">
        <v>4000000000</v>
      </c>
      <c r="P97" s="31"/>
      <c r="Q97" s="1"/>
      <c r="R97" s="31">
        <f>SUM(O97:Q97)</f>
        <v>4000000000</v>
      </c>
      <c r="S97" s="56" t="s">
        <v>438</v>
      </c>
    </row>
    <row r="98" spans="1:30" ht="67.5" x14ac:dyDescent="0.25">
      <c r="A98" s="209">
        <v>94</v>
      </c>
      <c r="B98" s="28">
        <v>4.5</v>
      </c>
      <c r="C98" s="29" t="s">
        <v>445</v>
      </c>
      <c r="D98" s="165" t="s">
        <v>446</v>
      </c>
      <c r="E98" s="165" t="s">
        <v>449</v>
      </c>
      <c r="F98" s="165" t="s">
        <v>444</v>
      </c>
      <c r="G98" s="37" t="s">
        <v>30</v>
      </c>
      <c r="H98" s="30" t="s">
        <v>448</v>
      </c>
      <c r="I98" s="30" t="s">
        <v>447</v>
      </c>
      <c r="J98" s="26">
        <v>43130</v>
      </c>
      <c r="K98" s="27">
        <v>95678</v>
      </c>
      <c r="L98" s="27">
        <v>2018680010010</v>
      </c>
      <c r="M98" s="29" t="s">
        <v>58</v>
      </c>
      <c r="N98" s="31">
        <v>105932922.8</v>
      </c>
      <c r="O98" s="31">
        <v>47864266.799999997</v>
      </c>
      <c r="P98" s="31"/>
      <c r="Q98" s="31">
        <v>58068656</v>
      </c>
      <c r="R98" s="31">
        <f>SUM(O98:Q98)</f>
        <v>105932922.8</v>
      </c>
      <c r="S98" s="55" t="s">
        <v>228</v>
      </c>
    </row>
    <row r="99" spans="1:30" ht="104.25" customHeight="1" x14ac:dyDescent="0.25">
      <c r="A99" s="209">
        <v>95</v>
      </c>
      <c r="B99" s="28">
        <v>6</v>
      </c>
      <c r="C99" s="29" t="s">
        <v>127</v>
      </c>
      <c r="D99" s="173" t="s">
        <v>450</v>
      </c>
      <c r="E99" s="165" t="s">
        <v>451</v>
      </c>
      <c r="F99" s="165" t="s">
        <v>452</v>
      </c>
      <c r="G99" s="64" t="s">
        <v>28</v>
      </c>
      <c r="H99" s="31" t="s">
        <v>616</v>
      </c>
      <c r="I99" s="30" t="s">
        <v>453</v>
      </c>
      <c r="J99" s="26">
        <v>42804</v>
      </c>
      <c r="K99" s="27">
        <v>9995</v>
      </c>
      <c r="L99" s="27">
        <v>2017680010135</v>
      </c>
      <c r="M99" s="29" t="s">
        <v>58</v>
      </c>
      <c r="N99" s="34">
        <v>13513773801.790001</v>
      </c>
      <c r="O99" s="34"/>
      <c r="P99" s="31">
        <v>4552898870</v>
      </c>
      <c r="Q99" s="31"/>
      <c r="R99" s="31">
        <f t="shared" ref="R99" si="32">SUM(O99:Q99)</f>
        <v>4552898870</v>
      </c>
      <c r="S99" s="89" t="s">
        <v>454</v>
      </c>
    </row>
    <row r="100" spans="1:30" ht="80.25" customHeight="1" x14ac:dyDescent="0.25">
      <c r="A100" s="209">
        <v>96</v>
      </c>
      <c r="B100" s="95">
        <v>2</v>
      </c>
      <c r="C100" s="96" t="s">
        <v>59</v>
      </c>
      <c r="D100" s="167" t="s">
        <v>60</v>
      </c>
      <c r="E100" s="167" t="s">
        <v>61</v>
      </c>
      <c r="F100" s="167" t="s">
        <v>62</v>
      </c>
      <c r="G100" s="96" t="s">
        <v>30</v>
      </c>
      <c r="H100" s="96" t="s">
        <v>567</v>
      </c>
      <c r="I100" s="99" t="s">
        <v>544</v>
      </c>
      <c r="J100" s="98">
        <v>43104</v>
      </c>
      <c r="K100" s="99">
        <v>69075</v>
      </c>
      <c r="L100" s="99">
        <v>2018680010001</v>
      </c>
      <c r="M100" s="96" t="s">
        <v>595</v>
      </c>
      <c r="N100" s="100">
        <v>168374657</v>
      </c>
      <c r="O100" s="100">
        <v>79422800</v>
      </c>
      <c r="P100" s="100"/>
      <c r="Q100" s="100"/>
      <c r="R100" s="100">
        <f>SUM(O100:Q100)</f>
        <v>79422800</v>
      </c>
      <c r="S100" s="101"/>
    </row>
    <row r="101" spans="1:30" ht="33.75" x14ac:dyDescent="0.25">
      <c r="A101" s="209">
        <v>97</v>
      </c>
      <c r="B101" s="28">
        <v>6</v>
      </c>
      <c r="C101" s="29" t="s">
        <v>127</v>
      </c>
      <c r="D101" s="165" t="s">
        <v>128</v>
      </c>
      <c r="E101" s="165" t="s">
        <v>147</v>
      </c>
      <c r="F101" s="165" t="s">
        <v>456</v>
      </c>
      <c r="G101" s="64" t="s">
        <v>29</v>
      </c>
      <c r="H101" s="29" t="s">
        <v>615</v>
      </c>
      <c r="I101" s="41" t="s">
        <v>457</v>
      </c>
      <c r="J101" s="40">
        <v>42886</v>
      </c>
      <c r="K101" s="29">
        <v>18747</v>
      </c>
      <c r="L101" s="27">
        <v>2017680010179</v>
      </c>
      <c r="M101" s="29" t="s">
        <v>58</v>
      </c>
      <c r="N101" s="34">
        <v>1704930454.5699999</v>
      </c>
      <c r="O101" s="34">
        <v>466793508.99000001</v>
      </c>
      <c r="P101" s="32"/>
      <c r="Q101" s="29"/>
      <c r="R101" s="31">
        <f>SUM(O101:Q101)</f>
        <v>466793508.99000001</v>
      </c>
      <c r="S101" s="55"/>
    </row>
    <row r="102" spans="1:30" ht="78.75" customHeight="1" x14ac:dyDescent="0.25">
      <c r="A102" s="209">
        <v>98</v>
      </c>
      <c r="B102" s="28" t="s">
        <v>463</v>
      </c>
      <c r="C102" s="29" t="s">
        <v>464</v>
      </c>
      <c r="D102" s="173" t="s">
        <v>465</v>
      </c>
      <c r="E102" s="165" t="s">
        <v>466</v>
      </c>
      <c r="F102" s="165" t="s">
        <v>462</v>
      </c>
      <c r="G102" s="29" t="s">
        <v>30</v>
      </c>
      <c r="H102" s="29" t="s">
        <v>833</v>
      </c>
      <c r="I102" s="30" t="s">
        <v>537</v>
      </c>
      <c r="J102" s="26">
        <v>42675</v>
      </c>
      <c r="K102" s="27">
        <v>95739</v>
      </c>
      <c r="L102" s="27">
        <v>2018680010011</v>
      </c>
      <c r="M102" s="29" t="s">
        <v>71</v>
      </c>
      <c r="N102" s="31">
        <v>1000000000</v>
      </c>
      <c r="O102" s="31">
        <v>500000000</v>
      </c>
      <c r="P102" s="31"/>
      <c r="Q102" s="31"/>
      <c r="R102" s="31">
        <f>SUM(O102:Q102)</f>
        <v>500000000</v>
      </c>
      <c r="S102" s="55" t="s">
        <v>467</v>
      </c>
    </row>
    <row r="103" spans="1:30" ht="57" x14ac:dyDescent="0.25">
      <c r="A103" s="209">
        <v>99</v>
      </c>
      <c r="B103" s="28">
        <v>4</v>
      </c>
      <c r="C103" s="29" t="s">
        <v>66</v>
      </c>
      <c r="D103" s="165" t="s">
        <v>458</v>
      </c>
      <c r="E103" s="165" t="s">
        <v>459</v>
      </c>
      <c r="F103" s="165" t="s">
        <v>460</v>
      </c>
      <c r="G103" s="29" t="s">
        <v>28</v>
      </c>
      <c r="H103" s="29" t="s">
        <v>614</v>
      </c>
      <c r="I103" s="30" t="s">
        <v>461</v>
      </c>
      <c r="J103" s="26">
        <v>42675</v>
      </c>
      <c r="K103" s="27">
        <v>13708</v>
      </c>
      <c r="L103" s="27">
        <v>2017680010144</v>
      </c>
      <c r="M103" s="29" t="s">
        <v>237</v>
      </c>
      <c r="N103" s="31">
        <v>1508470207</v>
      </c>
      <c r="O103" s="31">
        <v>799684300</v>
      </c>
      <c r="P103" s="31"/>
      <c r="Q103" s="31"/>
      <c r="R103" s="31">
        <f>SUBTOTAL(9,O103:Q103)</f>
        <v>799684300</v>
      </c>
      <c r="S103" s="55" t="s">
        <v>468</v>
      </c>
    </row>
    <row r="104" spans="1:30" ht="67.5" x14ac:dyDescent="0.25">
      <c r="A104" s="209">
        <v>100</v>
      </c>
      <c r="B104" s="74">
        <v>4</v>
      </c>
      <c r="C104" s="73" t="s">
        <v>66</v>
      </c>
      <c r="D104" s="165" t="s">
        <v>67</v>
      </c>
      <c r="E104" s="165" t="s">
        <v>469</v>
      </c>
      <c r="F104" s="165" t="s">
        <v>470</v>
      </c>
      <c r="G104" s="64" t="s">
        <v>29</v>
      </c>
      <c r="H104" s="73" t="s">
        <v>613</v>
      </c>
      <c r="I104" s="65" t="s">
        <v>471</v>
      </c>
      <c r="J104" s="75">
        <v>42572</v>
      </c>
      <c r="K104" s="76">
        <v>6232</v>
      </c>
      <c r="L104" s="76">
        <v>2017680010054</v>
      </c>
      <c r="M104" s="64" t="s">
        <v>90</v>
      </c>
      <c r="N104" s="68">
        <v>923578220</v>
      </c>
      <c r="O104" s="31">
        <v>469051560</v>
      </c>
      <c r="P104" s="31"/>
      <c r="Q104" s="31"/>
      <c r="R104" s="31">
        <f>SUM(O104:Q104)</f>
        <v>469051560</v>
      </c>
      <c r="S104" s="55"/>
    </row>
    <row r="105" spans="1:30" ht="56.25" x14ac:dyDescent="0.25">
      <c r="A105" s="209">
        <v>101</v>
      </c>
      <c r="B105" s="39">
        <v>4</v>
      </c>
      <c r="C105" s="29" t="s">
        <v>66</v>
      </c>
      <c r="D105" s="165" t="s">
        <v>429</v>
      </c>
      <c r="E105" s="165" t="s">
        <v>368</v>
      </c>
      <c r="F105" s="165" t="s">
        <v>472</v>
      </c>
      <c r="G105" s="37" t="s">
        <v>28</v>
      </c>
      <c r="H105" s="31" t="s">
        <v>473</v>
      </c>
      <c r="I105" s="41" t="s">
        <v>474</v>
      </c>
      <c r="J105" s="26">
        <v>42907</v>
      </c>
      <c r="K105" s="73">
        <v>35366</v>
      </c>
      <c r="L105" s="76">
        <v>2017680010191</v>
      </c>
      <c r="M105" s="37" t="s">
        <v>58</v>
      </c>
      <c r="N105" s="34">
        <v>397933513.37</v>
      </c>
      <c r="O105" s="34">
        <v>127923589.31999999</v>
      </c>
      <c r="P105" s="32"/>
      <c r="Q105" s="29"/>
      <c r="R105" s="31">
        <f>SUM(O105:Q105)</f>
        <v>127923589.31999999</v>
      </c>
      <c r="S105" s="86"/>
    </row>
    <row r="106" spans="1:30" ht="120" customHeight="1" x14ac:dyDescent="0.25">
      <c r="A106" s="209">
        <v>102</v>
      </c>
      <c r="B106" s="28">
        <v>4</v>
      </c>
      <c r="C106" s="73" t="s">
        <v>66</v>
      </c>
      <c r="D106" s="173" t="s">
        <v>367</v>
      </c>
      <c r="E106" s="165" t="s">
        <v>368</v>
      </c>
      <c r="F106" s="165" t="s">
        <v>475</v>
      </c>
      <c r="G106" s="64" t="s">
        <v>29</v>
      </c>
      <c r="H106" s="31" t="s">
        <v>681</v>
      </c>
      <c r="I106" s="30" t="s">
        <v>476</v>
      </c>
      <c r="J106" s="26">
        <v>42830</v>
      </c>
      <c r="K106" s="27">
        <v>19114</v>
      </c>
      <c r="L106" s="27">
        <v>2017680010153</v>
      </c>
      <c r="M106" s="29" t="s">
        <v>58</v>
      </c>
      <c r="N106" s="31">
        <v>3749000000</v>
      </c>
      <c r="O106" s="31">
        <v>999000000</v>
      </c>
      <c r="P106" s="31"/>
      <c r="Q106" s="105"/>
      <c r="R106" s="31">
        <f t="shared" ref="R106:R107" si="33">SUM(O106:Q106)</f>
        <v>999000000</v>
      </c>
      <c r="S106" s="50"/>
    </row>
    <row r="107" spans="1:30" ht="67.5" customHeight="1" x14ac:dyDescent="0.25">
      <c r="A107" s="209">
        <v>103</v>
      </c>
      <c r="B107" s="28">
        <v>4</v>
      </c>
      <c r="C107" s="73" t="s">
        <v>66</v>
      </c>
      <c r="D107" s="165" t="s">
        <v>458</v>
      </c>
      <c r="E107" s="165" t="s">
        <v>459</v>
      </c>
      <c r="F107" s="165" t="s">
        <v>477</v>
      </c>
      <c r="G107" s="29" t="s">
        <v>30</v>
      </c>
      <c r="H107" s="31" t="s">
        <v>480</v>
      </c>
      <c r="I107" s="30" t="s">
        <v>478</v>
      </c>
      <c r="J107" s="26">
        <v>43153</v>
      </c>
      <c r="K107" s="27">
        <v>99406</v>
      </c>
      <c r="L107" s="27">
        <v>2018680010012</v>
      </c>
      <c r="M107" s="29" t="s">
        <v>237</v>
      </c>
      <c r="N107" s="31">
        <v>3064742382</v>
      </c>
      <c r="O107" s="31">
        <v>3064742382</v>
      </c>
      <c r="P107" s="31"/>
      <c r="Q107" s="31"/>
      <c r="R107" s="31">
        <f t="shared" si="33"/>
        <v>3064742382</v>
      </c>
      <c r="S107" s="55" t="s">
        <v>479</v>
      </c>
    </row>
    <row r="108" spans="1:30" ht="84.75" customHeight="1" x14ac:dyDescent="0.25">
      <c r="A108" s="209">
        <v>104</v>
      </c>
      <c r="B108" s="39" t="s">
        <v>481</v>
      </c>
      <c r="C108" s="29" t="s">
        <v>482</v>
      </c>
      <c r="D108" s="165" t="s">
        <v>483</v>
      </c>
      <c r="E108" s="173" t="s">
        <v>484</v>
      </c>
      <c r="F108" s="165" t="s">
        <v>485</v>
      </c>
      <c r="G108" s="37" t="s">
        <v>28</v>
      </c>
      <c r="H108" s="73" t="s">
        <v>486</v>
      </c>
      <c r="I108" s="41" t="s">
        <v>487</v>
      </c>
      <c r="J108" s="75">
        <v>42971</v>
      </c>
      <c r="K108" s="76">
        <v>55354</v>
      </c>
      <c r="L108" s="76">
        <v>2017680010234</v>
      </c>
      <c r="M108" s="73" t="s">
        <v>58</v>
      </c>
      <c r="N108" s="34">
        <v>2884438790.9400001</v>
      </c>
      <c r="O108" s="34">
        <v>491909373.27999997</v>
      </c>
      <c r="P108" s="32"/>
      <c r="Q108" s="32"/>
      <c r="R108" s="31">
        <f>SUM(O108:Q108)</f>
        <v>491909373.27999997</v>
      </c>
      <c r="S108" s="56"/>
    </row>
    <row r="109" spans="1:30" ht="78.75" customHeight="1" x14ac:dyDescent="0.25">
      <c r="A109" s="209">
        <v>105</v>
      </c>
      <c r="B109" s="74">
        <v>3</v>
      </c>
      <c r="C109" s="73" t="s">
        <v>176</v>
      </c>
      <c r="D109" s="173" t="s">
        <v>177</v>
      </c>
      <c r="E109" s="173" t="s">
        <v>178</v>
      </c>
      <c r="F109" s="165" t="s">
        <v>490</v>
      </c>
      <c r="G109" s="37" t="s">
        <v>28</v>
      </c>
      <c r="H109" s="73" t="s">
        <v>491</v>
      </c>
      <c r="I109" s="41" t="s">
        <v>492</v>
      </c>
      <c r="J109" s="40">
        <v>42878</v>
      </c>
      <c r="K109" s="73">
        <v>25174</v>
      </c>
      <c r="L109" s="76">
        <v>2017680010173</v>
      </c>
      <c r="M109" s="73" t="s">
        <v>387</v>
      </c>
      <c r="N109" s="34">
        <v>295411670</v>
      </c>
      <c r="O109" s="34">
        <v>100000000</v>
      </c>
      <c r="P109" s="33"/>
      <c r="Q109" s="29"/>
      <c r="R109" s="31">
        <f t="shared" ref="R109" si="34">SUM(O109:Q109)</f>
        <v>100000000</v>
      </c>
      <c r="S109" s="8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</row>
    <row r="110" spans="1:30" ht="56.25" x14ac:dyDescent="0.25">
      <c r="A110" s="209">
        <v>106</v>
      </c>
      <c r="B110" s="95">
        <v>1</v>
      </c>
      <c r="C110" s="96" t="s">
        <v>50</v>
      </c>
      <c r="D110" s="167" t="s">
        <v>110</v>
      </c>
      <c r="E110" s="167" t="s">
        <v>497</v>
      </c>
      <c r="F110" s="167" t="s">
        <v>498</v>
      </c>
      <c r="G110" s="116" t="s">
        <v>28</v>
      </c>
      <c r="H110" s="96" t="s">
        <v>499</v>
      </c>
      <c r="I110" s="135" t="s">
        <v>500</v>
      </c>
      <c r="J110" s="98">
        <v>42979</v>
      </c>
      <c r="K110" s="99">
        <v>56925</v>
      </c>
      <c r="L110" s="99">
        <v>2017680010237</v>
      </c>
      <c r="M110" s="96" t="s">
        <v>58</v>
      </c>
      <c r="N110" s="117">
        <v>1669918388.0599999</v>
      </c>
      <c r="O110" s="117">
        <v>914774769.44000006</v>
      </c>
      <c r="P110" s="136"/>
      <c r="Q110" s="136"/>
      <c r="R110" s="100">
        <f t="shared" ref="R110" si="35">SUM(O110:Q110)</f>
        <v>914774769.44000006</v>
      </c>
      <c r="S110" s="137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</row>
    <row r="111" spans="1:30" ht="56.25" x14ac:dyDescent="0.25">
      <c r="A111" s="209">
        <v>107</v>
      </c>
      <c r="B111" s="28">
        <v>4</v>
      </c>
      <c r="C111" s="29" t="s">
        <v>66</v>
      </c>
      <c r="D111" s="165" t="s">
        <v>67</v>
      </c>
      <c r="E111" s="165" t="s">
        <v>506</v>
      </c>
      <c r="F111" s="165" t="s">
        <v>507</v>
      </c>
      <c r="G111" s="29" t="s">
        <v>28</v>
      </c>
      <c r="H111" s="31" t="s">
        <v>611</v>
      </c>
      <c r="I111" s="30" t="s">
        <v>424</v>
      </c>
      <c r="J111" s="26">
        <v>43034</v>
      </c>
      <c r="K111" s="27">
        <v>68501</v>
      </c>
      <c r="L111" s="27">
        <v>2017680010265</v>
      </c>
      <c r="M111" s="29" t="s">
        <v>71</v>
      </c>
      <c r="N111" s="31">
        <v>180000000</v>
      </c>
      <c r="O111" s="31">
        <v>50000000</v>
      </c>
      <c r="P111" s="31"/>
      <c r="Q111" s="31"/>
      <c r="R111" s="31">
        <f>SUM(O111:Q111)</f>
        <v>50000000</v>
      </c>
      <c r="S111" s="51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</row>
    <row r="112" spans="1:30" ht="33.75" x14ac:dyDescent="0.25">
      <c r="A112" s="209">
        <v>108</v>
      </c>
      <c r="B112" s="77">
        <v>1</v>
      </c>
      <c r="C112" s="73" t="s">
        <v>50</v>
      </c>
      <c r="D112" s="173" t="s">
        <v>51</v>
      </c>
      <c r="E112" s="173" t="s">
        <v>375</v>
      </c>
      <c r="F112" s="165" t="s">
        <v>511</v>
      </c>
      <c r="G112" s="29" t="s">
        <v>29</v>
      </c>
      <c r="H112" s="29" t="s">
        <v>512</v>
      </c>
      <c r="I112" s="30" t="s">
        <v>402</v>
      </c>
      <c r="J112" s="66">
        <v>43122</v>
      </c>
      <c r="K112" s="27">
        <v>95596</v>
      </c>
      <c r="L112" s="30">
        <v>2018680010008</v>
      </c>
      <c r="M112" s="73" t="s">
        <v>55</v>
      </c>
      <c r="N112" s="31">
        <v>200000000</v>
      </c>
      <c r="O112" s="31">
        <v>200000000</v>
      </c>
      <c r="P112" s="31"/>
      <c r="Q112" s="31"/>
      <c r="R112" s="31">
        <f t="shared" ref="R112" si="36">SUM(O112:Q112)</f>
        <v>200000000</v>
      </c>
      <c r="S112" s="50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</row>
    <row r="113" spans="1:30" ht="67.5" x14ac:dyDescent="0.25">
      <c r="A113" s="209">
        <v>109</v>
      </c>
      <c r="B113" s="28">
        <v>2</v>
      </c>
      <c r="C113" s="29" t="s">
        <v>59</v>
      </c>
      <c r="D113" s="165" t="s">
        <v>205</v>
      </c>
      <c r="E113" s="165" t="s">
        <v>206</v>
      </c>
      <c r="F113" s="165" t="s">
        <v>509</v>
      </c>
      <c r="G113" s="29" t="s">
        <v>28</v>
      </c>
      <c r="H113" s="31" t="s">
        <v>610</v>
      </c>
      <c r="I113" s="30" t="s">
        <v>510</v>
      </c>
      <c r="J113" s="26">
        <v>42852</v>
      </c>
      <c r="K113" s="27">
        <v>17577</v>
      </c>
      <c r="L113" s="27">
        <v>2017680010161</v>
      </c>
      <c r="M113" s="29" t="s">
        <v>237</v>
      </c>
      <c r="N113" s="31">
        <v>601935064</v>
      </c>
      <c r="O113" s="31">
        <v>280000000</v>
      </c>
      <c r="P113" s="31"/>
      <c r="Q113" s="31"/>
      <c r="R113" s="31">
        <f t="shared" ref="R113" si="37">SUM(O113:Q113)</f>
        <v>280000000</v>
      </c>
      <c r="S113" s="50"/>
    </row>
    <row r="114" spans="1:30" ht="56.25" x14ac:dyDescent="0.25">
      <c r="A114" s="209">
        <v>110</v>
      </c>
      <c r="B114" s="28">
        <v>1</v>
      </c>
      <c r="C114" s="73" t="s">
        <v>50</v>
      </c>
      <c r="D114" s="173" t="s">
        <v>51</v>
      </c>
      <c r="E114" s="165" t="s">
        <v>410</v>
      </c>
      <c r="F114" s="165" t="s">
        <v>516</v>
      </c>
      <c r="G114" s="29" t="s">
        <v>30</v>
      </c>
      <c r="H114" s="31" t="s">
        <v>609</v>
      </c>
      <c r="I114" s="30" t="s">
        <v>515</v>
      </c>
      <c r="J114" s="26">
        <v>43174</v>
      </c>
      <c r="K114" s="27">
        <v>105871</v>
      </c>
      <c r="L114" s="30">
        <v>2018680010015</v>
      </c>
      <c r="M114" s="29" t="s">
        <v>190</v>
      </c>
      <c r="N114" s="31">
        <v>85075000</v>
      </c>
      <c r="O114" s="31">
        <v>41500000</v>
      </c>
      <c r="P114" s="31"/>
      <c r="Q114" s="31"/>
      <c r="R114" s="31">
        <f>SUM(O114:Q114)</f>
        <v>41500000</v>
      </c>
      <c r="S114" s="50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</row>
    <row r="115" spans="1:30" ht="56.25" x14ac:dyDescent="0.25">
      <c r="A115" s="209">
        <v>111</v>
      </c>
      <c r="B115" s="39" t="s">
        <v>481</v>
      </c>
      <c r="C115" s="29" t="s">
        <v>482</v>
      </c>
      <c r="D115" s="165" t="s">
        <v>483</v>
      </c>
      <c r="E115" s="173" t="s">
        <v>484</v>
      </c>
      <c r="F115" s="165" t="s">
        <v>522</v>
      </c>
      <c r="G115" s="64" t="s">
        <v>29</v>
      </c>
      <c r="H115" s="31" t="s">
        <v>523</v>
      </c>
      <c r="I115" s="41" t="s">
        <v>524</v>
      </c>
      <c r="J115" s="26">
        <v>42937</v>
      </c>
      <c r="K115" s="73">
        <v>39959</v>
      </c>
      <c r="L115" s="76">
        <v>2017680010210</v>
      </c>
      <c r="M115" s="73" t="s">
        <v>58</v>
      </c>
      <c r="N115" s="34">
        <v>394800017</v>
      </c>
      <c r="O115" s="34">
        <v>89084660</v>
      </c>
      <c r="P115" s="32"/>
      <c r="Q115" s="32"/>
      <c r="R115" s="31">
        <f>SUM(O115:Q115)</f>
        <v>89084660</v>
      </c>
      <c r="S115" s="5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</row>
    <row r="116" spans="1:30" ht="33.75" x14ac:dyDescent="0.25">
      <c r="A116" s="209">
        <v>112</v>
      </c>
      <c r="B116" s="28">
        <v>2</v>
      </c>
      <c r="C116" s="29" t="s">
        <v>59</v>
      </c>
      <c r="D116" s="173" t="s">
        <v>171</v>
      </c>
      <c r="E116" s="173" t="s">
        <v>121</v>
      </c>
      <c r="F116" s="165" t="s">
        <v>525</v>
      </c>
      <c r="G116" s="29" t="s">
        <v>28</v>
      </c>
      <c r="H116" s="31" t="s">
        <v>608</v>
      </c>
      <c r="I116" s="30" t="s">
        <v>526</v>
      </c>
      <c r="J116" s="26">
        <v>42619</v>
      </c>
      <c r="K116" s="27">
        <v>12868</v>
      </c>
      <c r="L116" s="27">
        <v>2017680010140</v>
      </c>
      <c r="M116" s="29" t="s">
        <v>58</v>
      </c>
      <c r="N116" s="31">
        <v>2769174633.8499999</v>
      </c>
      <c r="O116" s="31">
        <v>599555869.61000001</v>
      </c>
      <c r="P116" s="31"/>
      <c r="Q116" s="31"/>
      <c r="R116" s="31">
        <f t="shared" ref="R116" si="38">SUM(O116:Q116)</f>
        <v>599555869.61000001</v>
      </c>
      <c r="S116" s="50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</row>
    <row r="117" spans="1:30" ht="45" x14ac:dyDescent="0.25">
      <c r="A117" s="209">
        <v>113</v>
      </c>
      <c r="B117" s="28">
        <v>4</v>
      </c>
      <c r="C117" s="29" t="s">
        <v>66</v>
      </c>
      <c r="D117" s="173" t="s">
        <v>429</v>
      </c>
      <c r="E117" s="173" t="s">
        <v>368</v>
      </c>
      <c r="F117" s="165" t="s">
        <v>531</v>
      </c>
      <c r="G117" s="29" t="s">
        <v>30</v>
      </c>
      <c r="H117" s="31" t="s">
        <v>597</v>
      </c>
      <c r="I117" s="30" t="s">
        <v>536</v>
      </c>
      <c r="J117" s="26">
        <v>43180</v>
      </c>
      <c r="K117" s="27">
        <v>100090</v>
      </c>
      <c r="L117" s="30">
        <v>2018680010018</v>
      </c>
      <c r="M117" s="29" t="s">
        <v>58</v>
      </c>
      <c r="N117" s="31">
        <v>96841447</v>
      </c>
      <c r="O117" s="31">
        <v>96841447</v>
      </c>
      <c r="P117" s="31"/>
      <c r="Q117" s="31"/>
      <c r="R117" s="31">
        <f>SUM(O117:Q117)</f>
        <v>96841447</v>
      </c>
      <c r="S117" s="50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</row>
    <row r="118" spans="1:30" ht="56.25" x14ac:dyDescent="0.25">
      <c r="A118" s="209">
        <v>114</v>
      </c>
      <c r="B118" s="28">
        <v>4</v>
      </c>
      <c r="C118" s="29" t="s">
        <v>66</v>
      </c>
      <c r="D118" s="165" t="s">
        <v>85</v>
      </c>
      <c r="E118" s="165" t="s">
        <v>103</v>
      </c>
      <c r="F118" s="165" t="s">
        <v>533</v>
      </c>
      <c r="G118" s="29" t="s">
        <v>28</v>
      </c>
      <c r="H118" s="31" t="s">
        <v>598</v>
      </c>
      <c r="I118" s="30" t="s">
        <v>534</v>
      </c>
      <c r="J118" s="26">
        <v>42843</v>
      </c>
      <c r="K118" s="27">
        <v>20315</v>
      </c>
      <c r="L118" s="27">
        <v>2017680010156</v>
      </c>
      <c r="M118" s="73" t="s">
        <v>90</v>
      </c>
      <c r="N118" s="31">
        <v>483823501</v>
      </c>
      <c r="O118" s="31">
        <v>98675000</v>
      </c>
      <c r="P118" s="31"/>
      <c r="Q118" s="31"/>
      <c r="R118" s="31">
        <f t="shared" ref="R118" si="39">SUM(O118:Q118)</f>
        <v>98675000</v>
      </c>
      <c r="S118" s="50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</row>
    <row r="119" spans="1:30" ht="67.5" x14ac:dyDescent="0.25">
      <c r="A119" s="209">
        <v>115</v>
      </c>
      <c r="B119" s="95">
        <v>3</v>
      </c>
      <c r="C119" s="96" t="s">
        <v>528</v>
      </c>
      <c r="D119" s="168" t="s">
        <v>177</v>
      </c>
      <c r="E119" s="168" t="s">
        <v>529</v>
      </c>
      <c r="F119" s="171" t="s">
        <v>527</v>
      </c>
      <c r="G119" s="96" t="s">
        <v>30</v>
      </c>
      <c r="H119" s="108" t="s">
        <v>599</v>
      </c>
      <c r="I119" s="97" t="s">
        <v>530</v>
      </c>
      <c r="J119" s="98">
        <v>43183</v>
      </c>
      <c r="K119" s="99">
        <v>108970</v>
      </c>
      <c r="L119" s="99">
        <v>2018680010019</v>
      </c>
      <c r="M119" s="108" t="s">
        <v>237</v>
      </c>
      <c r="N119" s="100">
        <v>1030000000</v>
      </c>
      <c r="O119" s="100">
        <v>500000000</v>
      </c>
      <c r="P119" s="100"/>
      <c r="Q119" s="100"/>
      <c r="R119" s="100">
        <f t="shared" ref="R119:R120" si="40">SUM(O119:Q119)</f>
        <v>500000000</v>
      </c>
      <c r="S119" s="109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</row>
    <row r="120" spans="1:30" ht="95.25" customHeight="1" x14ac:dyDescent="0.25">
      <c r="A120" s="209">
        <v>116</v>
      </c>
      <c r="B120" s="42">
        <v>4</v>
      </c>
      <c r="C120" s="43" t="s">
        <v>91</v>
      </c>
      <c r="D120" s="169" t="s">
        <v>67</v>
      </c>
      <c r="E120" s="169" t="s">
        <v>538</v>
      </c>
      <c r="F120" s="169" t="s">
        <v>539</v>
      </c>
      <c r="G120" s="64" t="s">
        <v>29</v>
      </c>
      <c r="H120" s="43" t="s">
        <v>540</v>
      </c>
      <c r="I120" s="110" t="s">
        <v>541</v>
      </c>
      <c r="J120" s="111">
        <v>42606</v>
      </c>
      <c r="K120" s="162">
        <v>15016</v>
      </c>
      <c r="L120" s="27">
        <v>2017680010145</v>
      </c>
      <c r="M120" s="73" t="s">
        <v>71</v>
      </c>
      <c r="N120" s="31">
        <v>1108366453</v>
      </c>
      <c r="O120" s="31">
        <v>389905388</v>
      </c>
      <c r="P120" s="31">
        <v>100000000</v>
      </c>
      <c r="Q120" s="31"/>
      <c r="R120" s="31">
        <f t="shared" si="40"/>
        <v>489905388</v>
      </c>
      <c r="S120" s="104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</row>
    <row r="121" spans="1:30" ht="22.5" x14ac:dyDescent="0.25">
      <c r="A121" s="209">
        <v>117</v>
      </c>
      <c r="B121" s="42">
        <v>4</v>
      </c>
      <c r="C121" s="29" t="s">
        <v>66</v>
      </c>
      <c r="D121" s="119" t="s">
        <v>367</v>
      </c>
      <c r="E121" s="119" t="s">
        <v>368</v>
      </c>
      <c r="F121" s="165" t="s">
        <v>542</v>
      </c>
      <c r="G121" s="29" t="s">
        <v>28</v>
      </c>
      <c r="H121" s="29" t="s">
        <v>600</v>
      </c>
      <c r="I121" s="41" t="s">
        <v>543</v>
      </c>
      <c r="J121" s="26">
        <v>43032</v>
      </c>
      <c r="K121" s="73">
        <v>68441</v>
      </c>
      <c r="L121" s="27">
        <v>2017680010263</v>
      </c>
      <c r="M121" s="73" t="s">
        <v>58</v>
      </c>
      <c r="N121" s="34">
        <v>560587126.5</v>
      </c>
      <c r="O121" s="34">
        <v>88017400.269999996</v>
      </c>
      <c r="P121" s="32"/>
      <c r="Q121" s="29"/>
      <c r="R121" s="31">
        <f t="shared" ref="R121" si="41">SUM(O121:Q121)</f>
        <v>88017400.269999996</v>
      </c>
      <c r="S121" s="8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</row>
    <row r="122" spans="1:30" ht="33.75" x14ac:dyDescent="0.25">
      <c r="A122" s="209">
        <v>118</v>
      </c>
      <c r="B122" s="74">
        <v>6</v>
      </c>
      <c r="C122" s="73" t="s">
        <v>127</v>
      </c>
      <c r="D122" s="165" t="s">
        <v>128</v>
      </c>
      <c r="E122" s="173" t="s">
        <v>406</v>
      </c>
      <c r="F122" s="165" t="s">
        <v>407</v>
      </c>
      <c r="G122" s="64" t="s">
        <v>29</v>
      </c>
      <c r="H122" s="68" t="s">
        <v>601</v>
      </c>
      <c r="I122" s="65" t="s">
        <v>408</v>
      </c>
      <c r="J122" s="75">
        <v>42650</v>
      </c>
      <c r="K122" s="76">
        <v>6380</v>
      </c>
      <c r="L122" s="76">
        <v>2017680010063</v>
      </c>
      <c r="M122" s="73" t="s">
        <v>58</v>
      </c>
      <c r="N122" s="68">
        <v>2942599716.6399999</v>
      </c>
      <c r="O122" s="31">
        <v>1637917044.6600001</v>
      </c>
      <c r="P122" s="31"/>
      <c r="Q122" s="31"/>
      <c r="R122" s="31">
        <f t="shared" ref="R122:R128" si="42">SUM(O122:Q122)</f>
        <v>1637917044.6600001</v>
      </c>
      <c r="S122" s="50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</row>
    <row r="123" spans="1:30" ht="79.5" customHeight="1" x14ac:dyDescent="0.25">
      <c r="A123" s="209">
        <v>119</v>
      </c>
      <c r="B123" s="42">
        <v>4</v>
      </c>
      <c r="C123" s="43" t="s">
        <v>66</v>
      </c>
      <c r="D123" s="169" t="s">
        <v>85</v>
      </c>
      <c r="E123" s="169" t="s">
        <v>194</v>
      </c>
      <c r="F123" s="169" t="s">
        <v>545</v>
      </c>
      <c r="G123" s="43" t="s">
        <v>28</v>
      </c>
      <c r="H123" s="43" t="s">
        <v>547</v>
      </c>
      <c r="I123" s="43" t="s">
        <v>546</v>
      </c>
      <c r="J123" s="111">
        <v>42655</v>
      </c>
      <c r="K123" s="43">
        <v>6492</v>
      </c>
      <c r="L123" s="65">
        <v>2016680010228</v>
      </c>
      <c r="M123" s="43" t="s">
        <v>90</v>
      </c>
      <c r="N123" s="112">
        <v>8651727189</v>
      </c>
      <c r="O123" s="31">
        <v>2491908208</v>
      </c>
      <c r="P123" s="113">
        <v>312527651</v>
      </c>
      <c r="Q123" s="43"/>
      <c r="R123" s="112">
        <f t="shared" si="42"/>
        <v>2804435859</v>
      </c>
      <c r="S123" s="114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</row>
    <row r="124" spans="1:30" ht="57" x14ac:dyDescent="0.25">
      <c r="A124" s="209">
        <v>120</v>
      </c>
      <c r="B124" s="42">
        <v>4</v>
      </c>
      <c r="C124" s="43" t="s">
        <v>66</v>
      </c>
      <c r="D124" s="169" t="s">
        <v>458</v>
      </c>
      <c r="E124" s="169" t="s">
        <v>459</v>
      </c>
      <c r="F124" s="169" t="s">
        <v>548</v>
      </c>
      <c r="G124" s="29" t="s">
        <v>30</v>
      </c>
      <c r="H124" s="43" t="s">
        <v>682</v>
      </c>
      <c r="I124" s="30" t="s">
        <v>549</v>
      </c>
      <c r="J124" s="26">
        <v>43201</v>
      </c>
      <c r="K124" s="43">
        <v>111012</v>
      </c>
      <c r="L124" s="27">
        <v>2018680010020</v>
      </c>
      <c r="M124" s="43" t="s">
        <v>237</v>
      </c>
      <c r="N124" s="112">
        <v>120784399</v>
      </c>
      <c r="O124" s="31">
        <v>58633203</v>
      </c>
      <c r="P124" s="103"/>
      <c r="Q124" s="102"/>
      <c r="R124" s="112">
        <f t="shared" si="42"/>
        <v>58633203</v>
      </c>
      <c r="S124" s="115" t="s">
        <v>468</v>
      </c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</row>
    <row r="125" spans="1:30" ht="45" x14ac:dyDescent="0.25">
      <c r="A125" s="209">
        <v>121</v>
      </c>
      <c r="B125" s="39">
        <v>4</v>
      </c>
      <c r="C125" s="29" t="s">
        <v>66</v>
      </c>
      <c r="D125" s="165" t="s">
        <v>67</v>
      </c>
      <c r="E125" s="165" t="s">
        <v>396</v>
      </c>
      <c r="F125" s="165" t="s">
        <v>550</v>
      </c>
      <c r="G125" s="43" t="s">
        <v>28</v>
      </c>
      <c r="H125" s="31" t="s">
        <v>607</v>
      </c>
      <c r="I125" s="41" t="s">
        <v>551</v>
      </c>
      <c r="J125" s="26">
        <v>42929</v>
      </c>
      <c r="K125" s="73">
        <v>32455</v>
      </c>
      <c r="L125" s="76">
        <v>2017680010207</v>
      </c>
      <c r="M125" s="73" t="s">
        <v>71</v>
      </c>
      <c r="N125" s="34">
        <v>1588000000</v>
      </c>
      <c r="O125" s="34">
        <v>300000000</v>
      </c>
      <c r="P125" s="32">
        <v>200000000</v>
      </c>
      <c r="Q125" s="32"/>
      <c r="R125" s="31">
        <f t="shared" si="42"/>
        <v>500000000</v>
      </c>
      <c r="S125" s="5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</row>
    <row r="126" spans="1:30" ht="45" x14ac:dyDescent="0.25">
      <c r="A126" s="209">
        <v>122</v>
      </c>
      <c r="B126" s="28">
        <v>2</v>
      </c>
      <c r="C126" s="29" t="s">
        <v>59</v>
      </c>
      <c r="D126" s="165" t="s">
        <v>95</v>
      </c>
      <c r="E126" s="165" t="s">
        <v>98</v>
      </c>
      <c r="F126" s="169" t="s">
        <v>552</v>
      </c>
      <c r="G126" s="29" t="s">
        <v>30</v>
      </c>
      <c r="H126" s="43" t="s">
        <v>602</v>
      </c>
      <c r="I126" s="30" t="s">
        <v>553</v>
      </c>
      <c r="J126" s="26">
        <v>43207</v>
      </c>
      <c r="K126" s="43">
        <v>107848</v>
      </c>
      <c r="L126" s="27">
        <v>2018680010021</v>
      </c>
      <c r="M126" s="73" t="s">
        <v>595</v>
      </c>
      <c r="N126" s="34">
        <v>49707314</v>
      </c>
      <c r="O126" s="34">
        <v>49707314</v>
      </c>
      <c r="P126" s="103"/>
      <c r="Q126" s="102"/>
      <c r="R126" s="112">
        <f t="shared" si="42"/>
        <v>49707314</v>
      </c>
      <c r="S126" s="104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</row>
    <row r="127" spans="1:30" ht="90" x14ac:dyDescent="0.25">
      <c r="A127" s="209">
        <v>123</v>
      </c>
      <c r="B127" s="123">
        <v>1</v>
      </c>
      <c r="C127" s="124" t="s">
        <v>50</v>
      </c>
      <c r="D127" s="172" t="s">
        <v>238</v>
      </c>
      <c r="E127" s="172" t="s">
        <v>555</v>
      </c>
      <c r="F127" s="172" t="s">
        <v>556</v>
      </c>
      <c r="G127" s="124" t="s">
        <v>43</v>
      </c>
      <c r="H127" s="146" t="s">
        <v>561</v>
      </c>
      <c r="I127" s="126" t="s">
        <v>554</v>
      </c>
      <c r="J127" s="127">
        <v>43207</v>
      </c>
      <c r="K127" s="146">
        <v>106303</v>
      </c>
      <c r="L127" s="128">
        <v>2018680010022</v>
      </c>
      <c r="M127" s="124" t="s">
        <v>58</v>
      </c>
      <c r="N127" s="147">
        <v>563582156</v>
      </c>
      <c r="O127" s="147">
        <v>563582156</v>
      </c>
      <c r="P127" s="148"/>
      <c r="Q127" s="149"/>
      <c r="R127" s="150">
        <f t="shared" si="42"/>
        <v>563582156</v>
      </c>
      <c r="S127" s="151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</row>
    <row r="128" spans="1:30" ht="129.75" customHeight="1" x14ac:dyDescent="0.25">
      <c r="A128" s="209">
        <v>124</v>
      </c>
      <c r="B128" s="28">
        <v>1</v>
      </c>
      <c r="C128" s="73" t="s">
        <v>79</v>
      </c>
      <c r="D128" s="173" t="s">
        <v>493</v>
      </c>
      <c r="E128" s="165" t="s">
        <v>494</v>
      </c>
      <c r="F128" s="165" t="s">
        <v>495</v>
      </c>
      <c r="G128" s="37" t="s">
        <v>29</v>
      </c>
      <c r="H128" s="31" t="s">
        <v>603</v>
      </c>
      <c r="I128" s="30" t="s">
        <v>496</v>
      </c>
      <c r="J128" s="26">
        <v>42577</v>
      </c>
      <c r="K128" s="27">
        <v>13614</v>
      </c>
      <c r="L128" s="27">
        <v>2017680010142</v>
      </c>
      <c r="M128" s="26" t="s">
        <v>113</v>
      </c>
      <c r="N128" s="31">
        <v>9214811695</v>
      </c>
      <c r="O128" s="31">
        <v>2188382351</v>
      </c>
      <c r="P128" s="31"/>
      <c r="Q128" s="31"/>
      <c r="R128" s="31">
        <f t="shared" si="42"/>
        <v>2188382351</v>
      </c>
      <c r="S128" s="50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</row>
    <row r="129" spans="1:19" ht="45" x14ac:dyDescent="0.25">
      <c r="A129" s="209">
        <v>125</v>
      </c>
      <c r="B129" s="28">
        <v>1</v>
      </c>
      <c r="C129" s="64" t="s">
        <v>50</v>
      </c>
      <c r="D129" s="165" t="s">
        <v>383</v>
      </c>
      <c r="E129" s="173" t="s">
        <v>557</v>
      </c>
      <c r="F129" s="165" t="s">
        <v>558</v>
      </c>
      <c r="G129" s="37" t="s">
        <v>29</v>
      </c>
      <c r="H129" s="73" t="s">
        <v>560</v>
      </c>
      <c r="I129" s="41" t="s">
        <v>559</v>
      </c>
      <c r="J129" s="75">
        <v>42969</v>
      </c>
      <c r="K129" s="76">
        <v>36293</v>
      </c>
      <c r="L129" s="76">
        <v>2017680010227</v>
      </c>
      <c r="M129" s="73" t="s">
        <v>113</v>
      </c>
      <c r="N129" s="34">
        <v>635388989.03999996</v>
      </c>
      <c r="O129" s="34">
        <v>64195981</v>
      </c>
      <c r="P129" s="32"/>
      <c r="Q129" s="32"/>
      <c r="R129" s="31">
        <f t="shared" ref="R129" si="43">SUM(O129:Q129)</f>
        <v>64195981</v>
      </c>
      <c r="S129" s="56"/>
    </row>
    <row r="130" spans="1:19" ht="67.5" x14ac:dyDescent="0.25">
      <c r="A130" s="209">
        <v>126</v>
      </c>
      <c r="B130" s="39">
        <v>4</v>
      </c>
      <c r="C130" s="29" t="s">
        <v>66</v>
      </c>
      <c r="D130" s="165" t="s">
        <v>67</v>
      </c>
      <c r="E130" s="165" t="s">
        <v>68</v>
      </c>
      <c r="F130" s="165" t="s">
        <v>562</v>
      </c>
      <c r="G130" s="29" t="s">
        <v>29</v>
      </c>
      <c r="H130" s="31" t="s">
        <v>604</v>
      </c>
      <c r="I130" s="41" t="s">
        <v>563</v>
      </c>
      <c r="J130" s="26">
        <v>42915</v>
      </c>
      <c r="K130" s="73">
        <v>27538</v>
      </c>
      <c r="L130" s="76">
        <v>2017680010200</v>
      </c>
      <c r="M130" s="73" t="s">
        <v>71</v>
      </c>
      <c r="N130" s="34">
        <v>5062246473</v>
      </c>
      <c r="O130" s="34">
        <v>2000000000</v>
      </c>
      <c r="P130" s="32"/>
      <c r="Q130" s="32"/>
      <c r="R130" s="31">
        <f t="shared" ref="R130:R131" si="44">SUM(O130:Q130)</f>
        <v>2000000000</v>
      </c>
      <c r="S130" s="55"/>
    </row>
    <row r="131" spans="1:19" ht="33.75" x14ac:dyDescent="0.25">
      <c r="A131" s="209">
        <v>127</v>
      </c>
      <c r="B131" s="39">
        <v>1</v>
      </c>
      <c r="C131" s="64" t="s">
        <v>50</v>
      </c>
      <c r="D131" s="165" t="s">
        <v>569</v>
      </c>
      <c r="E131" s="165" t="s">
        <v>497</v>
      </c>
      <c r="F131" s="165" t="s">
        <v>568</v>
      </c>
      <c r="G131" s="29" t="s">
        <v>30</v>
      </c>
      <c r="H131" s="31" t="s">
        <v>683</v>
      </c>
      <c r="I131" s="30" t="s">
        <v>570</v>
      </c>
      <c r="J131" s="26">
        <v>43215</v>
      </c>
      <c r="K131" s="73">
        <v>113012</v>
      </c>
      <c r="L131" s="27">
        <v>2018680010024</v>
      </c>
      <c r="M131" s="29" t="s">
        <v>58</v>
      </c>
      <c r="N131" s="34">
        <v>3990471620.0799999</v>
      </c>
      <c r="O131" s="34">
        <v>1900224580.99</v>
      </c>
      <c r="P131" s="32"/>
      <c r="Q131" s="32"/>
      <c r="R131" s="31">
        <f t="shared" si="44"/>
        <v>1900224580.99</v>
      </c>
      <c r="S131" s="55"/>
    </row>
    <row r="132" spans="1:19" ht="48.75" customHeight="1" x14ac:dyDescent="0.25">
      <c r="A132" s="209">
        <v>128</v>
      </c>
      <c r="B132" s="74">
        <v>6</v>
      </c>
      <c r="C132" s="73" t="s">
        <v>127</v>
      </c>
      <c r="D132" s="165" t="s">
        <v>344</v>
      </c>
      <c r="E132" s="173" t="s">
        <v>345</v>
      </c>
      <c r="F132" s="165" t="s">
        <v>564</v>
      </c>
      <c r="G132" s="29" t="s">
        <v>30</v>
      </c>
      <c r="H132" s="31" t="s">
        <v>605</v>
      </c>
      <c r="I132" s="30" t="s">
        <v>581</v>
      </c>
      <c r="J132" s="26">
        <v>43215</v>
      </c>
      <c r="K132" s="73">
        <v>111074</v>
      </c>
      <c r="L132" s="27">
        <v>2018680010023</v>
      </c>
      <c r="M132" s="29" t="s">
        <v>58</v>
      </c>
      <c r="N132" s="34">
        <v>32213762885</v>
      </c>
      <c r="O132" s="34">
        <v>32213762885</v>
      </c>
      <c r="P132" s="32"/>
      <c r="Q132" s="32"/>
      <c r="R132" s="31">
        <f t="shared" ref="R132" si="45">SUM(O132:Q132)</f>
        <v>32213762885</v>
      </c>
      <c r="S132" s="55"/>
    </row>
    <row r="133" spans="1:19" ht="33.75" x14ac:dyDescent="0.25">
      <c r="A133" s="209">
        <v>129</v>
      </c>
      <c r="B133" s="28">
        <v>4</v>
      </c>
      <c r="C133" s="29" t="s">
        <v>66</v>
      </c>
      <c r="D133" s="165" t="s">
        <v>429</v>
      </c>
      <c r="E133" s="165" t="s">
        <v>368</v>
      </c>
      <c r="F133" s="165" t="s">
        <v>572</v>
      </c>
      <c r="G133" s="37" t="s">
        <v>28</v>
      </c>
      <c r="H133" s="29" t="s">
        <v>573</v>
      </c>
      <c r="I133" s="41" t="s">
        <v>574</v>
      </c>
      <c r="J133" s="26">
        <v>42949</v>
      </c>
      <c r="K133" s="29">
        <v>50360</v>
      </c>
      <c r="L133" s="27">
        <v>2017680010218</v>
      </c>
      <c r="M133" s="29" t="s">
        <v>58</v>
      </c>
      <c r="N133" s="34">
        <v>3092494087.1999998</v>
      </c>
      <c r="O133" s="34">
        <v>993034215.72000003</v>
      </c>
      <c r="P133" s="32"/>
      <c r="Q133" s="32"/>
      <c r="R133" s="31">
        <f t="shared" ref="R133:R134" si="46">SUM(O133:Q133)</f>
        <v>993034215.72000003</v>
      </c>
      <c r="S133" s="56"/>
    </row>
    <row r="134" spans="1:19" ht="56.25" x14ac:dyDescent="0.25">
      <c r="A134" s="209">
        <v>130</v>
      </c>
      <c r="B134" s="28">
        <v>1</v>
      </c>
      <c r="C134" s="64" t="s">
        <v>50</v>
      </c>
      <c r="D134" s="165" t="s">
        <v>383</v>
      </c>
      <c r="E134" s="166" t="s">
        <v>557</v>
      </c>
      <c r="F134" s="165" t="s">
        <v>578</v>
      </c>
      <c r="G134" s="37" t="s">
        <v>29</v>
      </c>
      <c r="H134" s="73" t="s">
        <v>606</v>
      </c>
      <c r="I134" s="41" t="s">
        <v>579</v>
      </c>
      <c r="J134" s="75">
        <v>42957</v>
      </c>
      <c r="K134" s="76">
        <v>35033</v>
      </c>
      <c r="L134" s="76">
        <v>2017680010220</v>
      </c>
      <c r="M134" s="73" t="s">
        <v>113</v>
      </c>
      <c r="N134" s="34">
        <v>309828099.10000002</v>
      </c>
      <c r="O134" s="34">
        <v>61840730</v>
      </c>
      <c r="P134" s="32"/>
      <c r="Q134" s="32"/>
      <c r="R134" s="31">
        <f t="shared" si="46"/>
        <v>61840730</v>
      </c>
      <c r="S134" s="56"/>
    </row>
    <row r="135" spans="1:19" ht="67.5" x14ac:dyDescent="0.25">
      <c r="A135" s="209">
        <v>131</v>
      </c>
      <c r="B135" s="74">
        <v>1</v>
      </c>
      <c r="C135" s="73" t="s">
        <v>79</v>
      </c>
      <c r="D135" s="173" t="s">
        <v>75</v>
      </c>
      <c r="E135" s="165" t="s">
        <v>52</v>
      </c>
      <c r="F135" s="165" t="s">
        <v>575</v>
      </c>
      <c r="G135" s="37" t="s">
        <v>28</v>
      </c>
      <c r="H135" s="73" t="s">
        <v>576</v>
      </c>
      <c r="I135" s="65" t="s">
        <v>577</v>
      </c>
      <c r="J135" s="75">
        <v>42760</v>
      </c>
      <c r="K135" s="76">
        <v>6510</v>
      </c>
      <c r="L135" s="76">
        <v>2017680010070</v>
      </c>
      <c r="M135" s="64" t="s">
        <v>113</v>
      </c>
      <c r="N135" s="68">
        <v>378155605.79000002</v>
      </c>
      <c r="O135" s="31">
        <v>8181126</v>
      </c>
      <c r="P135" s="31"/>
      <c r="Q135" s="31"/>
      <c r="R135" s="31">
        <f>SUM(O135:Q135)</f>
        <v>8181126</v>
      </c>
      <c r="S135" s="50"/>
    </row>
    <row r="136" spans="1:19" ht="33.75" x14ac:dyDescent="0.25">
      <c r="A136" s="209">
        <v>132</v>
      </c>
      <c r="B136" s="74">
        <v>6</v>
      </c>
      <c r="C136" s="73" t="s">
        <v>127</v>
      </c>
      <c r="D136" s="165" t="s">
        <v>128</v>
      </c>
      <c r="E136" s="173" t="s">
        <v>406</v>
      </c>
      <c r="F136" s="169" t="s">
        <v>587</v>
      </c>
      <c r="G136" s="29" t="s">
        <v>30</v>
      </c>
      <c r="H136" s="43" t="s">
        <v>589</v>
      </c>
      <c r="I136" s="30" t="s">
        <v>588</v>
      </c>
      <c r="J136" s="26">
        <v>43223</v>
      </c>
      <c r="K136" s="43">
        <v>116700</v>
      </c>
      <c r="L136" s="27">
        <v>2018680010028</v>
      </c>
      <c r="M136" s="29" t="s">
        <v>58</v>
      </c>
      <c r="N136" s="68">
        <v>6649597674.3500004</v>
      </c>
      <c r="O136" s="31">
        <v>2873145207</v>
      </c>
      <c r="P136" s="31">
        <v>273000000</v>
      </c>
      <c r="Q136" s="102"/>
      <c r="R136" s="31">
        <f>SUM(O136:Q136)</f>
        <v>3146145207</v>
      </c>
      <c r="S136" s="104"/>
    </row>
    <row r="137" spans="1:19" ht="56.25" x14ac:dyDescent="0.25">
      <c r="A137" s="209">
        <v>133</v>
      </c>
      <c r="B137" s="39">
        <v>4</v>
      </c>
      <c r="C137" s="29" t="s">
        <v>66</v>
      </c>
      <c r="D137" s="165" t="s">
        <v>67</v>
      </c>
      <c r="E137" s="119" t="s">
        <v>426</v>
      </c>
      <c r="F137" s="169" t="s">
        <v>590</v>
      </c>
      <c r="G137" s="29" t="s">
        <v>30</v>
      </c>
      <c r="H137" s="43" t="s">
        <v>592</v>
      </c>
      <c r="I137" s="30" t="s">
        <v>591</v>
      </c>
      <c r="J137" s="26">
        <v>43224</v>
      </c>
      <c r="K137" s="43">
        <v>109847</v>
      </c>
      <c r="L137" s="27">
        <v>2018680010029</v>
      </c>
      <c r="M137" s="73" t="s">
        <v>71</v>
      </c>
      <c r="N137" s="68">
        <v>900000000</v>
      </c>
      <c r="O137" s="31">
        <v>900000000</v>
      </c>
      <c r="P137" s="103"/>
      <c r="Q137" s="102"/>
      <c r="R137" s="31">
        <f>SUM(O137:Q137)</f>
        <v>900000000</v>
      </c>
      <c r="S137" s="104"/>
    </row>
    <row r="138" spans="1:19" ht="45" x14ac:dyDescent="0.25">
      <c r="A138" s="209">
        <v>134</v>
      </c>
      <c r="B138" s="69">
        <v>3</v>
      </c>
      <c r="C138" s="64" t="s">
        <v>176</v>
      </c>
      <c r="D138" s="165" t="s">
        <v>269</v>
      </c>
      <c r="E138" s="165" t="s">
        <v>270</v>
      </c>
      <c r="F138" s="119" t="s">
        <v>684</v>
      </c>
      <c r="G138" s="29" t="s">
        <v>157</v>
      </c>
      <c r="H138" s="29" t="s">
        <v>686</v>
      </c>
      <c r="I138" s="30" t="s">
        <v>685</v>
      </c>
      <c r="J138" s="26">
        <v>42536</v>
      </c>
      <c r="K138" s="27">
        <v>25017</v>
      </c>
      <c r="L138" s="30">
        <v>2017680010170</v>
      </c>
      <c r="M138" s="73" t="s">
        <v>118</v>
      </c>
      <c r="N138" s="34">
        <v>342456095</v>
      </c>
      <c r="O138" s="34">
        <v>85814767</v>
      </c>
      <c r="P138" s="33"/>
      <c r="Q138" s="29"/>
      <c r="R138" s="31">
        <f t="shared" ref="R138" si="47">SUM(O138:Q138)</f>
        <v>85814767</v>
      </c>
      <c r="S138" s="52"/>
    </row>
    <row r="139" spans="1:19" ht="45" x14ac:dyDescent="0.25">
      <c r="A139" s="209">
        <v>135</v>
      </c>
      <c r="B139" s="39">
        <v>4</v>
      </c>
      <c r="C139" s="29" t="s">
        <v>66</v>
      </c>
      <c r="D139" s="165" t="s">
        <v>85</v>
      </c>
      <c r="E139" s="165" t="s">
        <v>194</v>
      </c>
      <c r="F139" s="165" t="s">
        <v>580</v>
      </c>
      <c r="G139" s="29" t="s">
        <v>30</v>
      </c>
      <c r="H139" s="43" t="s">
        <v>593</v>
      </c>
      <c r="I139" s="30" t="s">
        <v>571</v>
      </c>
      <c r="J139" s="26">
        <v>43222</v>
      </c>
      <c r="K139" s="43">
        <v>108189</v>
      </c>
      <c r="L139" s="27">
        <v>2018680010026</v>
      </c>
      <c r="M139" s="73" t="s">
        <v>90</v>
      </c>
      <c r="N139" s="34">
        <v>2288806621.8099999</v>
      </c>
      <c r="O139" s="34">
        <v>2288806621.8099999</v>
      </c>
      <c r="P139" s="103"/>
      <c r="Q139" s="102"/>
      <c r="R139" s="112">
        <f t="shared" ref="R139:R141" si="48">SUM(O139:Q139)</f>
        <v>2288806621.8099999</v>
      </c>
      <c r="S139" s="55" t="s">
        <v>228</v>
      </c>
    </row>
    <row r="140" spans="1:19" ht="45" x14ac:dyDescent="0.25">
      <c r="A140" s="209">
        <v>136</v>
      </c>
      <c r="B140" s="74">
        <v>6</v>
      </c>
      <c r="C140" s="73" t="s">
        <v>127</v>
      </c>
      <c r="D140" s="165" t="s">
        <v>344</v>
      </c>
      <c r="E140" s="165" t="s">
        <v>451</v>
      </c>
      <c r="F140" s="165" t="s">
        <v>694</v>
      </c>
      <c r="G140" s="29" t="s">
        <v>44</v>
      </c>
      <c r="H140" s="43" t="s">
        <v>697</v>
      </c>
      <c r="I140" s="120"/>
      <c r="J140" s="121"/>
      <c r="K140" s="43">
        <v>188058</v>
      </c>
      <c r="L140" s="122"/>
      <c r="M140" s="29" t="s">
        <v>58</v>
      </c>
      <c r="N140" s="34">
        <v>293634288.67000002</v>
      </c>
      <c r="O140" s="34"/>
      <c r="P140" s="103"/>
      <c r="Q140" s="112">
        <v>293634288.67000002</v>
      </c>
      <c r="R140" s="112">
        <f t="shared" si="48"/>
        <v>293634288.67000002</v>
      </c>
      <c r="S140" s="115" t="s">
        <v>696</v>
      </c>
    </row>
    <row r="141" spans="1:19" ht="45" x14ac:dyDescent="0.25">
      <c r="A141" s="209">
        <v>137</v>
      </c>
      <c r="B141" s="39">
        <v>4</v>
      </c>
      <c r="C141" s="29" t="s">
        <v>66</v>
      </c>
      <c r="D141" s="165" t="s">
        <v>429</v>
      </c>
      <c r="E141" s="165" t="s">
        <v>368</v>
      </c>
      <c r="F141" s="165" t="s">
        <v>690</v>
      </c>
      <c r="G141" s="64" t="s">
        <v>29</v>
      </c>
      <c r="H141" s="43" t="s">
        <v>692</v>
      </c>
      <c r="I141" s="30" t="s">
        <v>688</v>
      </c>
      <c r="J141" s="26">
        <v>43228</v>
      </c>
      <c r="K141" s="43">
        <v>114576</v>
      </c>
      <c r="L141" s="27">
        <v>2018680010031</v>
      </c>
      <c r="M141" s="29" t="s">
        <v>58</v>
      </c>
      <c r="N141" s="34">
        <v>8393733142.8800001</v>
      </c>
      <c r="O141" s="34">
        <v>8397733142.8800001</v>
      </c>
      <c r="P141" s="103"/>
      <c r="Q141" s="102"/>
      <c r="R141" s="112">
        <f t="shared" si="48"/>
        <v>8397733142.8800001</v>
      </c>
      <c r="S141" s="118"/>
    </row>
    <row r="142" spans="1:19" ht="56.25" x14ac:dyDescent="0.25">
      <c r="A142" s="209">
        <v>138</v>
      </c>
      <c r="B142" s="39" t="s">
        <v>481</v>
      </c>
      <c r="C142" s="29" t="s">
        <v>482</v>
      </c>
      <c r="D142" s="165" t="s">
        <v>483</v>
      </c>
      <c r="E142" s="173" t="s">
        <v>484</v>
      </c>
      <c r="F142" s="165" t="s">
        <v>700</v>
      </c>
      <c r="G142" s="37" t="s">
        <v>28</v>
      </c>
      <c r="H142" s="73" t="s">
        <v>701</v>
      </c>
      <c r="I142" s="41" t="s">
        <v>702</v>
      </c>
      <c r="J142" s="75">
        <v>42979</v>
      </c>
      <c r="K142" s="76">
        <v>56678</v>
      </c>
      <c r="L142" s="76">
        <v>2017680010238</v>
      </c>
      <c r="M142" s="73" t="s">
        <v>58</v>
      </c>
      <c r="N142" s="34">
        <v>11226328977</v>
      </c>
      <c r="O142" s="34">
        <v>1102623391</v>
      </c>
      <c r="P142" s="32"/>
      <c r="Q142" s="32"/>
      <c r="R142" s="31">
        <f t="shared" ref="R142" si="49">SUM(O142:Q142)</f>
        <v>1102623391</v>
      </c>
      <c r="S142" s="56"/>
    </row>
    <row r="143" spans="1:19" ht="67.5" x14ac:dyDescent="0.25">
      <c r="A143" s="209">
        <v>139</v>
      </c>
      <c r="B143" s="74">
        <v>6</v>
      </c>
      <c r="C143" s="73" t="s">
        <v>127</v>
      </c>
      <c r="D143" s="165" t="s">
        <v>128</v>
      </c>
      <c r="E143" s="173" t="s">
        <v>406</v>
      </c>
      <c r="F143" s="119" t="s">
        <v>689</v>
      </c>
      <c r="G143" s="29" t="s">
        <v>30</v>
      </c>
      <c r="H143" s="29" t="s">
        <v>691</v>
      </c>
      <c r="I143" s="30" t="s">
        <v>687</v>
      </c>
      <c r="J143" s="26">
        <v>43228</v>
      </c>
      <c r="K143" s="27">
        <v>102888</v>
      </c>
      <c r="L143" s="27">
        <v>2018680010030</v>
      </c>
      <c r="M143" s="29" t="s">
        <v>58</v>
      </c>
      <c r="N143" s="34">
        <v>1242467100</v>
      </c>
      <c r="O143" s="34">
        <v>1242467100</v>
      </c>
      <c r="P143" s="33"/>
      <c r="Q143" s="29"/>
      <c r="R143" s="31">
        <f t="shared" ref="R143:R144" si="50">SUM(O143:Q143)</f>
        <v>1242467100</v>
      </c>
      <c r="S143" s="55" t="s">
        <v>706</v>
      </c>
    </row>
    <row r="144" spans="1:19" ht="45" x14ac:dyDescent="0.25">
      <c r="A144" s="209">
        <v>140</v>
      </c>
      <c r="B144" s="74">
        <v>4</v>
      </c>
      <c r="C144" s="29" t="s">
        <v>66</v>
      </c>
      <c r="D144" s="165" t="s">
        <v>458</v>
      </c>
      <c r="E144" s="165" t="s">
        <v>459</v>
      </c>
      <c r="F144" s="165" t="s">
        <v>708</v>
      </c>
      <c r="G144" s="29" t="s">
        <v>30</v>
      </c>
      <c r="H144" s="43" t="s">
        <v>710</v>
      </c>
      <c r="I144" s="30" t="s">
        <v>707</v>
      </c>
      <c r="J144" s="26">
        <v>43245</v>
      </c>
      <c r="K144" s="43">
        <v>118877</v>
      </c>
      <c r="L144" s="27">
        <v>2018680010034</v>
      </c>
      <c r="M144" s="43" t="s">
        <v>237</v>
      </c>
      <c r="N144" s="34">
        <v>1311166387</v>
      </c>
      <c r="O144" s="34">
        <v>1311166387</v>
      </c>
      <c r="P144" s="103"/>
      <c r="Q144" s="102"/>
      <c r="R144" s="112">
        <f t="shared" si="50"/>
        <v>1311166387</v>
      </c>
      <c r="S144" s="115" t="s">
        <v>709</v>
      </c>
    </row>
    <row r="145" spans="1:19" ht="45" x14ac:dyDescent="0.25">
      <c r="A145" s="209">
        <v>141</v>
      </c>
      <c r="B145" s="39">
        <v>6</v>
      </c>
      <c r="C145" s="73" t="s">
        <v>127</v>
      </c>
      <c r="D145" s="165" t="s">
        <v>128</v>
      </c>
      <c r="E145" s="173" t="s">
        <v>711</v>
      </c>
      <c r="F145" s="165" t="s">
        <v>712</v>
      </c>
      <c r="G145" s="29" t="s">
        <v>44</v>
      </c>
      <c r="H145" s="43" t="s">
        <v>713</v>
      </c>
      <c r="I145" s="120"/>
      <c r="J145" s="121"/>
      <c r="K145" s="43">
        <v>71074</v>
      </c>
      <c r="L145" s="122"/>
      <c r="M145" s="29" t="s">
        <v>58</v>
      </c>
      <c r="N145" s="34">
        <v>270843021.57999998</v>
      </c>
      <c r="O145" s="34"/>
      <c r="P145" s="103"/>
      <c r="Q145" s="34">
        <v>270843021.57999998</v>
      </c>
      <c r="R145" s="112">
        <f>SUM(Q145)</f>
        <v>270843021.57999998</v>
      </c>
      <c r="S145" s="115" t="s">
        <v>696</v>
      </c>
    </row>
    <row r="146" spans="1:19" ht="33.75" x14ac:dyDescent="0.25">
      <c r="A146" s="209">
        <v>142</v>
      </c>
      <c r="B146" s="74">
        <v>6</v>
      </c>
      <c r="C146" s="73" t="s">
        <v>127</v>
      </c>
      <c r="D146" s="165" t="s">
        <v>344</v>
      </c>
      <c r="E146" s="165" t="s">
        <v>345</v>
      </c>
      <c r="F146" s="165" t="s">
        <v>717</v>
      </c>
      <c r="G146" s="29" t="s">
        <v>30</v>
      </c>
      <c r="H146" s="43" t="s">
        <v>719</v>
      </c>
      <c r="I146" s="30" t="s">
        <v>715</v>
      </c>
      <c r="J146" s="26">
        <v>43248</v>
      </c>
      <c r="K146" s="43">
        <v>118018</v>
      </c>
      <c r="L146" s="27">
        <v>2018680010036</v>
      </c>
      <c r="M146" s="29" t="s">
        <v>58</v>
      </c>
      <c r="N146" s="34">
        <v>1101039013</v>
      </c>
      <c r="O146" s="34">
        <v>1101039013</v>
      </c>
      <c r="P146" s="103"/>
      <c r="Q146" s="102"/>
      <c r="R146" s="112">
        <f t="shared" ref="R146:R150" si="51">SUM(O146:Q146)</f>
        <v>1101039013</v>
      </c>
      <c r="S146" s="118"/>
    </row>
    <row r="147" spans="1:19" ht="45" x14ac:dyDescent="0.25">
      <c r="A147" s="209">
        <v>143</v>
      </c>
      <c r="B147" s="28">
        <v>1</v>
      </c>
      <c r="C147" s="64" t="s">
        <v>50</v>
      </c>
      <c r="D147" s="165" t="s">
        <v>238</v>
      </c>
      <c r="E147" s="165" t="s">
        <v>555</v>
      </c>
      <c r="F147" s="165" t="s">
        <v>716</v>
      </c>
      <c r="G147" s="29" t="s">
        <v>30</v>
      </c>
      <c r="H147" s="43" t="s">
        <v>718</v>
      </c>
      <c r="I147" s="30" t="s">
        <v>714</v>
      </c>
      <c r="J147" s="26">
        <v>43249</v>
      </c>
      <c r="K147" s="43">
        <v>118543</v>
      </c>
      <c r="L147" s="27">
        <v>2018680010035</v>
      </c>
      <c r="M147" s="29" t="s">
        <v>58</v>
      </c>
      <c r="N147" s="34">
        <v>66155135</v>
      </c>
      <c r="O147" s="34">
        <v>66155135</v>
      </c>
      <c r="P147" s="103"/>
      <c r="Q147" s="102"/>
      <c r="R147" s="112">
        <f t="shared" si="51"/>
        <v>66155135</v>
      </c>
      <c r="S147" s="118"/>
    </row>
    <row r="148" spans="1:19" ht="45" x14ac:dyDescent="0.25">
      <c r="A148" s="209">
        <v>144</v>
      </c>
      <c r="B148" s="74">
        <v>4</v>
      </c>
      <c r="C148" s="29" t="s">
        <v>66</v>
      </c>
      <c r="D148" s="165" t="s">
        <v>106</v>
      </c>
      <c r="E148" s="165" t="s">
        <v>308</v>
      </c>
      <c r="F148" s="165" t="s">
        <v>722</v>
      </c>
      <c r="G148" s="29" t="s">
        <v>30</v>
      </c>
      <c r="H148" s="43" t="s">
        <v>726</v>
      </c>
      <c r="I148" s="30" t="s">
        <v>723</v>
      </c>
      <c r="J148" s="26">
        <v>43250</v>
      </c>
      <c r="K148" s="43">
        <v>108206</v>
      </c>
      <c r="L148" s="27">
        <v>2018680010038</v>
      </c>
      <c r="M148" s="73" t="s">
        <v>1044</v>
      </c>
      <c r="N148" s="34">
        <v>1904000000</v>
      </c>
      <c r="O148" s="34">
        <v>630000000</v>
      </c>
      <c r="P148" s="103"/>
      <c r="Q148" s="102"/>
      <c r="R148" s="112">
        <f t="shared" si="51"/>
        <v>630000000</v>
      </c>
      <c r="S148" s="55" t="s">
        <v>228</v>
      </c>
    </row>
    <row r="149" spans="1:19" ht="78.75" x14ac:dyDescent="0.25">
      <c r="A149" s="209">
        <v>145</v>
      </c>
      <c r="B149" s="123">
        <v>3</v>
      </c>
      <c r="C149" s="124" t="s">
        <v>176</v>
      </c>
      <c r="D149" s="170" t="s">
        <v>177</v>
      </c>
      <c r="E149" s="170" t="s">
        <v>178</v>
      </c>
      <c r="F149" s="170" t="s">
        <v>725</v>
      </c>
      <c r="G149" s="124" t="s">
        <v>43</v>
      </c>
      <c r="H149" s="146" t="s">
        <v>727</v>
      </c>
      <c r="I149" s="126" t="s">
        <v>724</v>
      </c>
      <c r="J149" s="127">
        <v>43251</v>
      </c>
      <c r="K149" s="146">
        <v>121126</v>
      </c>
      <c r="L149" s="128">
        <v>2018680010039</v>
      </c>
      <c r="M149" s="124" t="s">
        <v>387</v>
      </c>
      <c r="N149" s="147">
        <v>1966796600</v>
      </c>
      <c r="O149" s="147">
        <v>983398300</v>
      </c>
      <c r="P149" s="148"/>
      <c r="Q149" s="149"/>
      <c r="R149" s="150">
        <f t="shared" si="51"/>
        <v>983398300</v>
      </c>
      <c r="S149" s="191"/>
    </row>
    <row r="150" spans="1:19" ht="56.25" x14ac:dyDescent="0.25">
      <c r="A150" s="209">
        <v>146</v>
      </c>
      <c r="B150" s="28">
        <v>1</v>
      </c>
      <c r="C150" s="64" t="s">
        <v>50</v>
      </c>
      <c r="D150" s="173" t="s">
        <v>110</v>
      </c>
      <c r="E150" s="173" t="s">
        <v>497</v>
      </c>
      <c r="F150" s="165" t="s">
        <v>498</v>
      </c>
      <c r="G150" s="64" t="s">
        <v>29</v>
      </c>
      <c r="H150" s="73" t="s">
        <v>741</v>
      </c>
      <c r="I150" s="41" t="s">
        <v>500</v>
      </c>
      <c r="J150" s="75">
        <v>42979</v>
      </c>
      <c r="K150" s="76">
        <v>56925</v>
      </c>
      <c r="L150" s="76">
        <v>2017680010237</v>
      </c>
      <c r="M150" s="73" t="s">
        <v>58</v>
      </c>
      <c r="N150" s="34">
        <v>2494116686.6199999</v>
      </c>
      <c r="O150" s="34">
        <v>1738973068.0999999</v>
      </c>
      <c r="P150" s="32"/>
      <c r="Q150" s="32"/>
      <c r="R150" s="31">
        <f t="shared" si="51"/>
        <v>1738973068.0999999</v>
      </c>
      <c r="S150" s="56"/>
    </row>
    <row r="151" spans="1:19" ht="56.25" x14ac:dyDescent="0.25">
      <c r="A151" s="209">
        <v>147</v>
      </c>
      <c r="B151" s="74">
        <v>2</v>
      </c>
      <c r="C151" s="73" t="s">
        <v>59</v>
      </c>
      <c r="D151" s="165" t="s">
        <v>120</v>
      </c>
      <c r="E151" s="173" t="s">
        <v>191</v>
      </c>
      <c r="F151" s="165" t="s">
        <v>728</v>
      </c>
      <c r="G151" s="37" t="s">
        <v>157</v>
      </c>
      <c r="H151" s="73" t="s">
        <v>730</v>
      </c>
      <c r="I151" s="65" t="s">
        <v>729</v>
      </c>
      <c r="J151" s="75">
        <v>42760</v>
      </c>
      <c r="K151" s="76">
        <v>6361</v>
      </c>
      <c r="L151" s="76">
        <v>2017680010061</v>
      </c>
      <c r="M151" s="73" t="s">
        <v>160</v>
      </c>
      <c r="N151" s="68">
        <v>98344983</v>
      </c>
      <c r="O151" s="31"/>
      <c r="P151" s="31">
        <v>32760000</v>
      </c>
      <c r="Q151" s="31"/>
      <c r="R151" s="31">
        <f>SUM(P151:Q151)</f>
        <v>32760000</v>
      </c>
      <c r="S151" s="50"/>
    </row>
    <row r="152" spans="1:19" ht="78.75" x14ac:dyDescent="0.25">
      <c r="A152" s="209">
        <v>148</v>
      </c>
      <c r="B152" s="74">
        <v>2</v>
      </c>
      <c r="C152" s="73" t="s">
        <v>59</v>
      </c>
      <c r="D152" s="166" t="s">
        <v>161</v>
      </c>
      <c r="E152" s="173" t="s">
        <v>731</v>
      </c>
      <c r="F152" s="165" t="s">
        <v>732</v>
      </c>
      <c r="G152" s="64" t="s">
        <v>28</v>
      </c>
      <c r="H152" s="73" t="s">
        <v>738</v>
      </c>
      <c r="I152" s="65" t="s">
        <v>733</v>
      </c>
      <c r="J152" s="75">
        <v>42621</v>
      </c>
      <c r="K152" s="76">
        <v>6252</v>
      </c>
      <c r="L152" s="76">
        <v>2017680010056</v>
      </c>
      <c r="M152" s="73" t="s">
        <v>160</v>
      </c>
      <c r="N152" s="68">
        <v>686482512</v>
      </c>
      <c r="O152" s="31">
        <v>154365000</v>
      </c>
      <c r="P152" s="31">
        <v>46056000</v>
      </c>
      <c r="Q152" s="31"/>
      <c r="R152" s="31">
        <f>SUM(O152:Q152)</f>
        <v>200421000</v>
      </c>
      <c r="S152" s="55"/>
    </row>
    <row r="153" spans="1:19" ht="45" x14ac:dyDescent="0.25">
      <c r="A153" s="209">
        <v>149</v>
      </c>
      <c r="B153" s="74">
        <v>2</v>
      </c>
      <c r="C153" s="73" t="s">
        <v>59</v>
      </c>
      <c r="D153" s="173" t="s">
        <v>120</v>
      </c>
      <c r="E153" s="173" t="s">
        <v>184</v>
      </c>
      <c r="F153" s="165" t="s">
        <v>734</v>
      </c>
      <c r="G153" s="37" t="s">
        <v>157</v>
      </c>
      <c r="H153" s="73" t="s">
        <v>739</v>
      </c>
      <c r="I153" s="65" t="s">
        <v>735</v>
      </c>
      <c r="J153" s="75">
        <v>42593</v>
      </c>
      <c r="K153" s="76">
        <v>6212</v>
      </c>
      <c r="L153" s="76">
        <v>2017680010052</v>
      </c>
      <c r="M153" s="64" t="s">
        <v>160</v>
      </c>
      <c r="N153" s="68">
        <v>427817613</v>
      </c>
      <c r="O153" s="31"/>
      <c r="P153" s="31">
        <v>109201000</v>
      </c>
      <c r="Q153" s="31"/>
      <c r="R153" s="31">
        <f>SUBTOTAL(9,O153:Q153)</f>
        <v>109201000</v>
      </c>
      <c r="S153" s="55"/>
    </row>
    <row r="154" spans="1:19" ht="56.25" x14ac:dyDescent="0.25">
      <c r="A154" s="209">
        <v>150</v>
      </c>
      <c r="B154" s="74">
        <v>2</v>
      </c>
      <c r="C154" s="73" t="s">
        <v>59</v>
      </c>
      <c r="D154" s="165" t="s">
        <v>120</v>
      </c>
      <c r="E154" s="173" t="s">
        <v>412</v>
      </c>
      <c r="F154" s="165" t="s">
        <v>736</v>
      </c>
      <c r="G154" s="37" t="s">
        <v>157</v>
      </c>
      <c r="H154" s="73" t="s">
        <v>740</v>
      </c>
      <c r="I154" s="65" t="s">
        <v>737</v>
      </c>
      <c r="J154" s="75">
        <v>42594</v>
      </c>
      <c r="K154" s="76">
        <v>5912</v>
      </c>
      <c r="L154" s="76">
        <v>2017680010047</v>
      </c>
      <c r="M154" s="73" t="s">
        <v>160</v>
      </c>
      <c r="N154" s="68">
        <v>179682978</v>
      </c>
      <c r="O154" s="31"/>
      <c r="P154" s="31">
        <v>45864000</v>
      </c>
      <c r="Q154" s="31"/>
      <c r="R154" s="31">
        <f>SUM(P154:Q154)</f>
        <v>45864000</v>
      </c>
      <c r="S154" s="55"/>
    </row>
    <row r="155" spans="1:19" ht="67.5" x14ac:dyDescent="0.25">
      <c r="A155" s="209">
        <v>151</v>
      </c>
      <c r="B155" s="39">
        <v>4</v>
      </c>
      <c r="C155" s="29" t="s">
        <v>66</v>
      </c>
      <c r="D155" s="169" t="s">
        <v>67</v>
      </c>
      <c r="E155" s="173" t="s">
        <v>396</v>
      </c>
      <c r="F155" s="165" t="s">
        <v>744</v>
      </c>
      <c r="G155" s="29" t="s">
        <v>30</v>
      </c>
      <c r="H155" s="73" t="s">
        <v>745</v>
      </c>
      <c r="I155" s="30" t="s">
        <v>742</v>
      </c>
      <c r="J155" s="26">
        <v>43258</v>
      </c>
      <c r="K155" s="43">
        <v>121589</v>
      </c>
      <c r="L155" s="27">
        <v>2018680010040</v>
      </c>
      <c r="M155" s="73" t="s">
        <v>71</v>
      </c>
      <c r="N155" s="68">
        <v>300000000</v>
      </c>
      <c r="O155" s="31">
        <v>100000000</v>
      </c>
      <c r="P155" s="31"/>
      <c r="Q155" s="31"/>
      <c r="R155" s="31">
        <f t="shared" ref="R155:R160" si="52">SUM(O155:Q155)</f>
        <v>100000000</v>
      </c>
      <c r="S155" s="55"/>
    </row>
    <row r="156" spans="1:19" ht="56.25" x14ac:dyDescent="0.25">
      <c r="A156" s="209">
        <v>152</v>
      </c>
      <c r="B156" s="39">
        <v>4</v>
      </c>
      <c r="C156" s="29" t="s">
        <v>66</v>
      </c>
      <c r="D156" s="165" t="s">
        <v>67</v>
      </c>
      <c r="E156" s="119" t="s">
        <v>426</v>
      </c>
      <c r="F156" s="165" t="s">
        <v>746</v>
      </c>
      <c r="G156" s="29" t="s">
        <v>44</v>
      </c>
      <c r="H156" s="73" t="s">
        <v>929</v>
      </c>
      <c r="I156" s="120"/>
      <c r="J156" s="26">
        <v>43258</v>
      </c>
      <c r="K156" s="43">
        <v>112513</v>
      </c>
      <c r="L156" s="120"/>
      <c r="M156" s="73" t="s">
        <v>71</v>
      </c>
      <c r="N156" s="68">
        <v>691022139.55999994</v>
      </c>
      <c r="O156" s="31">
        <v>60000000</v>
      </c>
      <c r="P156" s="31"/>
      <c r="Q156" s="31">
        <v>631022139.55999994</v>
      </c>
      <c r="R156" s="31">
        <f t="shared" si="52"/>
        <v>691022139.55999994</v>
      </c>
      <c r="S156" s="115" t="s">
        <v>747</v>
      </c>
    </row>
    <row r="157" spans="1:19" ht="78.75" x14ac:dyDescent="0.25">
      <c r="A157" s="209">
        <v>153</v>
      </c>
      <c r="B157" s="74">
        <v>1</v>
      </c>
      <c r="C157" s="64" t="s">
        <v>50</v>
      </c>
      <c r="D157" s="165" t="s">
        <v>238</v>
      </c>
      <c r="E157" s="165" t="s">
        <v>555</v>
      </c>
      <c r="F157" s="165" t="s">
        <v>750</v>
      </c>
      <c r="G157" s="29" t="s">
        <v>30</v>
      </c>
      <c r="H157" s="73" t="s">
        <v>753</v>
      </c>
      <c r="I157" s="30" t="s">
        <v>743</v>
      </c>
      <c r="J157" s="26">
        <v>43258</v>
      </c>
      <c r="K157" s="43">
        <v>122194</v>
      </c>
      <c r="L157" s="27">
        <v>2018680010041</v>
      </c>
      <c r="M157" s="73" t="s">
        <v>58</v>
      </c>
      <c r="N157" s="68">
        <v>85150354</v>
      </c>
      <c r="O157" s="31">
        <v>85150354</v>
      </c>
      <c r="P157" s="31"/>
      <c r="Q157" s="31"/>
      <c r="R157" s="31">
        <f t="shared" si="52"/>
        <v>85150354</v>
      </c>
      <c r="S157" s="55"/>
    </row>
    <row r="158" spans="1:19" ht="45" x14ac:dyDescent="0.25">
      <c r="A158" s="209">
        <v>154</v>
      </c>
      <c r="B158" s="39">
        <v>4</v>
      </c>
      <c r="C158" s="29" t="s">
        <v>66</v>
      </c>
      <c r="D158" s="165" t="s">
        <v>458</v>
      </c>
      <c r="E158" s="173" t="s">
        <v>749</v>
      </c>
      <c r="F158" s="165" t="s">
        <v>751</v>
      </c>
      <c r="G158" s="29" t="s">
        <v>30</v>
      </c>
      <c r="H158" s="73" t="s">
        <v>754</v>
      </c>
      <c r="I158" s="30" t="s">
        <v>748</v>
      </c>
      <c r="J158" s="26">
        <v>43263</v>
      </c>
      <c r="K158" s="76">
        <v>124203</v>
      </c>
      <c r="L158" s="27">
        <v>2018680010042</v>
      </c>
      <c r="M158" s="43" t="s">
        <v>237</v>
      </c>
      <c r="N158" s="68">
        <v>67283298</v>
      </c>
      <c r="O158" s="31">
        <v>32821121</v>
      </c>
      <c r="P158" s="31"/>
      <c r="Q158" s="31"/>
      <c r="R158" s="31">
        <f t="shared" si="52"/>
        <v>32821121</v>
      </c>
      <c r="S158" s="55" t="s">
        <v>752</v>
      </c>
    </row>
    <row r="159" spans="1:19" ht="67.5" x14ac:dyDescent="0.25">
      <c r="A159" s="209">
        <v>155</v>
      </c>
      <c r="B159" s="39">
        <v>2</v>
      </c>
      <c r="C159" s="29" t="s">
        <v>59</v>
      </c>
      <c r="D159" s="173" t="s">
        <v>205</v>
      </c>
      <c r="E159" s="165" t="s">
        <v>172</v>
      </c>
      <c r="F159" s="165" t="s">
        <v>758</v>
      </c>
      <c r="G159" s="64" t="s">
        <v>29</v>
      </c>
      <c r="H159" s="31" t="s">
        <v>759</v>
      </c>
      <c r="I159" s="41" t="s">
        <v>760</v>
      </c>
      <c r="J159" s="26">
        <v>42915</v>
      </c>
      <c r="K159" s="73">
        <v>33487</v>
      </c>
      <c r="L159" s="76">
        <v>2017680010201</v>
      </c>
      <c r="M159" s="73" t="s">
        <v>1044</v>
      </c>
      <c r="N159" s="34">
        <v>225000000</v>
      </c>
      <c r="O159" s="34"/>
      <c r="P159" s="32">
        <v>150000000</v>
      </c>
      <c r="Q159" s="32"/>
      <c r="R159" s="31">
        <f t="shared" si="52"/>
        <v>150000000</v>
      </c>
      <c r="S159" s="55" t="s">
        <v>762</v>
      </c>
    </row>
    <row r="160" spans="1:19" ht="67.5" x14ac:dyDescent="0.25">
      <c r="A160" s="209">
        <v>156</v>
      </c>
      <c r="B160" s="74">
        <v>2</v>
      </c>
      <c r="C160" s="73" t="s">
        <v>59</v>
      </c>
      <c r="D160" s="165" t="s">
        <v>202</v>
      </c>
      <c r="E160" s="173" t="s">
        <v>203</v>
      </c>
      <c r="F160" s="165" t="s">
        <v>967</v>
      </c>
      <c r="G160" s="64" t="s">
        <v>29</v>
      </c>
      <c r="H160" s="73" t="s">
        <v>761</v>
      </c>
      <c r="I160" s="65" t="s">
        <v>204</v>
      </c>
      <c r="J160" s="75">
        <v>42788</v>
      </c>
      <c r="K160" s="76">
        <v>7230</v>
      </c>
      <c r="L160" s="76">
        <v>2017680010110</v>
      </c>
      <c r="M160" s="73" t="s">
        <v>118</v>
      </c>
      <c r="N160" s="68">
        <v>201200000</v>
      </c>
      <c r="O160" s="31">
        <v>80000000</v>
      </c>
      <c r="P160" s="31"/>
      <c r="Q160" s="31"/>
      <c r="R160" s="31">
        <f t="shared" si="52"/>
        <v>80000000</v>
      </c>
      <c r="S160" s="55"/>
    </row>
    <row r="161" spans="1:19" ht="56.25" x14ac:dyDescent="0.25">
      <c r="A161" s="209">
        <v>157</v>
      </c>
      <c r="B161" s="39">
        <v>4</v>
      </c>
      <c r="C161" s="29" t="s">
        <v>66</v>
      </c>
      <c r="D161" s="173" t="s">
        <v>85</v>
      </c>
      <c r="E161" s="173" t="s">
        <v>103</v>
      </c>
      <c r="F161" s="165" t="s">
        <v>764</v>
      </c>
      <c r="G161" s="29" t="s">
        <v>30</v>
      </c>
      <c r="H161" s="73" t="s">
        <v>765</v>
      </c>
      <c r="I161" s="30" t="s">
        <v>763</v>
      </c>
      <c r="J161" s="26">
        <v>43265</v>
      </c>
      <c r="K161" s="76">
        <v>122391</v>
      </c>
      <c r="L161" s="27">
        <v>2018680010044</v>
      </c>
      <c r="M161" s="73" t="s">
        <v>90</v>
      </c>
      <c r="N161" s="68">
        <v>314603402</v>
      </c>
      <c r="O161" s="31"/>
      <c r="P161" s="31">
        <v>149336824</v>
      </c>
      <c r="Q161" s="31"/>
      <c r="R161" s="31">
        <f t="shared" ref="R161" si="53">SUM(O161:Q161)</f>
        <v>149336824</v>
      </c>
      <c r="S161" s="55"/>
    </row>
    <row r="162" spans="1:19" ht="56.25" x14ac:dyDescent="0.25">
      <c r="A162" s="209">
        <v>158</v>
      </c>
      <c r="B162" s="39">
        <v>4</v>
      </c>
      <c r="C162" s="29" t="s">
        <v>66</v>
      </c>
      <c r="D162" s="165" t="s">
        <v>85</v>
      </c>
      <c r="E162" s="165" t="s">
        <v>103</v>
      </c>
      <c r="F162" s="165" t="s">
        <v>766</v>
      </c>
      <c r="G162" s="64" t="s">
        <v>28</v>
      </c>
      <c r="H162" s="31" t="s">
        <v>768</v>
      </c>
      <c r="I162" s="41" t="s">
        <v>767</v>
      </c>
      <c r="J162" s="26">
        <v>42914</v>
      </c>
      <c r="K162" s="73">
        <v>38379</v>
      </c>
      <c r="L162" s="76">
        <v>2017680010199</v>
      </c>
      <c r="M162" s="73" t="s">
        <v>90</v>
      </c>
      <c r="N162" s="34">
        <v>304212197</v>
      </c>
      <c r="O162" s="34">
        <v>78674997</v>
      </c>
      <c r="P162" s="32"/>
      <c r="Q162" s="32"/>
      <c r="R162" s="31">
        <f>SUM(O162:Q162)</f>
        <v>78674997</v>
      </c>
      <c r="S162" s="55"/>
    </row>
    <row r="163" spans="1:19" ht="78.75" x14ac:dyDescent="0.25">
      <c r="A163" s="209">
        <v>159</v>
      </c>
      <c r="B163" s="39">
        <v>4</v>
      </c>
      <c r="C163" s="29" t="s">
        <v>66</v>
      </c>
      <c r="D163" s="165" t="s">
        <v>429</v>
      </c>
      <c r="E163" s="165" t="s">
        <v>368</v>
      </c>
      <c r="F163" s="165" t="s">
        <v>769</v>
      </c>
      <c r="G163" s="29" t="s">
        <v>44</v>
      </c>
      <c r="H163" s="31" t="s">
        <v>770</v>
      </c>
      <c r="I163" s="120"/>
      <c r="J163" s="121"/>
      <c r="K163" s="73">
        <v>125832</v>
      </c>
      <c r="L163" s="120"/>
      <c r="M163" s="73" t="s">
        <v>58</v>
      </c>
      <c r="N163" s="34">
        <v>999900000</v>
      </c>
      <c r="O163" s="32">
        <v>499900000</v>
      </c>
      <c r="P163" s="32"/>
      <c r="Q163" s="32">
        <v>500000000</v>
      </c>
      <c r="R163" s="31">
        <f>SUM(O163:Q163)</f>
        <v>999900000</v>
      </c>
      <c r="S163" s="115" t="s">
        <v>696</v>
      </c>
    </row>
    <row r="164" spans="1:19" ht="67.5" x14ac:dyDescent="0.25">
      <c r="A164" s="209">
        <v>160</v>
      </c>
      <c r="B164" s="39">
        <v>3</v>
      </c>
      <c r="C164" s="29" t="s">
        <v>176</v>
      </c>
      <c r="D164" s="165" t="s">
        <v>177</v>
      </c>
      <c r="E164" s="165" t="s">
        <v>178</v>
      </c>
      <c r="F164" s="165" t="s">
        <v>771</v>
      </c>
      <c r="G164" s="64" t="s">
        <v>28</v>
      </c>
      <c r="H164" s="31" t="s">
        <v>772</v>
      </c>
      <c r="I164" s="41" t="s">
        <v>930</v>
      </c>
      <c r="J164" s="26">
        <v>42683</v>
      </c>
      <c r="K164" s="73">
        <v>34013</v>
      </c>
      <c r="L164" s="76">
        <v>2017680010208</v>
      </c>
      <c r="M164" s="73" t="s">
        <v>387</v>
      </c>
      <c r="N164" s="34">
        <v>1146124000</v>
      </c>
      <c r="O164" s="34">
        <v>399837687</v>
      </c>
      <c r="P164" s="32"/>
      <c r="Q164" s="32"/>
      <c r="R164" s="31">
        <f>SUM(O164:Q164)</f>
        <v>399837687</v>
      </c>
      <c r="S164" s="56"/>
    </row>
    <row r="165" spans="1:19" ht="101.25" x14ac:dyDescent="0.25">
      <c r="A165" s="209">
        <v>161</v>
      </c>
      <c r="B165" s="39">
        <v>4</v>
      </c>
      <c r="C165" s="29" t="s">
        <v>66</v>
      </c>
      <c r="D165" s="165" t="s">
        <v>85</v>
      </c>
      <c r="E165" s="165" t="s">
        <v>194</v>
      </c>
      <c r="F165" s="165" t="s">
        <v>777</v>
      </c>
      <c r="G165" s="29" t="s">
        <v>30</v>
      </c>
      <c r="H165" s="31" t="s">
        <v>784</v>
      </c>
      <c r="I165" s="30" t="s">
        <v>773</v>
      </c>
      <c r="J165" s="26">
        <v>43272</v>
      </c>
      <c r="K165" s="73">
        <v>103702</v>
      </c>
      <c r="L165" s="27">
        <v>2018680010045</v>
      </c>
      <c r="M165" s="73" t="s">
        <v>90</v>
      </c>
      <c r="N165" s="34">
        <v>6625522323.3599997</v>
      </c>
      <c r="P165" s="32"/>
      <c r="Q165" s="34">
        <v>6625522323.3599997</v>
      </c>
      <c r="R165" s="31">
        <f>SUM(P165:Q165)</f>
        <v>6625522323.3599997</v>
      </c>
      <c r="S165" s="55" t="s">
        <v>931</v>
      </c>
    </row>
    <row r="166" spans="1:19" ht="86.25" customHeight="1" x14ac:dyDescent="0.25">
      <c r="A166" s="209">
        <v>162</v>
      </c>
      <c r="B166" s="28">
        <v>4</v>
      </c>
      <c r="C166" s="29" t="s">
        <v>66</v>
      </c>
      <c r="D166" s="173" t="s">
        <v>85</v>
      </c>
      <c r="E166" s="165" t="s">
        <v>469</v>
      </c>
      <c r="F166" s="165" t="s">
        <v>781</v>
      </c>
      <c r="G166" s="64" t="s">
        <v>28</v>
      </c>
      <c r="H166" s="64" t="s">
        <v>782</v>
      </c>
      <c r="I166" s="30" t="s">
        <v>783</v>
      </c>
      <c r="J166" s="26">
        <v>43273</v>
      </c>
      <c r="K166" s="27">
        <v>10829</v>
      </c>
      <c r="L166" s="27">
        <v>2017680010137</v>
      </c>
      <c r="M166" s="29" t="s">
        <v>90</v>
      </c>
      <c r="N166" s="31">
        <v>833151300</v>
      </c>
      <c r="O166" s="31"/>
      <c r="P166" s="31">
        <v>199305600</v>
      </c>
      <c r="Q166" s="31"/>
      <c r="R166" s="31">
        <f>SUM(O166:Q166)</f>
        <v>199305600</v>
      </c>
      <c r="S166" s="50"/>
    </row>
    <row r="167" spans="1:19" ht="45" x14ac:dyDescent="0.25">
      <c r="A167" s="209">
        <v>163</v>
      </c>
      <c r="B167" s="39">
        <v>2</v>
      </c>
      <c r="C167" s="29" t="s">
        <v>59</v>
      </c>
      <c r="D167" s="165" t="s">
        <v>60</v>
      </c>
      <c r="E167" s="165" t="s">
        <v>98</v>
      </c>
      <c r="F167" s="165" t="s">
        <v>778</v>
      </c>
      <c r="G167" s="29" t="s">
        <v>30</v>
      </c>
      <c r="H167" s="31" t="s">
        <v>785</v>
      </c>
      <c r="I167" s="30" t="s">
        <v>775</v>
      </c>
      <c r="J167" s="26">
        <v>43273</v>
      </c>
      <c r="K167" s="73">
        <v>119484</v>
      </c>
      <c r="L167" s="27">
        <v>2018680010047</v>
      </c>
      <c r="M167" s="73" t="s">
        <v>595</v>
      </c>
      <c r="N167" s="34">
        <v>450517727</v>
      </c>
      <c r="O167" s="34">
        <v>450517727</v>
      </c>
      <c r="P167" s="32"/>
      <c r="Q167" s="32"/>
      <c r="R167" s="31">
        <f>SUM(O167:Q167)</f>
        <v>450517727</v>
      </c>
      <c r="S167" s="55"/>
    </row>
    <row r="168" spans="1:19" ht="78.75" x14ac:dyDescent="0.25">
      <c r="A168" s="209">
        <v>164</v>
      </c>
      <c r="B168" s="39">
        <v>4</v>
      </c>
      <c r="C168" s="29" t="s">
        <v>66</v>
      </c>
      <c r="D168" s="165" t="s">
        <v>85</v>
      </c>
      <c r="E168" s="165" t="s">
        <v>469</v>
      </c>
      <c r="F168" s="165" t="s">
        <v>779</v>
      </c>
      <c r="G168" s="29" t="s">
        <v>30</v>
      </c>
      <c r="H168" s="31" t="s">
        <v>786</v>
      </c>
      <c r="I168" s="30" t="s">
        <v>774</v>
      </c>
      <c r="J168" s="26">
        <v>43273</v>
      </c>
      <c r="K168" s="73">
        <v>121068</v>
      </c>
      <c r="L168" s="27">
        <v>2018680010046</v>
      </c>
      <c r="M168" s="73" t="s">
        <v>90</v>
      </c>
      <c r="N168" s="34">
        <v>133961763</v>
      </c>
      <c r="O168" s="34"/>
      <c r="P168" s="32">
        <v>63791618</v>
      </c>
      <c r="Q168" s="32"/>
      <c r="R168" s="31">
        <f>SUM(O168:Q168)</f>
        <v>63791618</v>
      </c>
      <c r="S168" s="55"/>
    </row>
    <row r="169" spans="1:19" ht="33.75" x14ac:dyDescent="0.25">
      <c r="A169" s="209">
        <v>165</v>
      </c>
      <c r="B169" s="39">
        <v>3</v>
      </c>
      <c r="C169" s="29" t="s">
        <v>176</v>
      </c>
      <c r="D169" s="165" t="s">
        <v>177</v>
      </c>
      <c r="E169" s="165" t="s">
        <v>178</v>
      </c>
      <c r="F169" s="165" t="s">
        <v>780</v>
      </c>
      <c r="G169" s="29" t="s">
        <v>30</v>
      </c>
      <c r="H169" s="31" t="s">
        <v>787</v>
      </c>
      <c r="I169" s="30" t="s">
        <v>776</v>
      </c>
      <c r="J169" s="26">
        <v>43276</v>
      </c>
      <c r="K169" s="73">
        <v>121030</v>
      </c>
      <c r="L169" s="27">
        <v>2018680010048</v>
      </c>
      <c r="M169" s="73" t="s">
        <v>387</v>
      </c>
      <c r="N169" s="34">
        <v>190663437</v>
      </c>
      <c r="O169" s="34">
        <v>190663437</v>
      </c>
      <c r="P169" s="32"/>
      <c r="Q169" s="32"/>
      <c r="R169" s="31">
        <f>SUM(O169:Q169)</f>
        <v>190663437</v>
      </c>
      <c r="S169" s="55"/>
    </row>
    <row r="170" spans="1:19" ht="67.5" customHeight="1" x14ac:dyDescent="0.25">
      <c r="A170" s="209">
        <v>166</v>
      </c>
      <c r="B170" s="28">
        <v>4</v>
      </c>
      <c r="C170" s="29" t="s">
        <v>66</v>
      </c>
      <c r="D170" s="165" t="s">
        <v>67</v>
      </c>
      <c r="E170" s="165" t="s">
        <v>396</v>
      </c>
      <c r="F170" s="165" t="s">
        <v>788</v>
      </c>
      <c r="G170" s="64" t="s">
        <v>28</v>
      </c>
      <c r="H170" s="31" t="s">
        <v>789</v>
      </c>
      <c r="I170" s="30" t="s">
        <v>790</v>
      </c>
      <c r="J170" s="26">
        <v>42845</v>
      </c>
      <c r="K170" s="27">
        <v>17728</v>
      </c>
      <c r="L170" s="27">
        <v>2017680010155</v>
      </c>
      <c r="M170" s="73" t="s">
        <v>71</v>
      </c>
      <c r="N170" s="31">
        <v>1656000000</v>
      </c>
      <c r="O170" s="31">
        <v>458500000</v>
      </c>
      <c r="P170" s="31"/>
      <c r="Q170" s="31"/>
      <c r="R170" s="31">
        <f t="shared" ref="R170" si="54">SUM(O170:Q170)</f>
        <v>458500000</v>
      </c>
      <c r="S170" s="50"/>
    </row>
    <row r="171" spans="1:19" ht="56.25" x14ac:dyDescent="0.25">
      <c r="A171" s="209">
        <v>167</v>
      </c>
      <c r="B171" s="39">
        <v>4</v>
      </c>
      <c r="C171" s="29" t="s">
        <v>66</v>
      </c>
      <c r="D171" s="165" t="s">
        <v>67</v>
      </c>
      <c r="E171" s="119" t="s">
        <v>426</v>
      </c>
      <c r="F171" s="165" t="s">
        <v>427</v>
      </c>
      <c r="G171" s="64" t="s">
        <v>29</v>
      </c>
      <c r="H171" s="31" t="s">
        <v>791</v>
      </c>
      <c r="I171" s="41" t="s">
        <v>428</v>
      </c>
      <c r="J171" s="26">
        <v>42907</v>
      </c>
      <c r="K171" s="73">
        <v>31390</v>
      </c>
      <c r="L171" s="76">
        <v>2017680010193</v>
      </c>
      <c r="M171" s="73" t="s">
        <v>71</v>
      </c>
      <c r="N171" s="34">
        <v>927000000</v>
      </c>
      <c r="O171" s="34">
        <v>409000000</v>
      </c>
      <c r="P171" s="32"/>
      <c r="Q171" s="29"/>
      <c r="R171" s="31">
        <f t="shared" ref="R171" si="55">SUM(O171:Q171)</f>
        <v>409000000</v>
      </c>
      <c r="S171" s="86"/>
    </row>
    <row r="172" spans="1:19" ht="62.25" customHeight="1" x14ac:dyDescent="0.25">
      <c r="A172" s="209">
        <v>168</v>
      </c>
      <c r="B172" s="28">
        <v>4</v>
      </c>
      <c r="C172" s="29" t="s">
        <v>66</v>
      </c>
      <c r="D172" s="173" t="s">
        <v>85</v>
      </c>
      <c r="E172" s="173" t="s">
        <v>86</v>
      </c>
      <c r="F172" s="165" t="s">
        <v>792</v>
      </c>
      <c r="G172" s="64" t="s">
        <v>29</v>
      </c>
      <c r="H172" s="31" t="s">
        <v>794</v>
      </c>
      <c r="I172" s="30" t="s">
        <v>793</v>
      </c>
      <c r="J172" s="26">
        <v>42852</v>
      </c>
      <c r="K172" s="27">
        <v>22023</v>
      </c>
      <c r="L172" s="27">
        <v>2017680010159</v>
      </c>
      <c r="M172" s="29" t="s">
        <v>90</v>
      </c>
      <c r="N172" s="31">
        <v>607762250</v>
      </c>
      <c r="O172" s="31"/>
      <c r="P172" s="31">
        <v>147981291</v>
      </c>
      <c r="Q172" s="31">
        <v>64000000</v>
      </c>
      <c r="R172" s="31">
        <f>SUM(O172:Q172)</f>
        <v>211981291</v>
      </c>
      <c r="S172" s="55" t="s">
        <v>795</v>
      </c>
    </row>
    <row r="173" spans="1:19" ht="45" x14ac:dyDescent="0.25">
      <c r="A173" s="209">
        <v>169</v>
      </c>
      <c r="B173" s="123">
        <v>6</v>
      </c>
      <c r="C173" s="124" t="s">
        <v>127</v>
      </c>
      <c r="D173" s="170" t="s">
        <v>344</v>
      </c>
      <c r="E173" s="170" t="s">
        <v>451</v>
      </c>
      <c r="F173" s="170" t="s">
        <v>797</v>
      </c>
      <c r="G173" s="124" t="s">
        <v>44</v>
      </c>
      <c r="H173" s="125" t="s">
        <v>807</v>
      </c>
      <c r="I173" s="126"/>
      <c r="J173" s="127"/>
      <c r="K173" s="128">
        <v>120149</v>
      </c>
      <c r="L173" s="126"/>
      <c r="M173" s="124" t="s">
        <v>796</v>
      </c>
      <c r="N173" s="125">
        <v>48416009337</v>
      </c>
      <c r="O173" s="125"/>
      <c r="P173" s="125"/>
      <c r="Q173" s="125">
        <v>22005562602</v>
      </c>
      <c r="R173" s="125">
        <f>SUM(Q173)</f>
        <v>22005562602</v>
      </c>
      <c r="S173" s="129" t="s">
        <v>821</v>
      </c>
    </row>
    <row r="174" spans="1:19" ht="45" x14ac:dyDescent="0.25">
      <c r="A174" s="209">
        <v>170</v>
      </c>
      <c r="B174" s="123">
        <v>6</v>
      </c>
      <c r="C174" s="124" t="s">
        <v>127</v>
      </c>
      <c r="D174" s="170" t="s">
        <v>344</v>
      </c>
      <c r="E174" s="170" t="s">
        <v>451</v>
      </c>
      <c r="F174" s="170" t="s">
        <v>798</v>
      </c>
      <c r="G174" s="124" t="s">
        <v>44</v>
      </c>
      <c r="H174" s="125" t="s">
        <v>807</v>
      </c>
      <c r="I174" s="126"/>
      <c r="J174" s="127"/>
      <c r="K174" s="128">
        <v>120148</v>
      </c>
      <c r="L174" s="126"/>
      <c r="M174" s="124" t="s">
        <v>796</v>
      </c>
      <c r="N174" s="125">
        <v>24459284744</v>
      </c>
      <c r="O174" s="125"/>
      <c r="P174" s="125"/>
      <c r="Q174" s="125">
        <v>16833666562</v>
      </c>
      <c r="R174" s="125">
        <f>SUM(Q174)</f>
        <v>16833666562</v>
      </c>
      <c r="S174" s="129" t="s">
        <v>821</v>
      </c>
    </row>
    <row r="175" spans="1:19" ht="129" customHeight="1" x14ac:dyDescent="0.25">
      <c r="A175" s="209">
        <v>171</v>
      </c>
      <c r="B175" s="28">
        <v>6</v>
      </c>
      <c r="C175" s="29" t="s">
        <v>127</v>
      </c>
      <c r="D175" s="173" t="s">
        <v>803</v>
      </c>
      <c r="E175" s="173" t="s">
        <v>804</v>
      </c>
      <c r="F175" s="165" t="s">
        <v>805</v>
      </c>
      <c r="G175" s="64" t="s">
        <v>29</v>
      </c>
      <c r="H175" s="31" t="s">
        <v>927</v>
      </c>
      <c r="I175" s="30" t="s">
        <v>806</v>
      </c>
      <c r="J175" s="26">
        <v>42846</v>
      </c>
      <c r="K175" s="27">
        <v>20069</v>
      </c>
      <c r="L175" s="27">
        <v>2017680010158</v>
      </c>
      <c r="M175" s="29" t="s">
        <v>58</v>
      </c>
      <c r="N175" s="31">
        <v>5575773150</v>
      </c>
      <c r="O175" s="31">
        <v>0</v>
      </c>
      <c r="P175" s="31"/>
      <c r="Q175" s="31"/>
      <c r="R175" s="31">
        <f>SUM(O175:Q175)</f>
        <v>0</v>
      </c>
      <c r="S175" s="55" t="s">
        <v>947</v>
      </c>
    </row>
    <row r="176" spans="1:19" ht="67.5" x14ac:dyDescent="0.25">
      <c r="A176" s="209">
        <v>172</v>
      </c>
      <c r="B176" s="28">
        <v>4</v>
      </c>
      <c r="C176" s="29" t="s">
        <v>66</v>
      </c>
      <c r="D176" s="165" t="s">
        <v>85</v>
      </c>
      <c r="E176" s="165" t="s">
        <v>103</v>
      </c>
      <c r="F176" s="165" t="s">
        <v>808</v>
      </c>
      <c r="G176" s="64" t="s">
        <v>28</v>
      </c>
      <c r="H176" s="29" t="s">
        <v>810</v>
      </c>
      <c r="I176" s="30" t="s">
        <v>809</v>
      </c>
      <c r="J176" s="26">
        <v>42629</v>
      </c>
      <c r="K176" s="27">
        <v>9081</v>
      </c>
      <c r="L176" s="27">
        <v>2017680010132</v>
      </c>
      <c r="M176" s="26" t="s">
        <v>90</v>
      </c>
      <c r="N176" s="31">
        <v>798657550</v>
      </c>
      <c r="O176" s="31"/>
      <c r="P176" s="31">
        <v>213837800</v>
      </c>
      <c r="Q176" s="31"/>
      <c r="R176" s="31">
        <f>SUM(O176:Q176)</f>
        <v>213837800</v>
      </c>
      <c r="S176" s="50"/>
    </row>
    <row r="177" spans="1:19" ht="67.5" x14ac:dyDescent="0.25">
      <c r="A177" s="209">
        <v>173</v>
      </c>
      <c r="B177" s="28">
        <v>6</v>
      </c>
      <c r="C177" s="29" t="s">
        <v>127</v>
      </c>
      <c r="D177" s="165" t="s">
        <v>344</v>
      </c>
      <c r="E177" s="165" t="s">
        <v>451</v>
      </c>
      <c r="F177" s="165" t="s">
        <v>802</v>
      </c>
      <c r="G177" s="29" t="s">
        <v>30</v>
      </c>
      <c r="H177" s="29" t="s">
        <v>818</v>
      </c>
      <c r="I177" s="30" t="s">
        <v>814</v>
      </c>
      <c r="J177" s="26">
        <v>43279</v>
      </c>
      <c r="K177" s="27">
        <v>128712</v>
      </c>
      <c r="L177" s="27">
        <v>2018680010052</v>
      </c>
      <c r="M177" s="73" t="s">
        <v>58</v>
      </c>
      <c r="N177" s="31">
        <v>313711370.55000001</v>
      </c>
      <c r="O177" s="31">
        <v>313711370.55000001</v>
      </c>
      <c r="P177" s="31"/>
      <c r="Q177" s="31"/>
      <c r="R177" s="31">
        <f>SUM(O177:Q177)</f>
        <v>313711370.55000001</v>
      </c>
      <c r="S177" s="50"/>
    </row>
    <row r="178" spans="1:19" ht="56.25" x14ac:dyDescent="0.25">
      <c r="A178" s="209">
        <v>174</v>
      </c>
      <c r="B178" s="28">
        <v>6</v>
      </c>
      <c r="C178" s="29" t="s">
        <v>127</v>
      </c>
      <c r="D178" s="165" t="s">
        <v>344</v>
      </c>
      <c r="E178" s="165" t="s">
        <v>451</v>
      </c>
      <c r="F178" s="165" t="s">
        <v>799</v>
      </c>
      <c r="G178" s="29" t="s">
        <v>30</v>
      </c>
      <c r="H178" s="31" t="s">
        <v>815</v>
      </c>
      <c r="I178" s="30" t="s">
        <v>811</v>
      </c>
      <c r="J178" s="26">
        <v>43279</v>
      </c>
      <c r="K178" s="27">
        <v>122010</v>
      </c>
      <c r="L178" s="27">
        <v>2018680010049</v>
      </c>
      <c r="M178" s="73" t="s">
        <v>58</v>
      </c>
      <c r="N178" s="31">
        <v>1089462658.3199999</v>
      </c>
      <c r="O178" s="31">
        <v>1089462658.3199999</v>
      </c>
      <c r="P178" s="31"/>
      <c r="Q178" s="31"/>
      <c r="R178" s="31">
        <f>SUM(O178:Q178)</f>
        <v>1089462658.3199999</v>
      </c>
      <c r="S178" s="55"/>
    </row>
    <row r="179" spans="1:19" ht="33.75" x14ac:dyDescent="0.25">
      <c r="A179" s="209">
        <v>175</v>
      </c>
      <c r="B179" s="95">
        <v>1</v>
      </c>
      <c r="C179" s="96" t="s">
        <v>50</v>
      </c>
      <c r="D179" s="167" t="s">
        <v>493</v>
      </c>
      <c r="E179" s="167" t="s">
        <v>816</v>
      </c>
      <c r="F179" s="167" t="s">
        <v>800</v>
      </c>
      <c r="G179" s="96" t="s">
        <v>30</v>
      </c>
      <c r="H179" s="100" t="s">
        <v>817</v>
      </c>
      <c r="I179" s="97" t="s">
        <v>812</v>
      </c>
      <c r="J179" s="98">
        <v>43279</v>
      </c>
      <c r="K179" s="99">
        <v>123787</v>
      </c>
      <c r="L179" s="99">
        <v>2018680010050</v>
      </c>
      <c r="M179" s="96" t="s">
        <v>58</v>
      </c>
      <c r="N179" s="100">
        <v>135502973</v>
      </c>
      <c r="O179" s="100">
        <v>135502973</v>
      </c>
      <c r="P179" s="100"/>
      <c r="Q179" s="100"/>
      <c r="R179" s="100">
        <f>SUM(O179:Q179)</f>
        <v>135502973</v>
      </c>
      <c r="S179" s="130"/>
    </row>
    <row r="180" spans="1:19" ht="90" x14ac:dyDescent="0.25">
      <c r="A180" s="209">
        <v>176</v>
      </c>
      <c r="B180" s="74">
        <v>4</v>
      </c>
      <c r="C180" s="73" t="s">
        <v>66</v>
      </c>
      <c r="D180" s="173" t="s">
        <v>85</v>
      </c>
      <c r="E180" s="165" t="s">
        <v>103</v>
      </c>
      <c r="F180" s="165" t="s">
        <v>822</v>
      </c>
      <c r="G180" s="64" t="s">
        <v>29</v>
      </c>
      <c r="H180" s="73" t="s">
        <v>824</v>
      </c>
      <c r="I180" s="65" t="s">
        <v>823</v>
      </c>
      <c r="J180" s="75">
        <v>42622</v>
      </c>
      <c r="K180" s="76">
        <v>6521</v>
      </c>
      <c r="L180" s="76">
        <v>2017680010069</v>
      </c>
      <c r="M180" s="73" t="s">
        <v>90</v>
      </c>
      <c r="N180" s="68">
        <v>358491835</v>
      </c>
      <c r="O180" s="31"/>
      <c r="P180" s="31">
        <v>232610835</v>
      </c>
      <c r="Q180" s="31"/>
      <c r="R180" s="31">
        <f>SUM(P180:Q180)</f>
        <v>232610835</v>
      </c>
      <c r="S180" s="50"/>
    </row>
    <row r="181" spans="1:19" ht="67.5" x14ac:dyDescent="0.25">
      <c r="A181" s="209">
        <v>177</v>
      </c>
      <c r="B181" s="28">
        <v>6</v>
      </c>
      <c r="C181" s="29" t="s">
        <v>127</v>
      </c>
      <c r="D181" s="173" t="s">
        <v>128</v>
      </c>
      <c r="E181" s="173" t="s">
        <v>406</v>
      </c>
      <c r="F181" s="165" t="s">
        <v>830</v>
      </c>
      <c r="G181" s="29" t="s">
        <v>30</v>
      </c>
      <c r="H181" s="73" t="s">
        <v>831</v>
      </c>
      <c r="I181" s="30" t="s">
        <v>826</v>
      </c>
      <c r="J181" s="75">
        <v>43285</v>
      </c>
      <c r="K181" s="76">
        <v>129015</v>
      </c>
      <c r="L181" s="27">
        <v>2018680010053</v>
      </c>
      <c r="M181" s="73" t="s">
        <v>58</v>
      </c>
      <c r="N181" s="68">
        <v>767162908.02999997</v>
      </c>
      <c r="O181" s="68">
        <v>767162908.02999997</v>
      </c>
      <c r="P181" s="31"/>
      <c r="Q181" s="31"/>
      <c r="R181" s="31">
        <f>SUM(O181:Q181)</f>
        <v>767162908.02999997</v>
      </c>
      <c r="S181" s="51"/>
    </row>
    <row r="182" spans="1:19" ht="56.25" x14ac:dyDescent="0.25">
      <c r="A182" s="209">
        <v>178</v>
      </c>
      <c r="B182" s="74">
        <v>4</v>
      </c>
      <c r="C182" s="73" t="s">
        <v>66</v>
      </c>
      <c r="D182" s="165" t="s">
        <v>429</v>
      </c>
      <c r="E182" s="165" t="s">
        <v>368</v>
      </c>
      <c r="F182" s="165" t="s">
        <v>832</v>
      </c>
      <c r="G182" s="29" t="s">
        <v>30</v>
      </c>
      <c r="H182" s="73" t="s">
        <v>770</v>
      </c>
      <c r="I182" s="30" t="s">
        <v>828</v>
      </c>
      <c r="J182" s="75">
        <v>43285</v>
      </c>
      <c r="K182" s="76">
        <v>125645</v>
      </c>
      <c r="L182" s="27">
        <v>2018680010054</v>
      </c>
      <c r="M182" s="73" t="s">
        <v>58</v>
      </c>
      <c r="N182" s="68">
        <v>2652000000</v>
      </c>
      <c r="O182" s="68">
        <v>2652000000</v>
      </c>
      <c r="P182" s="31"/>
      <c r="Q182" s="31"/>
      <c r="R182" s="31">
        <f>SUM(O182:Q182)</f>
        <v>2652000000</v>
      </c>
      <c r="S182" s="50"/>
    </row>
    <row r="183" spans="1:19" ht="45" x14ac:dyDescent="0.25">
      <c r="A183" s="209">
        <v>179</v>
      </c>
      <c r="B183" s="74">
        <v>4</v>
      </c>
      <c r="C183" s="73" t="s">
        <v>66</v>
      </c>
      <c r="D183" s="169" t="s">
        <v>67</v>
      </c>
      <c r="E183" s="173" t="s">
        <v>396</v>
      </c>
      <c r="F183" s="165" t="s">
        <v>825</v>
      </c>
      <c r="G183" s="29" t="s">
        <v>30</v>
      </c>
      <c r="H183" s="73" t="s">
        <v>829</v>
      </c>
      <c r="I183" s="30" t="s">
        <v>827</v>
      </c>
      <c r="J183" s="75">
        <v>43286</v>
      </c>
      <c r="K183" s="76">
        <v>126565</v>
      </c>
      <c r="L183" s="27">
        <v>2018680010055</v>
      </c>
      <c r="M183" s="73" t="s">
        <v>71</v>
      </c>
      <c r="N183" s="68">
        <v>89500000</v>
      </c>
      <c r="O183" s="31">
        <v>64000000</v>
      </c>
      <c r="P183" s="31">
        <v>25500000</v>
      </c>
      <c r="Q183" s="31"/>
      <c r="R183" s="31">
        <f>SUM(O183:Q183)</f>
        <v>89500000</v>
      </c>
      <c r="S183" s="50"/>
    </row>
    <row r="184" spans="1:19" ht="45" x14ac:dyDescent="0.25">
      <c r="A184" s="209">
        <v>180</v>
      </c>
      <c r="B184" s="39">
        <v>2</v>
      </c>
      <c r="C184" s="29" t="s">
        <v>59</v>
      </c>
      <c r="D184" s="165" t="s">
        <v>60</v>
      </c>
      <c r="E184" s="165" t="s">
        <v>98</v>
      </c>
      <c r="F184" s="165" t="s">
        <v>834</v>
      </c>
      <c r="G184" s="29" t="s">
        <v>30</v>
      </c>
      <c r="H184" s="73" t="s">
        <v>836</v>
      </c>
      <c r="I184" s="30" t="s">
        <v>835</v>
      </c>
      <c r="J184" s="75">
        <v>43292</v>
      </c>
      <c r="K184" s="76">
        <v>129349</v>
      </c>
      <c r="L184" s="27">
        <v>2018680010056</v>
      </c>
      <c r="M184" s="73" t="s">
        <v>595</v>
      </c>
      <c r="N184" s="68">
        <v>879160560</v>
      </c>
      <c r="O184" s="68">
        <v>879160560</v>
      </c>
      <c r="P184" s="31"/>
      <c r="Q184" s="31"/>
      <c r="R184" s="31">
        <f>SUM(O184:Q184)</f>
        <v>879160560</v>
      </c>
      <c r="S184" s="50"/>
    </row>
    <row r="185" spans="1:19" ht="56.25" x14ac:dyDescent="0.25">
      <c r="A185" s="209">
        <v>181</v>
      </c>
      <c r="B185" s="28">
        <v>1</v>
      </c>
      <c r="C185" s="29" t="s">
        <v>50</v>
      </c>
      <c r="D185" s="165" t="s">
        <v>75</v>
      </c>
      <c r="E185" s="165" t="s">
        <v>52</v>
      </c>
      <c r="F185" s="165" t="s">
        <v>455</v>
      </c>
      <c r="G185" s="29" t="s">
        <v>29</v>
      </c>
      <c r="H185" s="29" t="s">
        <v>924</v>
      </c>
      <c r="I185" s="30" t="s">
        <v>114</v>
      </c>
      <c r="J185" s="26">
        <v>42593</v>
      </c>
      <c r="K185" s="27">
        <v>4003</v>
      </c>
      <c r="L185" s="27">
        <v>2017680010001</v>
      </c>
      <c r="M185" s="29" t="s">
        <v>115</v>
      </c>
      <c r="N185" s="31">
        <v>4151072444</v>
      </c>
      <c r="O185" s="31">
        <v>1444676050</v>
      </c>
      <c r="P185" s="31"/>
      <c r="Q185" s="31"/>
      <c r="R185" s="31">
        <f>SUM(O185:Q185)</f>
        <v>1444676050</v>
      </c>
      <c r="S185" s="50"/>
    </row>
    <row r="186" spans="1:19" ht="67.5" x14ac:dyDescent="0.25">
      <c r="A186" s="209">
        <v>182</v>
      </c>
      <c r="B186" s="39">
        <v>4</v>
      </c>
      <c r="C186" s="29" t="s">
        <v>66</v>
      </c>
      <c r="D186" s="165" t="s">
        <v>67</v>
      </c>
      <c r="E186" s="165" t="s">
        <v>322</v>
      </c>
      <c r="F186" s="165" t="s">
        <v>837</v>
      </c>
      <c r="G186" s="37" t="s">
        <v>28</v>
      </c>
      <c r="H186" s="31" t="s">
        <v>846</v>
      </c>
      <c r="I186" s="41" t="s">
        <v>838</v>
      </c>
      <c r="J186" s="26">
        <v>42908</v>
      </c>
      <c r="K186" s="73">
        <v>36396</v>
      </c>
      <c r="L186" s="76">
        <v>2017680010196</v>
      </c>
      <c r="M186" s="73" t="s">
        <v>71</v>
      </c>
      <c r="N186" s="34">
        <v>229920000</v>
      </c>
      <c r="O186" s="34">
        <v>49920000</v>
      </c>
      <c r="P186" s="32"/>
      <c r="Q186" s="29"/>
      <c r="R186" s="31">
        <f t="shared" ref="R186" si="56">SUM(O186:Q186)</f>
        <v>49920000</v>
      </c>
      <c r="S186" s="86"/>
    </row>
    <row r="187" spans="1:19" ht="72.75" customHeight="1" x14ac:dyDescent="0.25">
      <c r="A187" s="209">
        <v>183</v>
      </c>
      <c r="B187" s="42">
        <v>1</v>
      </c>
      <c r="C187" s="73" t="s">
        <v>50</v>
      </c>
      <c r="D187" s="173" t="s">
        <v>80</v>
      </c>
      <c r="E187" s="169" t="s">
        <v>375</v>
      </c>
      <c r="F187" s="169" t="s">
        <v>439</v>
      </c>
      <c r="G187" s="37" t="s">
        <v>28</v>
      </c>
      <c r="H187" s="43" t="s">
        <v>847</v>
      </c>
      <c r="I187" s="41" t="s">
        <v>440</v>
      </c>
      <c r="J187" s="75">
        <v>42992</v>
      </c>
      <c r="K187" s="76">
        <v>41289</v>
      </c>
      <c r="L187" s="76">
        <v>2017680010250</v>
      </c>
      <c r="M187" s="73" t="s">
        <v>71</v>
      </c>
      <c r="N187" s="34">
        <v>654000000</v>
      </c>
      <c r="O187" s="34">
        <v>121000000</v>
      </c>
      <c r="P187" s="32"/>
      <c r="Q187" s="32"/>
      <c r="R187" s="31">
        <f>SUBTOTAL(9,O187:Q187)</f>
        <v>121000000</v>
      </c>
      <c r="S187" s="56"/>
    </row>
    <row r="188" spans="1:19" ht="66.75" customHeight="1" x14ac:dyDescent="0.25">
      <c r="A188" s="209">
        <v>184</v>
      </c>
      <c r="B188" s="42">
        <v>1</v>
      </c>
      <c r="C188" s="73" t="s">
        <v>50</v>
      </c>
      <c r="D188" s="173" t="s">
        <v>110</v>
      </c>
      <c r="E188" s="173" t="s">
        <v>497</v>
      </c>
      <c r="F188" s="169" t="s">
        <v>850</v>
      </c>
      <c r="G188" s="29" t="s">
        <v>30</v>
      </c>
      <c r="H188" s="43" t="s">
        <v>852</v>
      </c>
      <c r="I188" s="30" t="s">
        <v>851</v>
      </c>
      <c r="J188" s="75">
        <v>43300</v>
      </c>
      <c r="K188" s="76">
        <v>131365</v>
      </c>
      <c r="L188" s="27">
        <v>2018680010058</v>
      </c>
      <c r="M188" s="73" t="s">
        <v>58</v>
      </c>
      <c r="N188" s="34">
        <v>1920564473</v>
      </c>
      <c r="O188" s="34">
        <v>1920564473</v>
      </c>
      <c r="P188" s="32"/>
      <c r="Q188" s="32"/>
      <c r="R188" s="31">
        <f>SUM(O188:Q188)</f>
        <v>1920564473</v>
      </c>
      <c r="S188" s="56"/>
    </row>
    <row r="189" spans="1:19" ht="70.5" customHeight="1" x14ac:dyDescent="0.25">
      <c r="A189" s="209">
        <v>185</v>
      </c>
      <c r="B189" s="28">
        <v>5</v>
      </c>
      <c r="C189" s="29" t="s">
        <v>327</v>
      </c>
      <c r="D189" s="165" t="s">
        <v>334</v>
      </c>
      <c r="E189" s="165" t="s">
        <v>840</v>
      </c>
      <c r="F189" s="165" t="s">
        <v>841</v>
      </c>
      <c r="G189" s="37" t="s">
        <v>28</v>
      </c>
      <c r="H189" s="31" t="s">
        <v>981</v>
      </c>
      <c r="I189" s="41" t="s">
        <v>842</v>
      </c>
      <c r="J189" s="26">
        <v>43055</v>
      </c>
      <c r="K189" s="27">
        <v>74241</v>
      </c>
      <c r="L189" s="38">
        <v>2017680010269</v>
      </c>
      <c r="M189" s="73" t="s">
        <v>333</v>
      </c>
      <c r="N189" s="34">
        <v>5221987833</v>
      </c>
      <c r="O189" s="34">
        <v>4464774908</v>
      </c>
      <c r="P189" s="32"/>
      <c r="Q189" s="34"/>
      <c r="R189" s="31">
        <f t="shared" ref="R189:R190" si="57">SUM(O189:Q189)</f>
        <v>4464774908</v>
      </c>
      <c r="S189" s="55"/>
    </row>
    <row r="190" spans="1:19" ht="68.25" customHeight="1" x14ac:dyDescent="0.25">
      <c r="A190" s="209">
        <v>186</v>
      </c>
      <c r="B190" s="28">
        <v>5</v>
      </c>
      <c r="C190" s="29" t="s">
        <v>327</v>
      </c>
      <c r="D190" s="165" t="s">
        <v>339</v>
      </c>
      <c r="E190" s="165" t="s">
        <v>854</v>
      </c>
      <c r="F190" s="165" t="s">
        <v>853</v>
      </c>
      <c r="G190" s="37" t="s">
        <v>28</v>
      </c>
      <c r="H190" s="31" t="s">
        <v>856</v>
      </c>
      <c r="I190" s="41" t="s">
        <v>855</v>
      </c>
      <c r="J190" s="26">
        <v>43031</v>
      </c>
      <c r="K190" s="73">
        <v>66995</v>
      </c>
      <c r="L190" s="27">
        <v>2017680010262</v>
      </c>
      <c r="M190" s="73" t="s">
        <v>333</v>
      </c>
      <c r="N190" s="34">
        <v>162000000</v>
      </c>
      <c r="O190" s="34">
        <v>40000000</v>
      </c>
      <c r="P190" s="32"/>
      <c r="Q190" s="34"/>
      <c r="R190" s="31">
        <f t="shared" si="57"/>
        <v>40000000</v>
      </c>
      <c r="S190" s="55"/>
    </row>
    <row r="191" spans="1:19" ht="102" customHeight="1" x14ac:dyDescent="0.25">
      <c r="A191" s="213">
        <v>187</v>
      </c>
      <c r="B191" s="95">
        <v>4</v>
      </c>
      <c r="C191" s="96" t="s">
        <v>66</v>
      </c>
      <c r="D191" s="167" t="s">
        <v>67</v>
      </c>
      <c r="E191" s="167" t="s">
        <v>843</v>
      </c>
      <c r="F191" s="167" t="s">
        <v>844</v>
      </c>
      <c r="G191" s="116" t="s">
        <v>28</v>
      </c>
      <c r="H191" s="96" t="s">
        <v>849</v>
      </c>
      <c r="I191" s="135" t="s">
        <v>845</v>
      </c>
      <c r="J191" s="98">
        <v>42971</v>
      </c>
      <c r="K191" s="99">
        <v>51525</v>
      </c>
      <c r="L191" s="99">
        <v>2017680010230</v>
      </c>
      <c r="M191" s="96" t="s">
        <v>71</v>
      </c>
      <c r="N191" s="117">
        <v>1097116667</v>
      </c>
      <c r="O191" s="117">
        <v>406604702</v>
      </c>
      <c r="P191" s="136">
        <v>38511965</v>
      </c>
      <c r="Q191" s="136"/>
      <c r="R191" s="100">
        <f t="shared" ref="R191:R193" si="58">SUM(O191:Q191)</f>
        <v>445116667</v>
      </c>
      <c r="S191" s="137"/>
    </row>
    <row r="192" spans="1:19" ht="166.5" customHeight="1" x14ac:dyDescent="0.25">
      <c r="A192" s="213">
        <v>188</v>
      </c>
      <c r="B192" s="39">
        <v>2</v>
      </c>
      <c r="C192" s="29" t="s">
        <v>59</v>
      </c>
      <c r="D192" s="119" t="s">
        <v>95</v>
      </c>
      <c r="E192" s="165" t="s">
        <v>98</v>
      </c>
      <c r="F192" s="119" t="s">
        <v>286</v>
      </c>
      <c r="G192" s="37" t="s">
        <v>29</v>
      </c>
      <c r="H192" s="29" t="s">
        <v>857</v>
      </c>
      <c r="I192" s="30" t="s">
        <v>287</v>
      </c>
      <c r="J192" s="40">
        <v>42871</v>
      </c>
      <c r="K192" s="27">
        <v>23532</v>
      </c>
      <c r="L192" s="30">
        <v>2017680010169</v>
      </c>
      <c r="M192" s="37" t="s">
        <v>858</v>
      </c>
      <c r="N192" s="34">
        <v>1277011529</v>
      </c>
      <c r="O192" s="34">
        <v>614960182</v>
      </c>
      <c r="P192" s="33"/>
      <c r="Q192" s="34"/>
      <c r="R192" s="31">
        <f t="shared" si="58"/>
        <v>614960182</v>
      </c>
      <c r="S192" s="55" t="s">
        <v>288</v>
      </c>
    </row>
    <row r="193" spans="1:19" ht="122.25" customHeight="1" x14ac:dyDescent="0.25">
      <c r="A193" s="213">
        <v>189</v>
      </c>
      <c r="B193" s="74">
        <v>4</v>
      </c>
      <c r="C193" s="29" t="s">
        <v>66</v>
      </c>
      <c r="D193" s="165" t="s">
        <v>67</v>
      </c>
      <c r="E193" s="173" t="s">
        <v>396</v>
      </c>
      <c r="F193" s="173" t="s">
        <v>441</v>
      </c>
      <c r="G193" s="37" t="s">
        <v>29</v>
      </c>
      <c r="H193" s="73" t="s">
        <v>442</v>
      </c>
      <c r="I193" s="41" t="s">
        <v>443</v>
      </c>
      <c r="J193" s="75">
        <v>42969</v>
      </c>
      <c r="K193" s="76">
        <v>52626</v>
      </c>
      <c r="L193" s="76">
        <v>2017680010228</v>
      </c>
      <c r="M193" s="73" t="s">
        <v>71</v>
      </c>
      <c r="N193" s="34">
        <v>370000000</v>
      </c>
      <c r="O193" s="34">
        <v>100000000</v>
      </c>
      <c r="P193" s="32"/>
      <c r="Q193" s="32"/>
      <c r="R193" s="31">
        <f t="shared" si="58"/>
        <v>100000000</v>
      </c>
      <c r="S193" s="56"/>
    </row>
    <row r="194" spans="1:19" ht="153" customHeight="1" x14ac:dyDescent="0.25">
      <c r="A194" s="213">
        <v>190</v>
      </c>
      <c r="B194" s="69">
        <v>1</v>
      </c>
      <c r="C194" s="64" t="s">
        <v>50</v>
      </c>
      <c r="D194" s="166" t="s">
        <v>51</v>
      </c>
      <c r="E194" s="166" t="s">
        <v>52</v>
      </c>
      <c r="F194" s="166" t="s">
        <v>53</v>
      </c>
      <c r="G194" s="37" t="s">
        <v>29</v>
      </c>
      <c r="H194" s="64" t="s">
        <v>859</v>
      </c>
      <c r="I194" s="65" t="s">
        <v>54</v>
      </c>
      <c r="J194" s="66">
        <v>42577</v>
      </c>
      <c r="K194" s="67">
        <v>4887</v>
      </c>
      <c r="L194" s="67">
        <v>2017680010008</v>
      </c>
      <c r="M194" s="64" t="s">
        <v>55</v>
      </c>
      <c r="N194" s="68">
        <v>3287928750</v>
      </c>
      <c r="O194" s="31">
        <v>787400000</v>
      </c>
      <c r="P194" s="31"/>
      <c r="Q194" s="31"/>
      <c r="R194" s="31">
        <f t="shared" ref="R194" si="59">SUM(O194:Q194)</f>
        <v>787400000</v>
      </c>
      <c r="S194" s="50"/>
    </row>
    <row r="195" spans="1:19" s="145" customFormat="1" ht="67.5" x14ac:dyDescent="0.25">
      <c r="A195" s="213">
        <v>191</v>
      </c>
      <c r="B195" s="39" t="s">
        <v>481</v>
      </c>
      <c r="C195" s="29" t="s">
        <v>482</v>
      </c>
      <c r="D195" s="165" t="s">
        <v>483</v>
      </c>
      <c r="E195" s="173" t="s">
        <v>484</v>
      </c>
      <c r="F195" s="166" t="s">
        <v>801</v>
      </c>
      <c r="G195" s="64" t="s">
        <v>30</v>
      </c>
      <c r="H195" s="64" t="s">
        <v>819</v>
      </c>
      <c r="I195" s="65" t="s">
        <v>813</v>
      </c>
      <c r="J195" s="66">
        <v>43279</v>
      </c>
      <c r="K195" s="67">
        <v>127192</v>
      </c>
      <c r="L195" s="67">
        <v>2018680010051</v>
      </c>
      <c r="M195" s="64" t="s">
        <v>58</v>
      </c>
      <c r="N195" s="80">
        <v>3493871261</v>
      </c>
      <c r="O195" s="80">
        <f>1863199377+1340844004.35</f>
        <v>3204043381.3499999</v>
      </c>
      <c r="P195" s="80">
        <v>289827879.64999998</v>
      </c>
      <c r="Q195" s="80"/>
      <c r="R195" s="80">
        <f>SUM(O195:Q195)</f>
        <v>3493871261</v>
      </c>
      <c r="S195" s="138"/>
    </row>
    <row r="196" spans="1:19" ht="56.25" x14ac:dyDescent="0.25">
      <c r="A196" s="213">
        <v>192</v>
      </c>
      <c r="B196" s="139">
        <v>4</v>
      </c>
      <c r="C196" s="140" t="s">
        <v>66</v>
      </c>
      <c r="D196" s="174" t="s">
        <v>161</v>
      </c>
      <c r="E196" s="174" t="s">
        <v>162</v>
      </c>
      <c r="F196" s="174" t="s">
        <v>585</v>
      </c>
      <c r="G196" s="64" t="s">
        <v>30</v>
      </c>
      <c r="H196" s="140" t="s">
        <v>594</v>
      </c>
      <c r="I196" s="65" t="s">
        <v>582</v>
      </c>
      <c r="J196" s="66">
        <v>43220</v>
      </c>
      <c r="K196" s="140">
        <v>84330</v>
      </c>
      <c r="L196" s="67">
        <v>2018680010025</v>
      </c>
      <c r="M196" s="140" t="s">
        <v>58</v>
      </c>
      <c r="N196" s="141">
        <v>2670083624.3099999</v>
      </c>
      <c r="O196" s="141">
        <v>2670083624.3099999</v>
      </c>
      <c r="P196" s="142"/>
      <c r="Q196" s="143"/>
      <c r="R196" s="141">
        <f>SUM(O196:Q196)</f>
        <v>2670083624.3099999</v>
      </c>
      <c r="S196" s="144"/>
    </row>
    <row r="197" spans="1:19" ht="67.5" x14ac:dyDescent="0.25">
      <c r="A197" s="213">
        <v>193</v>
      </c>
      <c r="B197" s="28">
        <v>1</v>
      </c>
      <c r="C197" s="29" t="s">
        <v>50</v>
      </c>
      <c r="D197" s="169" t="s">
        <v>238</v>
      </c>
      <c r="E197" s="169" t="s">
        <v>555</v>
      </c>
      <c r="F197" s="173" t="s">
        <v>862</v>
      </c>
      <c r="G197" s="64" t="s">
        <v>30</v>
      </c>
      <c r="H197" s="73" t="s">
        <v>863</v>
      </c>
      <c r="I197" s="30" t="s">
        <v>861</v>
      </c>
      <c r="J197" s="75">
        <v>43322</v>
      </c>
      <c r="K197" s="76">
        <v>133341</v>
      </c>
      <c r="L197" s="27">
        <v>2018680010060</v>
      </c>
      <c r="M197" s="140" t="s">
        <v>58</v>
      </c>
      <c r="N197" s="34">
        <v>1269036943.02</v>
      </c>
      <c r="O197" s="34">
        <v>1269036943.02</v>
      </c>
      <c r="P197" s="32"/>
      <c r="Q197" s="32"/>
      <c r="R197" s="31">
        <f>SUM(O197:Q197)</f>
        <v>1269036943.02</v>
      </c>
      <c r="S197" s="56"/>
    </row>
    <row r="198" spans="1:19" ht="45" x14ac:dyDescent="0.25">
      <c r="A198" s="213">
        <v>194</v>
      </c>
      <c r="B198" s="28">
        <v>2</v>
      </c>
      <c r="C198" s="29" t="s">
        <v>59</v>
      </c>
      <c r="D198" s="165" t="s">
        <v>95</v>
      </c>
      <c r="E198" s="165" t="s">
        <v>98</v>
      </c>
      <c r="F198" s="165" t="s">
        <v>695</v>
      </c>
      <c r="G198" s="37" t="s">
        <v>29</v>
      </c>
      <c r="H198" s="43" t="s">
        <v>699</v>
      </c>
      <c r="I198" s="30" t="s">
        <v>698</v>
      </c>
      <c r="J198" s="26">
        <v>43237</v>
      </c>
      <c r="K198" s="43">
        <v>108508</v>
      </c>
      <c r="L198" s="27">
        <v>2018680010032</v>
      </c>
      <c r="M198" s="73" t="s">
        <v>595</v>
      </c>
      <c r="N198" s="34">
        <v>639409501</v>
      </c>
      <c r="O198" s="34">
        <v>639409501</v>
      </c>
      <c r="P198" s="103"/>
      <c r="Q198" s="102"/>
      <c r="R198" s="112">
        <f t="shared" ref="R198" si="60">SUM(O198:Q198)</f>
        <v>639409501</v>
      </c>
      <c r="S198" s="118"/>
    </row>
    <row r="199" spans="1:19" ht="165.75" customHeight="1" x14ac:dyDescent="0.25">
      <c r="A199" s="213">
        <v>195</v>
      </c>
      <c r="B199" s="74">
        <v>1</v>
      </c>
      <c r="C199" s="73" t="s">
        <v>50</v>
      </c>
      <c r="D199" s="165" t="s">
        <v>75</v>
      </c>
      <c r="E199" s="165" t="s">
        <v>124</v>
      </c>
      <c r="F199" s="173" t="s">
        <v>125</v>
      </c>
      <c r="G199" s="64" t="s">
        <v>29</v>
      </c>
      <c r="H199" s="73" t="s">
        <v>923</v>
      </c>
      <c r="I199" s="65" t="s">
        <v>126</v>
      </c>
      <c r="J199" s="75">
        <v>42585</v>
      </c>
      <c r="K199" s="76">
        <v>6605</v>
      </c>
      <c r="L199" s="76">
        <v>2017680010077</v>
      </c>
      <c r="M199" s="64" t="s">
        <v>55</v>
      </c>
      <c r="N199" s="68">
        <v>717200000</v>
      </c>
      <c r="O199" s="31">
        <v>381400000</v>
      </c>
      <c r="P199" s="31"/>
      <c r="Q199" s="31"/>
      <c r="R199" s="31">
        <f t="shared" ref="R199" si="61">SUM(O199:Q199)</f>
        <v>381400000</v>
      </c>
      <c r="S199" s="56"/>
    </row>
    <row r="200" spans="1:19" ht="45" x14ac:dyDescent="0.25">
      <c r="A200" s="213">
        <v>196</v>
      </c>
      <c r="B200" s="28">
        <v>4</v>
      </c>
      <c r="C200" s="29" t="s">
        <v>66</v>
      </c>
      <c r="D200" s="165" t="s">
        <v>67</v>
      </c>
      <c r="E200" s="165" t="s">
        <v>396</v>
      </c>
      <c r="F200" s="165" t="s">
        <v>788</v>
      </c>
      <c r="G200" s="29" t="s">
        <v>28</v>
      </c>
      <c r="H200" s="31" t="s">
        <v>789</v>
      </c>
      <c r="I200" s="30" t="s">
        <v>790</v>
      </c>
      <c r="J200" s="26">
        <v>42845</v>
      </c>
      <c r="K200" s="27">
        <v>17728</v>
      </c>
      <c r="L200" s="27">
        <v>2017680010155</v>
      </c>
      <c r="M200" s="73" t="s">
        <v>71</v>
      </c>
      <c r="N200" s="31">
        <v>1675900000</v>
      </c>
      <c r="O200" s="31">
        <v>478400000</v>
      </c>
      <c r="P200" s="31"/>
      <c r="Q200" s="31"/>
      <c r="R200" s="31">
        <f t="shared" ref="R200" si="62">SUM(O200:Q200)</f>
        <v>478400000</v>
      </c>
      <c r="S200" s="50"/>
    </row>
    <row r="201" spans="1:19" ht="74.25" customHeight="1" x14ac:dyDescent="0.25">
      <c r="A201" s="213">
        <v>197</v>
      </c>
      <c r="B201" s="39" t="s">
        <v>481</v>
      </c>
      <c r="C201" s="29" t="s">
        <v>482</v>
      </c>
      <c r="D201" s="165" t="s">
        <v>483</v>
      </c>
      <c r="E201" s="173" t="s">
        <v>484</v>
      </c>
      <c r="F201" s="173" t="s">
        <v>876</v>
      </c>
      <c r="G201" s="64" t="s">
        <v>30</v>
      </c>
      <c r="H201" s="73" t="s">
        <v>877</v>
      </c>
      <c r="I201" s="30" t="s">
        <v>865</v>
      </c>
      <c r="J201" s="75">
        <v>43326</v>
      </c>
      <c r="K201" s="76">
        <v>135010</v>
      </c>
      <c r="L201" s="27">
        <v>2018680010061</v>
      </c>
      <c r="M201" s="140" t="s">
        <v>58</v>
      </c>
      <c r="N201" s="68">
        <v>2749844108.0900002</v>
      </c>
      <c r="O201" s="31">
        <v>2749844108.0900002</v>
      </c>
      <c r="P201" s="31"/>
      <c r="Q201" s="31"/>
      <c r="R201" s="31">
        <f>SUM(O201:Q201)</f>
        <v>2749844108.0900002</v>
      </c>
      <c r="S201" s="56"/>
    </row>
    <row r="202" spans="1:19" ht="56.25" x14ac:dyDescent="0.25">
      <c r="A202" s="213">
        <v>198</v>
      </c>
      <c r="B202" s="28">
        <v>6</v>
      </c>
      <c r="C202" s="29" t="s">
        <v>127</v>
      </c>
      <c r="D202" s="173" t="s">
        <v>450</v>
      </c>
      <c r="E202" s="165" t="s">
        <v>451</v>
      </c>
      <c r="F202" s="173" t="s">
        <v>864</v>
      </c>
      <c r="G202" s="64" t="s">
        <v>30</v>
      </c>
      <c r="H202" s="73" t="s">
        <v>867</v>
      </c>
      <c r="I202" s="30" t="s">
        <v>866</v>
      </c>
      <c r="J202" s="75">
        <v>43326</v>
      </c>
      <c r="K202" s="76">
        <v>133350</v>
      </c>
      <c r="L202" s="27">
        <v>2018680010062</v>
      </c>
      <c r="M202" s="140" t="s">
        <v>58</v>
      </c>
      <c r="N202" s="68">
        <v>91500000</v>
      </c>
      <c r="O202" s="31"/>
      <c r="P202" s="31">
        <v>91500000</v>
      </c>
      <c r="Q202" s="31"/>
      <c r="R202" s="31">
        <f>SUM(P202:Q202)</f>
        <v>91500000</v>
      </c>
      <c r="S202" s="56"/>
    </row>
    <row r="203" spans="1:19" ht="60.75" customHeight="1" x14ac:dyDescent="0.25">
      <c r="A203" s="213">
        <v>199</v>
      </c>
      <c r="B203" s="28">
        <v>4</v>
      </c>
      <c r="C203" s="29" t="s">
        <v>66</v>
      </c>
      <c r="D203" s="165" t="s">
        <v>85</v>
      </c>
      <c r="E203" s="165" t="s">
        <v>194</v>
      </c>
      <c r="F203" s="173" t="s">
        <v>874</v>
      </c>
      <c r="G203" s="64" t="s">
        <v>30</v>
      </c>
      <c r="H203" s="73" t="s">
        <v>875</v>
      </c>
      <c r="I203" s="30" t="s">
        <v>873</v>
      </c>
      <c r="J203" s="75">
        <v>43327</v>
      </c>
      <c r="K203" s="76">
        <v>44848</v>
      </c>
      <c r="L203" s="27">
        <v>2018680010063</v>
      </c>
      <c r="M203" s="140" t="s">
        <v>90</v>
      </c>
      <c r="N203" s="68">
        <v>14609126661</v>
      </c>
      <c r="O203" s="68"/>
      <c r="P203" s="68">
        <v>2575053322</v>
      </c>
      <c r="Q203" s="31">
        <v>12034073339</v>
      </c>
      <c r="R203" s="31">
        <f>SUM(P203:Q203)</f>
        <v>14609126661</v>
      </c>
      <c r="S203" s="55" t="s">
        <v>931</v>
      </c>
    </row>
    <row r="204" spans="1:19" ht="75.75" customHeight="1" x14ac:dyDescent="0.25">
      <c r="A204" s="213">
        <v>200</v>
      </c>
      <c r="B204" s="28">
        <v>4</v>
      </c>
      <c r="C204" s="29" t="s">
        <v>66</v>
      </c>
      <c r="D204" s="165" t="s">
        <v>85</v>
      </c>
      <c r="E204" s="165" t="s">
        <v>103</v>
      </c>
      <c r="F204" s="173" t="s">
        <v>879</v>
      </c>
      <c r="G204" s="64" t="s">
        <v>30</v>
      </c>
      <c r="H204" s="73" t="s">
        <v>882</v>
      </c>
      <c r="I204" s="30" t="s">
        <v>880</v>
      </c>
      <c r="J204" s="75">
        <v>43329</v>
      </c>
      <c r="K204" s="76">
        <v>137359</v>
      </c>
      <c r="L204" s="27">
        <v>2018680010064</v>
      </c>
      <c r="M204" s="140" t="s">
        <v>90</v>
      </c>
      <c r="N204" s="68">
        <v>198695157</v>
      </c>
      <c r="O204" s="68">
        <v>98696185</v>
      </c>
      <c r="P204" s="68"/>
      <c r="Q204" s="31"/>
      <c r="R204" s="31">
        <f>SUM(O204:Q204)</f>
        <v>98696185</v>
      </c>
      <c r="S204" s="56"/>
    </row>
    <row r="205" spans="1:19" ht="68.25" customHeight="1" x14ac:dyDescent="0.25">
      <c r="A205" s="213">
        <v>201</v>
      </c>
      <c r="B205" s="28">
        <v>1</v>
      </c>
      <c r="C205" s="29" t="s">
        <v>50</v>
      </c>
      <c r="D205" s="165" t="s">
        <v>75</v>
      </c>
      <c r="E205" s="165" t="s">
        <v>52</v>
      </c>
      <c r="F205" s="173" t="s">
        <v>878</v>
      </c>
      <c r="G205" s="64" t="s">
        <v>30</v>
      </c>
      <c r="H205" s="73" t="s">
        <v>883</v>
      </c>
      <c r="I205" s="30" t="s">
        <v>881</v>
      </c>
      <c r="J205" s="75">
        <v>43333</v>
      </c>
      <c r="K205" s="76">
        <v>133379</v>
      </c>
      <c r="L205" s="27">
        <v>2018680010065</v>
      </c>
      <c r="M205" s="140" t="s">
        <v>113</v>
      </c>
      <c r="N205" s="68">
        <v>873945000</v>
      </c>
      <c r="O205" s="68">
        <v>430000000</v>
      </c>
      <c r="P205" s="68"/>
      <c r="Q205" s="31"/>
      <c r="R205" s="31">
        <f>SUM(O205:Q205)</f>
        <v>430000000</v>
      </c>
      <c r="S205" s="56"/>
    </row>
    <row r="206" spans="1:19" ht="67.5" customHeight="1" x14ac:dyDescent="0.25">
      <c r="A206" s="213">
        <v>202</v>
      </c>
      <c r="B206" s="39">
        <v>2</v>
      </c>
      <c r="C206" s="29" t="s">
        <v>59</v>
      </c>
      <c r="D206" s="165" t="s">
        <v>95</v>
      </c>
      <c r="E206" s="165" t="s">
        <v>891</v>
      </c>
      <c r="F206" s="173" t="s">
        <v>889</v>
      </c>
      <c r="G206" s="64" t="s">
        <v>30</v>
      </c>
      <c r="H206" s="73" t="s">
        <v>883</v>
      </c>
      <c r="I206" s="30" t="s">
        <v>885</v>
      </c>
      <c r="J206" s="75">
        <v>43336</v>
      </c>
      <c r="K206" s="76">
        <v>120660</v>
      </c>
      <c r="L206" s="27">
        <v>2018680010066</v>
      </c>
      <c r="M206" s="140" t="s">
        <v>595</v>
      </c>
      <c r="N206" s="68">
        <v>823986793</v>
      </c>
      <c r="O206" s="68">
        <v>823986793</v>
      </c>
      <c r="P206" s="68"/>
      <c r="Q206" s="31"/>
      <c r="R206" s="31">
        <f>SUM(O206:Q206)</f>
        <v>823986793</v>
      </c>
      <c r="S206" s="56"/>
    </row>
    <row r="207" spans="1:19" ht="67.5" customHeight="1" x14ac:dyDescent="0.25">
      <c r="A207" s="213">
        <v>203</v>
      </c>
      <c r="B207" s="28">
        <v>3</v>
      </c>
      <c r="C207" s="29" t="s">
        <v>892</v>
      </c>
      <c r="D207" s="165" t="s">
        <v>177</v>
      </c>
      <c r="E207" s="165" t="s">
        <v>893</v>
      </c>
      <c r="F207" s="173" t="s">
        <v>888</v>
      </c>
      <c r="G207" s="64" t="s">
        <v>30</v>
      </c>
      <c r="H207" s="73" t="s">
        <v>883</v>
      </c>
      <c r="I207" s="30" t="s">
        <v>886</v>
      </c>
      <c r="J207" s="75">
        <v>43336</v>
      </c>
      <c r="K207" s="76">
        <v>136824</v>
      </c>
      <c r="L207" s="27">
        <v>2018680010067</v>
      </c>
      <c r="M207" s="140" t="s">
        <v>237</v>
      </c>
      <c r="N207" s="68">
        <v>294000000</v>
      </c>
      <c r="O207" s="68">
        <v>78400000</v>
      </c>
      <c r="P207" s="68"/>
      <c r="Q207" s="31"/>
      <c r="R207" s="31">
        <f>SUM(O207:Q207)</f>
        <v>78400000</v>
      </c>
      <c r="S207" s="56" t="s">
        <v>890</v>
      </c>
    </row>
    <row r="208" spans="1:19" ht="126.75" customHeight="1" x14ac:dyDescent="0.25">
      <c r="A208" s="213">
        <v>204</v>
      </c>
      <c r="B208" s="39">
        <v>2</v>
      </c>
      <c r="C208" s="29" t="s">
        <v>59</v>
      </c>
      <c r="D208" s="165" t="s">
        <v>120</v>
      </c>
      <c r="E208" s="165" t="s">
        <v>412</v>
      </c>
      <c r="F208" s="119" t="s">
        <v>413</v>
      </c>
      <c r="G208" s="64" t="s">
        <v>28</v>
      </c>
      <c r="H208" s="29" t="s">
        <v>884</v>
      </c>
      <c r="I208" s="41" t="s">
        <v>414</v>
      </c>
      <c r="J208" s="40">
        <v>42872</v>
      </c>
      <c r="K208" s="27">
        <v>22259</v>
      </c>
      <c r="L208" s="30">
        <v>2017680010168</v>
      </c>
      <c r="M208" s="29" t="s">
        <v>78</v>
      </c>
      <c r="N208" s="34">
        <v>229000000</v>
      </c>
      <c r="O208" s="34">
        <v>760319051</v>
      </c>
      <c r="P208" s="29"/>
      <c r="Q208" s="29"/>
      <c r="R208" s="31">
        <f t="shared" ref="R208" si="63">SUM(O208:Q208)</f>
        <v>760319051</v>
      </c>
      <c r="S208" s="54"/>
    </row>
    <row r="209" spans="1:19" ht="33.75" x14ac:dyDescent="0.25">
      <c r="A209" s="213">
        <v>205</v>
      </c>
      <c r="B209" s="39" t="s">
        <v>481</v>
      </c>
      <c r="C209" s="29" t="s">
        <v>482</v>
      </c>
      <c r="D209" s="165" t="s">
        <v>483</v>
      </c>
      <c r="E209" s="173" t="s">
        <v>484</v>
      </c>
      <c r="F209" s="173" t="s">
        <v>894</v>
      </c>
      <c r="G209" s="64" t="s">
        <v>30</v>
      </c>
      <c r="H209" s="64" t="s">
        <v>898</v>
      </c>
      <c r="I209" s="30" t="s">
        <v>887</v>
      </c>
      <c r="J209" s="75">
        <v>43336</v>
      </c>
      <c r="K209" s="76">
        <v>135265</v>
      </c>
      <c r="L209" s="27">
        <v>2018680010068</v>
      </c>
      <c r="M209" s="140" t="s">
        <v>58</v>
      </c>
      <c r="N209" s="68">
        <v>1332056223.4000001</v>
      </c>
      <c r="O209" s="68">
        <v>1332056223.4000001</v>
      </c>
      <c r="P209" s="68"/>
      <c r="Q209" s="31"/>
      <c r="R209" s="31">
        <f>SUM(O209:Q209)</f>
        <v>1332056223.4000001</v>
      </c>
      <c r="S209" s="56"/>
    </row>
    <row r="210" spans="1:19" ht="56.25" x14ac:dyDescent="0.25">
      <c r="A210" s="213">
        <v>206</v>
      </c>
      <c r="B210" s="74">
        <v>3</v>
      </c>
      <c r="C210" s="29" t="s">
        <v>528</v>
      </c>
      <c r="D210" s="169" t="s">
        <v>177</v>
      </c>
      <c r="E210" s="169" t="s">
        <v>755</v>
      </c>
      <c r="F210" s="173" t="s">
        <v>895</v>
      </c>
      <c r="G210" s="64" t="s">
        <v>30</v>
      </c>
      <c r="H210" s="73" t="s">
        <v>897</v>
      </c>
      <c r="I210" s="30" t="s">
        <v>896</v>
      </c>
      <c r="J210" s="75">
        <v>43339</v>
      </c>
      <c r="K210" s="76">
        <v>137163</v>
      </c>
      <c r="L210" s="27">
        <v>2018680010069</v>
      </c>
      <c r="M210" s="73" t="s">
        <v>387</v>
      </c>
      <c r="N210" s="68">
        <v>517000000</v>
      </c>
      <c r="O210" s="68">
        <v>517000000</v>
      </c>
      <c r="P210" s="68"/>
      <c r="Q210" s="31"/>
      <c r="R210" s="31">
        <f>SUM(O210:Q210)</f>
        <v>517000000</v>
      </c>
      <c r="S210" s="56"/>
    </row>
    <row r="211" spans="1:19" ht="116.25" customHeight="1" x14ac:dyDescent="0.25">
      <c r="A211" s="213">
        <v>207</v>
      </c>
      <c r="B211" s="74">
        <v>1</v>
      </c>
      <c r="C211" s="73" t="s">
        <v>79</v>
      </c>
      <c r="D211" s="173" t="s">
        <v>110</v>
      </c>
      <c r="E211" s="173" t="s">
        <v>111</v>
      </c>
      <c r="F211" s="165" t="s">
        <v>900</v>
      </c>
      <c r="G211" s="64" t="s">
        <v>29</v>
      </c>
      <c r="H211" s="73" t="s">
        <v>670</v>
      </c>
      <c r="I211" s="65" t="s">
        <v>112</v>
      </c>
      <c r="J211" s="75">
        <v>42572</v>
      </c>
      <c r="K211" s="76">
        <v>5466</v>
      </c>
      <c r="L211" s="76">
        <v>2017680010032</v>
      </c>
      <c r="M211" s="64" t="s">
        <v>113</v>
      </c>
      <c r="N211" s="68">
        <v>5994186000</v>
      </c>
      <c r="O211" s="31">
        <v>1000000000</v>
      </c>
      <c r="P211" s="33"/>
      <c r="Q211" s="29"/>
      <c r="R211" s="31">
        <f t="shared" ref="R211" si="64">SUM(O211:Q211)</f>
        <v>1000000000</v>
      </c>
      <c r="S211" s="55" t="s">
        <v>899</v>
      </c>
    </row>
    <row r="212" spans="1:19" ht="102.75" customHeight="1" x14ac:dyDescent="0.25">
      <c r="A212" s="213">
        <v>208</v>
      </c>
      <c r="B212" s="95">
        <v>2</v>
      </c>
      <c r="C212" s="96" t="s">
        <v>59</v>
      </c>
      <c r="D212" s="167" t="s">
        <v>205</v>
      </c>
      <c r="E212" s="167" t="s">
        <v>172</v>
      </c>
      <c r="F212" s="167" t="s">
        <v>901</v>
      </c>
      <c r="G212" s="96" t="s">
        <v>30</v>
      </c>
      <c r="H212" s="108" t="s">
        <v>848</v>
      </c>
      <c r="I212" s="97" t="s">
        <v>839</v>
      </c>
      <c r="J212" s="98">
        <v>43299</v>
      </c>
      <c r="K212" s="99">
        <v>129349</v>
      </c>
      <c r="L212" s="99">
        <v>2018680010057</v>
      </c>
      <c r="M212" s="96" t="s">
        <v>118</v>
      </c>
      <c r="N212" s="117">
        <v>751000000</v>
      </c>
      <c r="O212" s="117"/>
      <c r="P212" s="136">
        <v>356000000</v>
      </c>
      <c r="Q212" s="136"/>
      <c r="R212" s="100">
        <f>SUM(O212:Q212)</f>
        <v>356000000</v>
      </c>
      <c r="S212" s="137"/>
    </row>
    <row r="213" spans="1:19" ht="45" x14ac:dyDescent="0.25">
      <c r="A213" s="213">
        <v>209</v>
      </c>
      <c r="B213" s="74">
        <v>1</v>
      </c>
      <c r="C213" s="73" t="s">
        <v>79</v>
      </c>
      <c r="D213" s="173" t="s">
        <v>238</v>
      </c>
      <c r="E213" s="173" t="s">
        <v>278</v>
      </c>
      <c r="F213" s="165" t="s">
        <v>279</v>
      </c>
      <c r="G213" s="73" t="s">
        <v>28</v>
      </c>
      <c r="H213" s="73" t="s">
        <v>906</v>
      </c>
      <c r="I213" s="65" t="s">
        <v>280</v>
      </c>
      <c r="J213" s="75">
        <v>42761</v>
      </c>
      <c r="K213" s="76">
        <v>6591</v>
      </c>
      <c r="L213" s="76">
        <v>2017680010075</v>
      </c>
      <c r="M213" s="73" t="s">
        <v>58</v>
      </c>
      <c r="N213" s="68">
        <v>2738149997</v>
      </c>
      <c r="O213" s="31">
        <v>970250000</v>
      </c>
      <c r="P213" s="31"/>
      <c r="Q213" s="31"/>
      <c r="R213" s="31">
        <f>SUM(O213:Q213)</f>
        <v>970250000</v>
      </c>
      <c r="S213" s="50"/>
    </row>
    <row r="214" spans="1:19" ht="147" customHeight="1" x14ac:dyDescent="0.25">
      <c r="A214" s="213">
        <v>210</v>
      </c>
      <c r="B214" s="28">
        <v>4</v>
      </c>
      <c r="C214" s="73" t="s">
        <v>66</v>
      </c>
      <c r="D214" s="165" t="s">
        <v>161</v>
      </c>
      <c r="E214" s="165" t="s">
        <v>289</v>
      </c>
      <c r="F214" s="165" t="s">
        <v>298</v>
      </c>
      <c r="G214" s="64" t="s">
        <v>28</v>
      </c>
      <c r="H214" s="29" t="s">
        <v>909</v>
      </c>
      <c r="I214" s="65" t="s">
        <v>299</v>
      </c>
      <c r="J214" s="75">
        <v>42780</v>
      </c>
      <c r="K214" s="76">
        <v>6841</v>
      </c>
      <c r="L214" s="76">
        <v>2017680010090</v>
      </c>
      <c r="M214" s="64" t="s">
        <v>160</v>
      </c>
      <c r="N214" s="31">
        <v>833806250</v>
      </c>
      <c r="O214" s="31">
        <v>41800000</v>
      </c>
      <c r="P214" s="31">
        <v>269000000</v>
      </c>
      <c r="Q214" s="31"/>
      <c r="R214" s="31">
        <f t="shared" ref="R214" si="65">SUM(O214:Q214)</f>
        <v>310800000</v>
      </c>
      <c r="S214" s="50"/>
    </row>
    <row r="215" spans="1:19" ht="111.75" customHeight="1" x14ac:dyDescent="0.25">
      <c r="A215" s="213">
        <v>211</v>
      </c>
      <c r="B215" s="69" t="s">
        <v>910</v>
      </c>
      <c r="C215" s="64" t="s">
        <v>911</v>
      </c>
      <c r="D215" s="166" t="s">
        <v>912</v>
      </c>
      <c r="E215" s="166" t="s">
        <v>913</v>
      </c>
      <c r="F215" s="165" t="s">
        <v>56</v>
      </c>
      <c r="G215" s="64" t="s">
        <v>29</v>
      </c>
      <c r="H215" s="64" t="s">
        <v>676</v>
      </c>
      <c r="I215" s="65" t="s">
        <v>57</v>
      </c>
      <c r="J215" s="66">
        <v>42576</v>
      </c>
      <c r="K215" s="67">
        <v>4834</v>
      </c>
      <c r="L215" s="67">
        <v>2017680010006</v>
      </c>
      <c r="M215" s="73" t="s">
        <v>58</v>
      </c>
      <c r="N215" s="80">
        <v>4777777165.8500004</v>
      </c>
      <c r="O215" s="31">
        <v>1778000000</v>
      </c>
      <c r="P215" s="31"/>
      <c r="Q215" s="31"/>
      <c r="R215" s="31">
        <f>SUM(O215:Q215)</f>
        <v>1778000000</v>
      </c>
      <c r="S215" s="51"/>
    </row>
    <row r="216" spans="1:19" ht="102" customHeight="1" x14ac:dyDescent="0.25">
      <c r="A216" s="213">
        <v>212</v>
      </c>
      <c r="B216" s="28">
        <v>4</v>
      </c>
      <c r="C216" s="73" t="s">
        <v>91</v>
      </c>
      <c r="D216" s="166" t="s">
        <v>161</v>
      </c>
      <c r="E216" s="166" t="s">
        <v>162</v>
      </c>
      <c r="F216" s="165" t="s">
        <v>163</v>
      </c>
      <c r="G216" s="37" t="s">
        <v>29</v>
      </c>
      <c r="H216" s="29" t="s">
        <v>164</v>
      </c>
      <c r="I216" s="30" t="s">
        <v>159</v>
      </c>
      <c r="J216" s="66">
        <v>43111</v>
      </c>
      <c r="K216" s="27">
        <v>82434</v>
      </c>
      <c r="L216" s="27">
        <v>2018680010006</v>
      </c>
      <c r="M216" s="64" t="s">
        <v>160</v>
      </c>
      <c r="N216" s="31">
        <v>4954378221</v>
      </c>
      <c r="O216" s="31">
        <v>2210940637</v>
      </c>
      <c r="P216" s="31">
        <v>500000000</v>
      </c>
      <c r="Q216" s="31"/>
      <c r="R216" s="31">
        <f>SUM(O216:Q216)</f>
        <v>2710940637</v>
      </c>
      <c r="S216" s="55" t="s">
        <v>425</v>
      </c>
    </row>
    <row r="217" spans="1:19" ht="75" customHeight="1" x14ac:dyDescent="0.25">
      <c r="A217" s="213">
        <v>213</v>
      </c>
      <c r="B217" s="28">
        <v>4</v>
      </c>
      <c r="C217" s="73" t="s">
        <v>91</v>
      </c>
      <c r="D217" s="166" t="s">
        <v>106</v>
      </c>
      <c r="E217" s="173" t="s">
        <v>150</v>
      </c>
      <c r="F217" s="165" t="s">
        <v>915</v>
      </c>
      <c r="G217" s="64" t="s">
        <v>30</v>
      </c>
      <c r="H217" s="73" t="s">
        <v>152</v>
      </c>
      <c r="I217" s="30" t="s">
        <v>914</v>
      </c>
      <c r="J217" s="75">
        <v>43349</v>
      </c>
      <c r="K217" s="76">
        <v>105475</v>
      </c>
      <c r="L217" s="27">
        <v>2018680010072</v>
      </c>
      <c r="M217" s="73" t="s">
        <v>1044</v>
      </c>
      <c r="N217" s="31">
        <v>860113321</v>
      </c>
      <c r="O217" s="31">
        <v>115643232</v>
      </c>
      <c r="P217" s="31">
        <v>294470089</v>
      </c>
      <c r="Q217" s="31"/>
      <c r="R217" s="31">
        <f>SUM(O217:Q217)</f>
        <v>410113321</v>
      </c>
      <c r="S217" s="55"/>
    </row>
    <row r="218" spans="1:19" ht="90" customHeight="1" x14ac:dyDescent="0.25">
      <c r="A218" s="213">
        <v>214</v>
      </c>
      <c r="B218" s="28">
        <v>4</v>
      </c>
      <c r="C218" s="73" t="s">
        <v>66</v>
      </c>
      <c r="D218" s="166" t="s">
        <v>916</v>
      </c>
      <c r="E218" s="166" t="s">
        <v>459</v>
      </c>
      <c r="F218" s="165" t="s">
        <v>917</v>
      </c>
      <c r="G218" s="37" t="s">
        <v>28</v>
      </c>
      <c r="H218" s="29" t="s">
        <v>920</v>
      </c>
      <c r="I218" s="30" t="s">
        <v>918</v>
      </c>
      <c r="J218" s="66">
        <v>42803</v>
      </c>
      <c r="K218" s="27">
        <v>9548</v>
      </c>
      <c r="L218" s="27">
        <v>2017680010134</v>
      </c>
      <c r="M218" s="64" t="s">
        <v>78</v>
      </c>
      <c r="N218" s="31">
        <v>2705646332</v>
      </c>
      <c r="O218" s="31">
        <v>641685711</v>
      </c>
      <c r="P218" s="31"/>
      <c r="Q218" s="31"/>
      <c r="R218" s="31">
        <f>SUM(O218:Q218)</f>
        <v>641685711</v>
      </c>
      <c r="S218" s="55" t="s">
        <v>932</v>
      </c>
    </row>
    <row r="219" spans="1:19" ht="129" customHeight="1" x14ac:dyDescent="0.25">
      <c r="A219" s="209">
        <v>215</v>
      </c>
      <c r="B219" s="182">
        <v>4</v>
      </c>
      <c r="C219" s="186" t="s">
        <v>66</v>
      </c>
      <c r="D219" s="187" t="s">
        <v>67</v>
      </c>
      <c r="E219" s="184" t="s">
        <v>426</v>
      </c>
      <c r="F219" s="184" t="s">
        <v>419</v>
      </c>
      <c r="G219" s="183" t="s">
        <v>28</v>
      </c>
      <c r="H219" s="186" t="s">
        <v>919</v>
      </c>
      <c r="I219" s="158" t="s">
        <v>420</v>
      </c>
      <c r="J219" s="161">
        <v>42863</v>
      </c>
      <c r="K219" s="163">
        <v>19911</v>
      </c>
      <c r="L219" s="164">
        <v>2017680010166</v>
      </c>
      <c r="M219" s="159" t="s">
        <v>71</v>
      </c>
      <c r="N219" s="181">
        <v>769550000</v>
      </c>
      <c r="O219" s="181">
        <v>216800000</v>
      </c>
      <c r="P219" s="181"/>
      <c r="Q219" s="181"/>
      <c r="R219" s="181">
        <f t="shared" ref="R219" si="66">SUM(O219:Q219)</f>
        <v>216800000</v>
      </c>
      <c r="S219" s="160"/>
    </row>
    <row r="220" spans="1:19" ht="240.75" customHeight="1" x14ac:dyDescent="0.25">
      <c r="A220" s="222">
        <v>216</v>
      </c>
      <c r="B220" s="236">
        <v>4</v>
      </c>
      <c r="C220" s="228" t="s">
        <v>66</v>
      </c>
      <c r="D220" s="226" t="s">
        <v>106</v>
      </c>
      <c r="E220" s="240" t="s">
        <v>225</v>
      </c>
      <c r="F220" s="226" t="s">
        <v>488</v>
      </c>
      <c r="G220" s="228" t="s">
        <v>29</v>
      </c>
      <c r="H220" s="230" t="s">
        <v>612</v>
      </c>
      <c r="I220" s="232" t="s">
        <v>489</v>
      </c>
      <c r="J220" s="234">
        <v>42690</v>
      </c>
      <c r="K220" s="217">
        <v>31518</v>
      </c>
      <c r="L220" s="219">
        <v>2017680010184</v>
      </c>
      <c r="M220" s="208" t="s">
        <v>1044</v>
      </c>
      <c r="N220" s="131">
        <v>2566314434.46</v>
      </c>
      <c r="O220" s="133"/>
      <c r="P220" s="157"/>
      <c r="Q220" s="132">
        <v>1380035099.3299999</v>
      </c>
      <c r="R220" s="133">
        <f>SUM(O220:Q220)</f>
        <v>1380035099.3299999</v>
      </c>
      <c r="S220" s="221" t="s">
        <v>921</v>
      </c>
    </row>
    <row r="221" spans="1:19" ht="212.25" customHeight="1" x14ac:dyDescent="0.25">
      <c r="A221" s="223"/>
      <c r="B221" s="237"/>
      <c r="C221" s="238"/>
      <c r="D221" s="239"/>
      <c r="E221" s="241"/>
      <c r="F221" s="227"/>
      <c r="G221" s="229"/>
      <c r="H221" s="231"/>
      <c r="I221" s="233"/>
      <c r="J221" s="235"/>
      <c r="K221" s="218"/>
      <c r="L221" s="220"/>
      <c r="M221" s="152" t="s">
        <v>58</v>
      </c>
      <c r="N221" s="134"/>
      <c r="O221" s="133">
        <v>639711592.02999997</v>
      </c>
      <c r="P221" s="153"/>
      <c r="Q221" s="133"/>
      <c r="R221" s="132">
        <v>639711592.02999997</v>
      </c>
      <c r="S221" s="221"/>
    </row>
    <row r="222" spans="1:19" ht="129" customHeight="1" x14ac:dyDescent="0.25">
      <c r="A222" s="177">
        <v>217</v>
      </c>
      <c r="B222" s="28">
        <v>4</v>
      </c>
      <c r="C222" s="73" t="s">
        <v>91</v>
      </c>
      <c r="D222" s="178" t="s">
        <v>106</v>
      </c>
      <c r="E222" s="173" t="s">
        <v>225</v>
      </c>
      <c r="F222" s="169" t="s">
        <v>934</v>
      </c>
      <c r="G222" s="29" t="s">
        <v>30</v>
      </c>
      <c r="H222" s="73" t="s">
        <v>935</v>
      </c>
      <c r="I222" s="30" t="s">
        <v>922</v>
      </c>
      <c r="J222" s="75">
        <v>43354</v>
      </c>
      <c r="K222" s="76">
        <v>117334</v>
      </c>
      <c r="L222" s="27">
        <v>2018680010073</v>
      </c>
      <c r="M222" s="73" t="s">
        <v>1044</v>
      </c>
      <c r="N222" s="34">
        <v>2039378676</v>
      </c>
      <c r="O222" s="34"/>
      <c r="P222" s="179"/>
      <c r="Q222" s="34">
        <v>2039378676</v>
      </c>
      <c r="R222" s="32">
        <f t="shared" ref="R222:R227" si="67">SUM(O222:Q222)</f>
        <v>2039378676</v>
      </c>
      <c r="S222" s="180" t="s">
        <v>921</v>
      </c>
    </row>
    <row r="223" spans="1:19" ht="96.75" customHeight="1" x14ac:dyDescent="0.25">
      <c r="A223" s="28">
        <v>218</v>
      </c>
      <c r="B223" s="28">
        <v>2</v>
      </c>
      <c r="C223" s="29" t="s">
        <v>59</v>
      </c>
      <c r="D223" s="165" t="s">
        <v>60</v>
      </c>
      <c r="E223" s="185" t="s">
        <v>63</v>
      </c>
      <c r="F223" s="185" t="s">
        <v>64</v>
      </c>
      <c r="G223" s="188" t="s">
        <v>29</v>
      </c>
      <c r="H223" s="29" t="s">
        <v>976</v>
      </c>
      <c r="I223" s="30" t="s">
        <v>65</v>
      </c>
      <c r="J223" s="66">
        <v>43104</v>
      </c>
      <c r="K223" s="27">
        <v>70305</v>
      </c>
      <c r="L223" s="27">
        <v>2018680010002</v>
      </c>
      <c r="M223" s="73" t="s">
        <v>595</v>
      </c>
      <c r="N223" s="31">
        <v>1267642378</v>
      </c>
      <c r="O223" s="31">
        <v>599375128</v>
      </c>
      <c r="P223" s="31"/>
      <c r="Q223" s="31"/>
      <c r="R223" s="31">
        <f t="shared" si="67"/>
        <v>599375128</v>
      </c>
      <c r="S223" s="50"/>
    </row>
    <row r="224" spans="1:19" ht="77.25" customHeight="1" x14ac:dyDescent="0.25">
      <c r="A224" s="214">
        <v>219</v>
      </c>
      <c r="B224" s="28">
        <v>4</v>
      </c>
      <c r="C224" s="73" t="s">
        <v>91</v>
      </c>
      <c r="D224" s="165" t="s">
        <v>429</v>
      </c>
      <c r="E224" s="165" t="s">
        <v>368</v>
      </c>
      <c r="F224" s="165" t="s">
        <v>945</v>
      </c>
      <c r="G224" s="64" t="s">
        <v>30</v>
      </c>
      <c r="H224" s="190" t="s">
        <v>946</v>
      </c>
      <c r="I224" s="30" t="s">
        <v>937</v>
      </c>
      <c r="J224" s="75">
        <v>43357</v>
      </c>
      <c r="K224" s="76">
        <v>144350</v>
      </c>
      <c r="L224" s="27">
        <v>2018680010074</v>
      </c>
      <c r="M224" s="73" t="s">
        <v>58</v>
      </c>
      <c r="N224" s="31">
        <v>2852182127.8000002</v>
      </c>
      <c r="O224" s="31">
        <v>1467903573.4000001</v>
      </c>
      <c r="P224" s="31"/>
      <c r="Q224" s="31">
        <v>1384278554.4000001</v>
      </c>
      <c r="R224" s="31">
        <f t="shared" si="67"/>
        <v>2852182127.8000002</v>
      </c>
      <c r="S224" s="55" t="s">
        <v>931</v>
      </c>
    </row>
    <row r="225" spans="1:19" ht="137.25" customHeight="1" x14ac:dyDescent="0.25">
      <c r="A225" s="213">
        <v>220</v>
      </c>
      <c r="B225" s="74">
        <v>4</v>
      </c>
      <c r="C225" s="29" t="s">
        <v>66</v>
      </c>
      <c r="D225" s="173" t="s">
        <v>106</v>
      </c>
      <c r="E225" s="173" t="s">
        <v>225</v>
      </c>
      <c r="F225" s="165" t="s">
        <v>902</v>
      </c>
      <c r="G225" s="64" t="s">
        <v>30</v>
      </c>
      <c r="H225" s="73" t="s">
        <v>905</v>
      </c>
      <c r="I225" s="30" t="s">
        <v>904</v>
      </c>
      <c r="J225" s="75">
        <v>43339</v>
      </c>
      <c r="K225" s="76">
        <v>108196</v>
      </c>
      <c r="L225" s="27">
        <v>2018680010071</v>
      </c>
      <c r="M225" s="73" t="s">
        <v>1044</v>
      </c>
      <c r="N225" s="68">
        <v>496420400</v>
      </c>
      <c r="O225" s="31">
        <v>496420400</v>
      </c>
      <c r="P225" s="33"/>
      <c r="Q225" s="29"/>
      <c r="R225" s="31">
        <f t="shared" si="67"/>
        <v>496420400</v>
      </c>
      <c r="S225" s="55"/>
    </row>
    <row r="226" spans="1:19" ht="79.5" customHeight="1" x14ac:dyDescent="0.25">
      <c r="A226" s="214">
        <v>221</v>
      </c>
      <c r="B226" s="28">
        <v>1</v>
      </c>
      <c r="C226" s="73" t="s">
        <v>79</v>
      </c>
      <c r="D226" s="173" t="s">
        <v>51</v>
      </c>
      <c r="E226" s="166" t="s">
        <v>52</v>
      </c>
      <c r="F226" s="165" t="s">
        <v>938</v>
      </c>
      <c r="G226" s="64" t="s">
        <v>30</v>
      </c>
      <c r="H226" s="29" t="s">
        <v>943</v>
      </c>
      <c r="I226" s="30" t="s">
        <v>936</v>
      </c>
      <c r="J226" s="75">
        <v>43357</v>
      </c>
      <c r="K226" s="76">
        <v>144004</v>
      </c>
      <c r="L226" s="27">
        <v>2018680010075</v>
      </c>
      <c r="M226" s="73" t="s">
        <v>387</v>
      </c>
      <c r="N226" s="31">
        <v>24000000</v>
      </c>
      <c r="O226" s="31">
        <v>24000000</v>
      </c>
      <c r="P226" s="31"/>
      <c r="Q226" s="31"/>
      <c r="R226" s="31">
        <f t="shared" si="67"/>
        <v>24000000</v>
      </c>
      <c r="S226" s="50"/>
    </row>
    <row r="227" spans="1:19" ht="56.25" x14ac:dyDescent="0.25">
      <c r="A227" s="213">
        <v>222</v>
      </c>
      <c r="B227" s="28">
        <v>1</v>
      </c>
      <c r="C227" s="73" t="s">
        <v>79</v>
      </c>
      <c r="D227" s="173" t="s">
        <v>110</v>
      </c>
      <c r="E227" s="173" t="s">
        <v>940</v>
      </c>
      <c r="F227" s="165" t="s">
        <v>942</v>
      </c>
      <c r="G227" s="64" t="s">
        <v>30</v>
      </c>
      <c r="H227" s="29" t="s">
        <v>944</v>
      </c>
      <c r="I227" s="30" t="s">
        <v>939</v>
      </c>
      <c r="J227" s="75">
        <v>43360</v>
      </c>
      <c r="K227" s="76">
        <v>144524</v>
      </c>
      <c r="L227" s="27">
        <v>2018680010076</v>
      </c>
      <c r="M227" s="73" t="s">
        <v>55</v>
      </c>
      <c r="N227" s="31">
        <v>43201031000</v>
      </c>
      <c r="O227" s="31">
        <v>12000000</v>
      </c>
      <c r="P227" s="31"/>
      <c r="Q227" s="31"/>
      <c r="R227" s="31">
        <f t="shared" si="67"/>
        <v>12000000</v>
      </c>
      <c r="S227" s="50"/>
    </row>
    <row r="228" spans="1:19" ht="47.25" customHeight="1" x14ac:dyDescent="0.25">
      <c r="A228" s="214">
        <v>223</v>
      </c>
      <c r="B228" s="74">
        <v>4</v>
      </c>
      <c r="C228" s="29" t="s">
        <v>66</v>
      </c>
      <c r="D228" s="165" t="s">
        <v>429</v>
      </c>
      <c r="E228" s="165" t="s">
        <v>368</v>
      </c>
      <c r="F228" s="173" t="s">
        <v>948</v>
      </c>
      <c r="G228" s="64" t="s">
        <v>30</v>
      </c>
      <c r="H228" s="73" t="s">
        <v>980</v>
      </c>
      <c r="I228" s="30" t="s">
        <v>949</v>
      </c>
      <c r="J228" s="75">
        <v>43364</v>
      </c>
      <c r="K228" s="76">
        <v>143444</v>
      </c>
      <c r="L228" s="27">
        <v>2018680010078</v>
      </c>
      <c r="M228" s="73" t="s">
        <v>58</v>
      </c>
      <c r="N228" s="68">
        <v>147697706</v>
      </c>
      <c r="O228" s="31">
        <v>147697706</v>
      </c>
      <c r="P228" s="31"/>
      <c r="Q228" s="31"/>
      <c r="R228" s="31">
        <f>SUM(O228:Q228)</f>
        <v>147697706</v>
      </c>
      <c r="S228" s="55"/>
    </row>
    <row r="229" spans="1:19" ht="132.75" customHeight="1" x14ac:dyDescent="0.25">
      <c r="A229" s="213">
        <v>224</v>
      </c>
      <c r="B229" s="189">
        <v>3</v>
      </c>
      <c r="C229" s="29" t="s">
        <v>528</v>
      </c>
      <c r="D229" s="169" t="s">
        <v>177</v>
      </c>
      <c r="E229" s="169" t="s">
        <v>755</v>
      </c>
      <c r="F229" s="165" t="s">
        <v>950</v>
      </c>
      <c r="G229" s="29" t="s">
        <v>28</v>
      </c>
      <c r="H229" s="29" t="s">
        <v>757</v>
      </c>
      <c r="I229" s="30" t="s">
        <v>756</v>
      </c>
      <c r="J229" s="26">
        <v>43264</v>
      </c>
      <c r="K229" s="27">
        <v>108947</v>
      </c>
      <c r="L229" s="27">
        <v>2018680010043</v>
      </c>
      <c r="M229" s="29" t="s">
        <v>387</v>
      </c>
      <c r="N229" s="31">
        <v>1119785018.73</v>
      </c>
      <c r="O229" s="31">
        <v>600000000</v>
      </c>
      <c r="P229" s="31"/>
      <c r="Q229" s="31"/>
      <c r="R229" s="31">
        <f t="shared" ref="R229" si="68">SUM(O229:Q229)</f>
        <v>600000000</v>
      </c>
      <c r="S229" s="55"/>
    </row>
    <row r="230" spans="1:19" ht="114.75" customHeight="1" x14ac:dyDescent="0.25">
      <c r="A230" s="214">
        <v>225</v>
      </c>
      <c r="B230" s="74">
        <v>4</v>
      </c>
      <c r="C230" s="29" t="s">
        <v>66</v>
      </c>
      <c r="D230" s="165" t="s">
        <v>429</v>
      </c>
      <c r="E230" s="165" t="s">
        <v>368</v>
      </c>
      <c r="F230" s="173" t="s">
        <v>907</v>
      </c>
      <c r="G230" s="64" t="s">
        <v>28</v>
      </c>
      <c r="H230" s="73" t="s">
        <v>908</v>
      </c>
      <c r="I230" s="30" t="s">
        <v>903</v>
      </c>
      <c r="J230" s="75">
        <v>43370</v>
      </c>
      <c r="K230" s="76">
        <v>131971</v>
      </c>
      <c r="L230" s="27">
        <v>2018680010070</v>
      </c>
      <c r="M230" s="73" t="s">
        <v>58</v>
      </c>
      <c r="N230" s="68">
        <v>139276828</v>
      </c>
      <c r="O230" s="31">
        <v>139276828</v>
      </c>
      <c r="Q230" s="31"/>
      <c r="R230" s="31">
        <f t="shared" ref="R230:R236" si="69">SUM(O230:Q230)</f>
        <v>139276828</v>
      </c>
      <c r="S230" s="55"/>
    </row>
    <row r="231" spans="1:19" ht="56.25" x14ac:dyDescent="0.25">
      <c r="A231" s="213">
        <v>226</v>
      </c>
      <c r="B231" s="95">
        <v>4</v>
      </c>
      <c r="C231" s="96" t="s">
        <v>66</v>
      </c>
      <c r="D231" s="167" t="s">
        <v>429</v>
      </c>
      <c r="E231" s="167" t="s">
        <v>368</v>
      </c>
      <c r="F231" s="96" t="s">
        <v>952</v>
      </c>
      <c r="G231" s="96" t="s">
        <v>30</v>
      </c>
      <c r="H231" s="100" t="s">
        <v>953</v>
      </c>
      <c r="I231" s="97" t="s">
        <v>951</v>
      </c>
      <c r="J231" s="98">
        <v>43364</v>
      </c>
      <c r="K231" s="99">
        <v>144011</v>
      </c>
      <c r="L231" s="99">
        <v>2018680010079</v>
      </c>
      <c r="M231" s="96" t="s">
        <v>58</v>
      </c>
      <c r="N231" s="100">
        <v>1549627148.0799999</v>
      </c>
      <c r="O231" s="100">
        <v>244060208.80000001</v>
      </c>
      <c r="P231" s="136">
        <f>1233893999+23775452.93+47897487.35</f>
        <v>1305566939.28</v>
      </c>
      <c r="Q231" s="96"/>
      <c r="R231" s="100">
        <f t="shared" si="69"/>
        <v>1549627148.0799999</v>
      </c>
      <c r="S231" s="192"/>
    </row>
    <row r="232" spans="1:19" ht="73.5" customHeight="1" x14ac:dyDescent="0.25">
      <c r="A232" s="214">
        <v>227</v>
      </c>
      <c r="B232" s="74">
        <v>4</v>
      </c>
      <c r="C232" s="29" t="s">
        <v>66</v>
      </c>
      <c r="D232" s="165" t="s">
        <v>429</v>
      </c>
      <c r="E232" s="165" t="s">
        <v>368</v>
      </c>
      <c r="F232" s="173" t="s">
        <v>957</v>
      </c>
      <c r="G232" s="29" t="s">
        <v>30</v>
      </c>
      <c r="H232" s="73" t="s">
        <v>959</v>
      </c>
      <c r="I232" s="30" t="s">
        <v>954</v>
      </c>
      <c r="J232" s="75">
        <v>43375</v>
      </c>
      <c r="K232" s="76">
        <v>147803</v>
      </c>
      <c r="L232" s="27">
        <v>2018680010080</v>
      </c>
      <c r="M232" s="43" t="s">
        <v>237</v>
      </c>
      <c r="N232" s="68">
        <v>84233257</v>
      </c>
      <c r="O232" s="31">
        <v>84233257</v>
      </c>
      <c r="P232" s="31"/>
      <c r="Q232" s="31"/>
      <c r="R232" s="31">
        <f t="shared" si="69"/>
        <v>84233257</v>
      </c>
      <c r="S232" s="55"/>
    </row>
    <row r="233" spans="1:19" ht="67.5" customHeight="1" x14ac:dyDescent="0.25">
      <c r="A233" s="213">
        <v>228</v>
      </c>
      <c r="B233" s="74">
        <v>4</v>
      </c>
      <c r="C233" s="29" t="s">
        <v>66</v>
      </c>
      <c r="D233" s="166" t="s">
        <v>916</v>
      </c>
      <c r="E233" s="166" t="s">
        <v>459</v>
      </c>
      <c r="F233" s="173" t="s">
        <v>974</v>
      </c>
      <c r="G233" s="29" t="s">
        <v>30</v>
      </c>
      <c r="H233" s="73" t="s">
        <v>960</v>
      </c>
      <c r="I233" s="30" t="s">
        <v>955</v>
      </c>
      <c r="J233" s="75">
        <v>43377</v>
      </c>
      <c r="K233" s="76">
        <v>135743</v>
      </c>
      <c r="L233" s="27">
        <v>2018680010077</v>
      </c>
      <c r="M233" s="29" t="s">
        <v>58</v>
      </c>
      <c r="N233" s="68">
        <v>269314667</v>
      </c>
      <c r="O233" s="31">
        <v>269314667</v>
      </c>
      <c r="P233" s="31"/>
      <c r="Q233" s="31"/>
      <c r="R233" s="31">
        <f t="shared" si="69"/>
        <v>269314667</v>
      </c>
      <c r="S233" s="55"/>
    </row>
    <row r="234" spans="1:19" ht="78.75" x14ac:dyDescent="0.25">
      <c r="A234" s="214">
        <v>229</v>
      </c>
      <c r="B234" s="193">
        <v>6</v>
      </c>
      <c r="C234" s="29" t="s">
        <v>127</v>
      </c>
      <c r="D234" s="173" t="s">
        <v>450</v>
      </c>
      <c r="E234" s="165" t="s">
        <v>345</v>
      </c>
      <c r="F234" s="173" t="s">
        <v>958</v>
      </c>
      <c r="G234" s="29" t="s">
        <v>30</v>
      </c>
      <c r="H234" s="73" t="s">
        <v>961</v>
      </c>
      <c r="I234" s="30" t="s">
        <v>956</v>
      </c>
      <c r="J234" s="75">
        <v>43377</v>
      </c>
      <c r="K234" s="76">
        <v>141981</v>
      </c>
      <c r="L234" s="27">
        <v>2018680010081</v>
      </c>
      <c r="M234" s="29" t="s">
        <v>58</v>
      </c>
      <c r="N234" s="68">
        <v>526883396.19</v>
      </c>
      <c r="O234" s="31">
        <v>526883396.19</v>
      </c>
      <c r="P234" s="31"/>
      <c r="Q234" s="31"/>
      <c r="R234" s="31">
        <f t="shared" si="69"/>
        <v>526883396.19</v>
      </c>
      <c r="S234" s="55"/>
    </row>
    <row r="235" spans="1:19" ht="45" x14ac:dyDescent="0.25">
      <c r="A235" s="213">
        <v>230</v>
      </c>
      <c r="B235" s="74">
        <v>4</v>
      </c>
      <c r="C235" s="29" t="s">
        <v>66</v>
      </c>
      <c r="D235" s="165" t="s">
        <v>429</v>
      </c>
      <c r="E235" s="165" t="s">
        <v>368</v>
      </c>
      <c r="F235" s="173" t="s">
        <v>964</v>
      </c>
      <c r="G235" s="29" t="s">
        <v>30</v>
      </c>
      <c r="H235" s="73" t="s">
        <v>963</v>
      </c>
      <c r="I235" s="30" t="s">
        <v>962</v>
      </c>
      <c r="J235" s="75">
        <v>43378</v>
      </c>
      <c r="K235" s="76">
        <v>144746</v>
      </c>
      <c r="L235" s="27">
        <v>2018680010082</v>
      </c>
      <c r="M235" s="29" t="s">
        <v>58</v>
      </c>
      <c r="N235" s="68">
        <v>345833027.20999998</v>
      </c>
      <c r="O235" s="31">
        <v>345833027.20999998</v>
      </c>
      <c r="P235" s="31"/>
      <c r="Q235" s="31"/>
      <c r="R235" s="31">
        <f t="shared" si="69"/>
        <v>345833027.20999998</v>
      </c>
      <c r="S235" s="55"/>
    </row>
    <row r="236" spans="1:19" ht="67.5" x14ac:dyDescent="0.25">
      <c r="A236" s="214">
        <v>231</v>
      </c>
      <c r="B236" s="194">
        <v>3.4</v>
      </c>
      <c r="C236" s="29" t="s">
        <v>518</v>
      </c>
      <c r="D236" s="165" t="s">
        <v>519</v>
      </c>
      <c r="E236" s="165" t="s">
        <v>520</v>
      </c>
      <c r="F236" s="165" t="s">
        <v>521</v>
      </c>
      <c r="G236" s="29" t="s">
        <v>29</v>
      </c>
      <c r="H236" s="31" t="s">
        <v>566</v>
      </c>
      <c r="I236" s="30" t="s">
        <v>517</v>
      </c>
      <c r="J236" s="26">
        <v>43174</v>
      </c>
      <c r="K236" s="27">
        <v>104228</v>
      </c>
      <c r="L236" s="30">
        <v>2018680010016</v>
      </c>
      <c r="M236" s="29" t="s">
        <v>58</v>
      </c>
      <c r="N236" s="31">
        <v>299044459.35000002</v>
      </c>
      <c r="O236" s="31">
        <v>299044459.35000002</v>
      </c>
      <c r="P236" s="31"/>
      <c r="Q236" s="31"/>
      <c r="R236" s="31">
        <f t="shared" si="69"/>
        <v>299044459.35000002</v>
      </c>
      <c r="S236" s="50"/>
    </row>
    <row r="237" spans="1:19" ht="56.25" x14ac:dyDescent="0.25">
      <c r="A237" s="213">
        <v>232</v>
      </c>
      <c r="B237" s="195">
        <v>2</v>
      </c>
      <c r="C237" s="29" t="s">
        <v>59</v>
      </c>
      <c r="D237" s="165" t="s">
        <v>171</v>
      </c>
      <c r="E237" s="165" t="s">
        <v>248</v>
      </c>
      <c r="F237" s="165" t="s">
        <v>583</v>
      </c>
      <c r="G237" s="29" t="s">
        <v>29</v>
      </c>
      <c r="H237" s="31" t="s">
        <v>586</v>
      </c>
      <c r="I237" s="30" t="s">
        <v>584</v>
      </c>
      <c r="J237" s="26">
        <v>43223</v>
      </c>
      <c r="K237" s="27">
        <v>113014</v>
      </c>
      <c r="L237" s="30">
        <v>2018680010027</v>
      </c>
      <c r="M237" s="29" t="s">
        <v>118</v>
      </c>
      <c r="N237" s="31">
        <v>784072580</v>
      </c>
      <c r="O237" s="31">
        <v>469547600</v>
      </c>
      <c r="P237" s="31"/>
      <c r="Q237" s="31"/>
      <c r="R237" s="31">
        <f t="shared" ref="R237:R241" si="70">SUM(O237:Q237)</f>
        <v>469547600</v>
      </c>
      <c r="S237" s="51"/>
    </row>
    <row r="238" spans="1:19" ht="78" customHeight="1" x14ac:dyDescent="0.25">
      <c r="A238" s="214">
        <v>233</v>
      </c>
      <c r="B238" s="74">
        <v>4</v>
      </c>
      <c r="C238" s="29" t="s">
        <v>66</v>
      </c>
      <c r="D238" s="165" t="s">
        <v>85</v>
      </c>
      <c r="E238" s="165" t="s">
        <v>194</v>
      </c>
      <c r="F238" s="165" t="s">
        <v>966</v>
      </c>
      <c r="G238" s="29" t="s">
        <v>30</v>
      </c>
      <c r="H238" s="31" t="s">
        <v>968</v>
      </c>
      <c r="I238" s="30" t="s">
        <v>965</v>
      </c>
      <c r="J238" s="75">
        <v>43378</v>
      </c>
      <c r="K238" s="76">
        <v>147073</v>
      </c>
      <c r="L238" s="27">
        <v>2018680010083</v>
      </c>
      <c r="M238" s="29" t="s">
        <v>90</v>
      </c>
      <c r="N238" s="31">
        <v>8462788504.1499996</v>
      </c>
      <c r="O238" s="31">
        <v>204778753.94</v>
      </c>
      <c r="P238" s="31">
        <v>1176663236.21</v>
      </c>
      <c r="Q238" s="31">
        <v>2581346514</v>
      </c>
      <c r="R238" s="31">
        <f t="shared" si="70"/>
        <v>3962788504.1500001</v>
      </c>
      <c r="S238" s="55" t="s">
        <v>931</v>
      </c>
    </row>
    <row r="239" spans="1:19" ht="45" x14ac:dyDescent="0.25">
      <c r="A239" s="213">
        <v>234</v>
      </c>
      <c r="B239" s="74">
        <v>4</v>
      </c>
      <c r="C239" s="29" t="s">
        <v>66</v>
      </c>
      <c r="D239" s="165" t="s">
        <v>106</v>
      </c>
      <c r="E239" s="165" t="s">
        <v>225</v>
      </c>
      <c r="F239" s="165" t="s">
        <v>969</v>
      </c>
      <c r="G239" s="29" t="s">
        <v>30</v>
      </c>
      <c r="H239" s="31" t="s">
        <v>971</v>
      </c>
      <c r="I239" s="30" t="s">
        <v>970</v>
      </c>
      <c r="J239" s="75">
        <v>43384</v>
      </c>
      <c r="K239" s="76">
        <v>147913</v>
      </c>
      <c r="L239" s="27">
        <v>2018680010084</v>
      </c>
      <c r="M239" s="29" t="s">
        <v>58</v>
      </c>
      <c r="N239" s="31">
        <v>640000000</v>
      </c>
      <c r="O239" s="31">
        <v>640000000</v>
      </c>
      <c r="P239" s="31"/>
      <c r="Q239" s="31"/>
      <c r="R239" s="31">
        <f t="shared" si="70"/>
        <v>640000000</v>
      </c>
      <c r="S239" s="55"/>
    </row>
    <row r="240" spans="1:19" ht="56.25" x14ac:dyDescent="0.25">
      <c r="A240" s="214">
        <v>235</v>
      </c>
      <c r="B240" s="74">
        <v>4</v>
      </c>
      <c r="C240" s="29" t="s">
        <v>66</v>
      </c>
      <c r="D240" s="166" t="s">
        <v>916</v>
      </c>
      <c r="E240" s="166" t="s">
        <v>459</v>
      </c>
      <c r="F240" s="165" t="s">
        <v>973</v>
      </c>
      <c r="G240" s="29" t="s">
        <v>30</v>
      </c>
      <c r="H240" s="31" t="s">
        <v>975</v>
      </c>
      <c r="I240" s="30" t="s">
        <v>972</v>
      </c>
      <c r="J240" s="75">
        <v>43384</v>
      </c>
      <c r="K240" s="76">
        <v>148560</v>
      </c>
      <c r="L240" s="27">
        <v>2018680010085</v>
      </c>
      <c r="M240" s="29" t="s">
        <v>237</v>
      </c>
      <c r="N240" s="31">
        <v>1571498810</v>
      </c>
      <c r="O240" s="31">
        <v>1571498810</v>
      </c>
      <c r="P240" s="31"/>
      <c r="Q240" s="31"/>
      <c r="R240" s="31">
        <f t="shared" si="70"/>
        <v>1571498810</v>
      </c>
      <c r="S240" s="55"/>
    </row>
    <row r="241" spans="1:19" ht="158.25" x14ac:dyDescent="0.25">
      <c r="A241" s="213">
        <v>236</v>
      </c>
      <c r="B241" s="197">
        <v>4</v>
      </c>
      <c r="C241" s="29" t="s">
        <v>66</v>
      </c>
      <c r="D241" s="165" t="s">
        <v>85</v>
      </c>
      <c r="E241" s="165" t="s">
        <v>86</v>
      </c>
      <c r="F241" s="165" t="s">
        <v>348</v>
      </c>
      <c r="G241" s="29" t="s">
        <v>984</v>
      </c>
      <c r="H241" s="29" t="s">
        <v>630</v>
      </c>
      <c r="I241" s="30" t="s">
        <v>349</v>
      </c>
      <c r="J241" s="26">
        <v>42565</v>
      </c>
      <c r="K241" s="27">
        <v>6460</v>
      </c>
      <c r="L241" s="27">
        <v>2017680010064</v>
      </c>
      <c r="M241" s="29" t="s">
        <v>90</v>
      </c>
      <c r="N241" s="31">
        <v>3046733691.48</v>
      </c>
      <c r="O241" s="31">
        <v>512169638</v>
      </c>
      <c r="P241" s="31">
        <v>234807630</v>
      </c>
      <c r="Q241" s="29"/>
      <c r="R241" s="31">
        <f t="shared" si="70"/>
        <v>746977268</v>
      </c>
      <c r="S241" s="55" t="s">
        <v>986</v>
      </c>
    </row>
    <row r="242" spans="1:19" ht="223.5" customHeight="1" x14ac:dyDescent="0.25">
      <c r="A242" s="214">
        <v>237</v>
      </c>
      <c r="B242" s="196">
        <v>4</v>
      </c>
      <c r="C242" s="29" t="s">
        <v>91</v>
      </c>
      <c r="D242" s="165" t="s">
        <v>85</v>
      </c>
      <c r="E242" s="165" t="s">
        <v>86</v>
      </c>
      <c r="F242" s="165" t="s">
        <v>403</v>
      </c>
      <c r="G242" s="29" t="s">
        <v>984</v>
      </c>
      <c r="H242" s="29" t="s">
        <v>404</v>
      </c>
      <c r="I242" s="30" t="s">
        <v>405</v>
      </c>
      <c r="J242" s="26">
        <v>42599</v>
      </c>
      <c r="K242" s="27">
        <v>5081</v>
      </c>
      <c r="L242" s="27">
        <v>2017680010020</v>
      </c>
      <c r="M242" s="29" t="s">
        <v>90</v>
      </c>
      <c r="N242" s="31">
        <v>11647693202.15</v>
      </c>
      <c r="O242" s="31">
        <v>3673464456</v>
      </c>
      <c r="P242" s="31"/>
      <c r="Q242" s="29"/>
      <c r="R242" s="31">
        <f t="shared" ref="R242" si="71">SUM(O242:Q242)</f>
        <v>3673464456</v>
      </c>
      <c r="S242" s="55" t="s">
        <v>987</v>
      </c>
    </row>
    <row r="243" spans="1:19" ht="169.5" x14ac:dyDescent="0.25">
      <c r="A243" s="213">
        <v>238</v>
      </c>
      <c r="B243" s="74">
        <v>4</v>
      </c>
      <c r="C243" s="73" t="s">
        <v>66</v>
      </c>
      <c r="D243" s="165" t="s">
        <v>85</v>
      </c>
      <c r="E243" s="166" t="s">
        <v>989</v>
      </c>
      <c r="F243" s="165" t="s">
        <v>195</v>
      </c>
      <c r="G243" s="29" t="s">
        <v>984</v>
      </c>
      <c r="H243" s="73" t="s">
        <v>655</v>
      </c>
      <c r="I243" s="65" t="s">
        <v>196</v>
      </c>
      <c r="J243" s="75">
        <v>42565</v>
      </c>
      <c r="K243" s="76">
        <v>5252</v>
      </c>
      <c r="L243" s="76">
        <v>2017680010017</v>
      </c>
      <c r="M243" s="64" t="s">
        <v>90</v>
      </c>
      <c r="N243" s="68">
        <v>49683125118.540001</v>
      </c>
      <c r="O243" s="31">
        <v>11214769539</v>
      </c>
      <c r="P243" s="32">
        <v>3199999999</v>
      </c>
      <c r="Q243" s="29"/>
      <c r="R243" s="31">
        <f t="shared" ref="R243" si="72">SUM(O243:Q243)</f>
        <v>14414769538</v>
      </c>
      <c r="S243" s="55" t="s">
        <v>988</v>
      </c>
    </row>
    <row r="244" spans="1:19" ht="56.25" x14ac:dyDescent="0.25">
      <c r="A244" s="214">
        <v>239</v>
      </c>
      <c r="B244" s="198">
        <v>6</v>
      </c>
      <c r="C244" s="29" t="s">
        <v>127</v>
      </c>
      <c r="D244" s="29" t="s">
        <v>450</v>
      </c>
      <c r="E244" s="29" t="s">
        <v>345</v>
      </c>
      <c r="F244" s="29" t="s">
        <v>513</v>
      </c>
      <c r="G244" s="29" t="s">
        <v>29</v>
      </c>
      <c r="H244" s="29" t="s">
        <v>996</v>
      </c>
      <c r="I244" s="41" t="s">
        <v>514</v>
      </c>
      <c r="J244" s="26">
        <v>42898</v>
      </c>
      <c r="K244" s="73">
        <v>19859</v>
      </c>
      <c r="L244" s="76">
        <v>2017680010186</v>
      </c>
      <c r="M244" s="29" t="s">
        <v>58</v>
      </c>
      <c r="N244" s="34">
        <v>2347867457</v>
      </c>
      <c r="O244" s="34">
        <v>2237406663</v>
      </c>
      <c r="P244" s="32"/>
      <c r="Q244" s="29"/>
      <c r="R244" s="31">
        <f>SUM(O244:Q244)</f>
        <v>2237406663</v>
      </c>
      <c r="S244" s="86"/>
    </row>
    <row r="245" spans="1:19" ht="84" customHeight="1" x14ac:dyDescent="0.25">
      <c r="A245" s="213">
        <v>240</v>
      </c>
      <c r="B245" s="74">
        <v>4</v>
      </c>
      <c r="C245" s="29" t="s">
        <v>66</v>
      </c>
      <c r="D245" s="166" t="s">
        <v>916</v>
      </c>
      <c r="E245" s="166" t="s">
        <v>459</v>
      </c>
      <c r="F245" s="165" t="s">
        <v>995</v>
      </c>
      <c r="G245" s="29" t="s">
        <v>30</v>
      </c>
      <c r="H245" s="31" t="s">
        <v>997</v>
      </c>
      <c r="I245" s="30" t="s">
        <v>994</v>
      </c>
      <c r="J245" s="75">
        <v>43378</v>
      </c>
      <c r="K245" s="76">
        <v>149967</v>
      </c>
      <c r="L245" s="27">
        <v>2018680010086</v>
      </c>
      <c r="M245" s="29" t="s">
        <v>237</v>
      </c>
      <c r="N245" s="31">
        <v>707801441</v>
      </c>
      <c r="O245" s="31">
        <v>707801441</v>
      </c>
      <c r="P245" s="31"/>
      <c r="Q245" s="31"/>
      <c r="R245" s="31">
        <f>SUM(O245:Q245)</f>
        <v>707801441</v>
      </c>
      <c r="S245" s="55"/>
    </row>
    <row r="246" spans="1:19" ht="67.5" x14ac:dyDescent="0.25">
      <c r="A246" s="214">
        <v>241</v>
      </c>
      <c r="B246" s="39">
        <v>2</v>
      </c>
      <c r="C246" s="29" t="s">
        <v>59</v>
      </c>
      <c r="D246" s="37" t="s">
        <v>95</v>
      </c>
      <c r="E246" s="29" t="s">
        <v>98</v>
      </c>
      <c r="F246" s="37" t="s">
        <v>286</v>
      </c>
      <c r="G246" s="64" t="s">
        <v>28</v>
      </c>
      <c r="H246" s="29" t="s">
        <v>998</v>
      </c>
      <c r="I246" s="30" t="s">
        <v>287</v>
      </c>
      <c r="J246" s="40">
        <v>42871</v>
      </c>
      <c r="K246" s="27">
        <v>23532</v>
      </c>
      <c r="L246" s="30">
        <v>2017680010169</v>
      </c>
      <c r="M246" s="37" t="s">
        <v>858</v>
      </c>
      <c r="N246" s="34">
        <v>1457168430</v>
      </c>
      <c r="O246" s="34">
        <v>842208248</v>
      </c>
      <c r="P246" s="33"/>
      <c r="Q246" s="34"/>
      <c r="R246" s="31">
        <f t="shared" ref="R246:R247" si="73">SUM(O246:Q246)</f>
        <v>842208248</v>
      </c>
      <c r="S246" s="55" t="s">
        <v>288</v>
      </c>
    </row>
    <row r="247" spans="1:19" ht="45" x14ac:dyDescent="0.25">
      <c r="A247" s="213">
        <v>242</v>
      </c>
      <c r="B247" s="91">
        <v>4</v>
      </c>
      <c r="C247" s="29" t="s">
        <v>66</v>
      </c>
      <c r="D247" s="29" t="s">
        <v>67</v>
      </c>
      <c r="E247" s="73" t="s">
        <v>999</v>
      </c>
      <c r="F247" s="29" t="s">
        <v>423</v>
      </c>
      <c r="G247" s="64" t="s">
        <v>28</v>
      </c>
      <c r="H247" s="29" t="s">
        <v>1000</v>
      </c>
      <c r="I247" s="41" t="s">
        <v>508</v>
      </c>
      <c r="J247" s="26">
        <v>43034</v>
      </c>
      <c r="K247" s="73">
        <v>55652</v>
      </c>
      <c r="L247" s="27">
        <v>2017680010264</v>
      </c>
      <c r="M247" s="73" t="s">
        <v>71</v>
      </c>
      <c r="N247" s="34">
        <v>209485148</v>
      </c>
      <c r="O247" s="34">
        <v>81485148</v>
      </c>
      <c r="P247" s="32"/>
      <c r="Q247" s="29"/>
      <c r="R247" s="31">
        <f t="shared" si="73"/>
        <v>81485148</v>
      </c>
      <c r="S247" s="86"/>
    </row>
    <row r="248" spans="1:19" ht="67.5" x14ac:dyDescent="0.25">
      <c r="A248" s="214">
        <v>243</v>
      </c>
      <c r="B248" s="39">
        <v>4</v>
      </c>
      <c r="C248" s="29" t="s">
        <v>66</v>
      </c>
      <c r="D248" s="165" t="s">
        <v>67</v>
      </c>
      <c r="E248" s="165" t="s">
        <v>68</v>
      </c>
      <c r="F248" s="165" t="s">
        <v>703</v>
      </c>
      <c r="G248" s="64" t="s">
        <v>28</v>
      </c>
      <c r="H248" s="43" t="s">
        <v>705</v>
      </c>
      <c r="I248" s="30" t="s">
        <v>704</v>
      </c>
      <c r="J248" s="26">
        <v>43243</v>
      </c>
      <c r="K248" s="43">
        <v>119190</v>
      </c>
      <c r="L248" s="27">
        <v>2018680010033</v>
      </c>
      <c r="M248" s="73" t="s">
        <v>71</v>
      </c>
      <c r="N248" s="34">
        <v>770000000</v>
      </c>
      <c r="O248" s="34">
        <v>320000000</v>
      </c>
      <c r="P248" s="103"/>
      <c r="Q248" s="102"/>
      <c r="R248" s="112">
        <f t="shared" ref="R248" si="74">SUM(O248:Q248)</f>
        <v>320000000</v>
      </c>
      <c r="S248" s="118"/>
    </row>
    <row r="249" spans="1:19" ht="67.5" x14ac:dyDescent="0.25">
      <c r="A249" s="213">
        <v>244</v>
      </c>
      <c r="B249" s="69">
        <v>2</v>
      </c>
      <c r="C249" s="64" t="s">
        <v>59</v>
      </c>
      <c r="D249" s="166" t="s">
        <v>95</v>
      </c>
      <c r="E249" s="166" t="s">
        <v>98</v>
      </c>
      <c r="F249" s="166" t="s">
        <v>532</v>
      </c>
      <c r="G249" s="64" t="s">
        <v>28</v>
      </c>
      <c r="H249" s="200" t="s">
        <v>1001</v>
      </c>
      <c r="I249" s="65" t="s">
        <v>535</v>
      </c>
      <c r="J249" s="66">
        <v>43180</v>
      </c>
      <c r="K249" s="67">
        <v>106787</v>
      </c>
      <c r="L249" s="65">
        <v>2018680010017</v>
      </c>
      <c r="M249" s="64" t="s">
        <v>595</v>
      </c>
      <c r="N249" s="80">
        <v>230562769</v>
      </c>
      <c r="O249" s="80">
        <v>230562769</v>
      </c>
      <c r="P249" s="80"/>
      <c r="Q249" s="80"/>
      <c r="R249" s="80">
        <f>SUM(O249:Q249)</f>
        <v>230562769</v>
      </c>
      <c r="S249" s="81"/>
    </row>
    <row r="250" spans="1:19" ht="45" x14ac:dyDescent="0.25">
      <c r="A250" s="214">
        <v>245</v>
      </c>
      <c r="B250" s="74">
        <v>4</v>
      </c>
      <c r="C250" s="29" t="s">
        <v>66</v>
      </c>
      <c r="D250" s="165" t="s">
        <v>429</v>
      </c>
      <c r="E250" s="165" t="s">
        <v>368</v>
      </c>
      <c r="F250" s="165" t="s">
        <v>1002</v>
      </c>
      <c r="G250" s="29" t="s">
        <v>30</v>
      </c>
      <c r="H250" s="31" t="s">
        <v>1004</v>
      </c>
      <c r="I250" s="30" t="s">
        <v>1003</v>
      </c>
      <c r="J250" s="75">
        <v>43398</v>
      </c>
      <c r="K250" s="76">
        <v>151511</v>
      </c>
      <c r="L250" s="27">
        <v>2018680010087</v>
      </c>
      <c r="M250" s="29" t="s">
        <v>58</v>
      </c>
      <c r="N250" s="31">
        <v>197443488</v>
      </c>
      <c r="O250" s="31">
        <v>197443488</v>
      </c>
      <c r="P250" s="31"/>
      <c r="Q250" s="31"/>
      <c r="R250" s="31">
        <f t="shared" ref="R250" si="75">SUM(O250:Q250)</f>
        <v>197443488</v>
      </c>
      <c r="S250" s="55"/>
    </row>
    <row r="251" spans="1:19" ht="45" x14ac:dyDescent="0.25">
      <c r="A251" s="213">
        <v>246</v>
      </c>
      <c r="B251" s="199">
        <v>1</v>
      </c>
      <c r="C251" s="73" t="s">
        <v>79</v>
      </c>
      <c r="D251" s="173" t="s">
        <v>110</v>
      </c>
      <c r="E251" s="29" t="s">
        <v>168</v>
      </c>
      <c r="F251" s="29" t="s">
        <v>1009</v>
      </c>
      <c r="G251" s="29" t="s">
        <v>30</v>
      </c>
      <c r="H251" s="29" t="s">
        <v>1011</v>
      </c>
      <c r="I251" s="30" t="s">
        <v>1010</v>
      </c>
      <c r="J251" s="75">
        <v>43402</v>
      </c>
      <c r="K251" s="76">
        <v>153767</v>
      </c>
      <c r="L251" s="27">
        <v>2018680010088</v>
      </c>
      <c r="M251" s="29" t="s">
        <v>237</v>
      </c>
      <c r="N251" s="34">
        <v>377693246</v>
      </c>
      <c r="O251" s="34">
        <v>118693246</v>
      </c>
      <c r="P251" s="32"/>
      <c r="Q251" s="32"/>
      <c r="R251" s="31">
        <f>SUM(O251:Q251)</f>
        <v>118693246</v>
      </c>
      <c r="S251" s="56"/>
    </row>
    <row r="252" spans="1:19" ht="33.75" x14ac:dyDescent="0.25">
      <c r="A252" s="214">
        <v>247</v>
      </c>
      <c r="B252" s="95">
        <v>1</v>
      </c>
      <c r="C252" s="96" t="s">
        <v>79</v>
      </c>
      <c r="D252" s="167" t="s">
        <v>51</v>
      </c>
      <c r="E252" s="167" t="s">
        <v>52</v>
      </c>
      <c r="F252" s="96" t="s">
        <v>1013</v>
      </c>
      <c r="G252" s="96" t="s">
        <v>30</v>
      </c>
      <c r="H252" s="96" t="s">
        <v>1014</v>
      </c>
      <c r="I252" s="97" t="s">
        <v>1012</v>
      </c>
      <c r="J252" s="98">
        <v>43402</v>
      </c>
      <c r="K252" s="99">
        <v>151418</v>
      </c>
      <c r="L252" s="99">
        <v>2018680010089</v>
      </c>
      <c r="M252" s="96" t="s">
        <v>387</v>
      </c>
      <c r="N252" s="117">
        <v>65000000</v>
      </c>
      <c r="O252" s="117">
        <v>65000000</v>
      </c>
      <c r="P252" s="136"/>
      <c r="Q252" s="136"/>
      <c r="R252" s="100">
        <f>SUM(O252:Q252)</f>
        <v>65000000</v>
      </c>
      <c r="S252" s="137"/>
    </row>
    <row r="253" spans="1:19" ht="45" x14ac:dyDescent="0.25">
      <c r="A253" s="213">
        <v>248</v>
      </c>
      <c r="B253" s="74">
        <v>2</v>
      </c>
      <c r="C253" s="73" t="s">
        <v>59</v>
      </c>
      <c r="D253" s="165" t="s">
        <v>95</v>
      </c>
      <c r="E253" s="165" t="s">
        <v>98</v>
      </c>
      <c r="F253" s="165" t="s">
        <v>721</v>
      </c>
      <c r="G253" s="29" t="s">
        <v>29</v>
      </c>
      <c r="H253" s="43" t="s">
        <v>1015</v>
      </c>
      <c r="I253" s="30" t="s">
        <v>720</v>
      </c>
      <c r="J253" s="26">
        <v>43250</v>
      </c>
      <c r="K253" s="43">
        <v>118018</v>
      </c>
      <c r="L253" s="27">
        <v>2018680010037</v>
      </c>
      <c r="M253" s="73" t="s">
        <v>595</v>
      </c>
      <c r="N253" s="34">
        <v>3306381188</v>
      </c>
      <c r="O253" s="34">
        <v>1146216846</v>
      </c>
      <c r="P253" s="103"/>
      <c r="Q253" s="102"/>
      <c r="R253" s="112">
        <f t="shared" ref="R253" si="76">SUM(O253:Q253)</f>
        <v>1146216846</v>
      </c>
      <c r="S253" s="118"/>
    </row>
    <row r="254" spans="1:19" ht="326.25" customHeight="1" x14ac:dyDescent="0.25">
      <c r="A254" s="214">
        <v>249</v>
      </c>
      <c r="B254" s="196">
        <v>4</v>
      </c>
      <c r="C254" s="29" t="s">
        <v>91</v>
      </c>
      <c r="D254" s="165" t="s">
        <v>85</v>
      </c>
      <c r="E254" s="165" t="s">
        <v>86</v>
      </c>
      <c r="F254" s="165" t="s">
        <v>92</v>
      </c>
      <c r="G254" s="29" t="s">
        <v>984</v>
      </c>
      <c r="H254" s="29" t="s">
        <v>622</v>
      </c>
      <c r="I254" s="30" t="s">
        <v>93</v>
      </c>
      <c r="J254" s="26">
        <v>42599</v>
      </c>
      <c r="K254" s="27">
        <v>6173</v>
      </c>
      <c r="L254" s="27">
        <v>2017680010051</v>
      </c>
      <c r="M254" s="29" t="s">
        <v>90</v>
      </c>
      <c r="N254" s="31">
        <v>65396845811.830002</v>
      </c>
      <c r="O254" s="31">
        <v>10873694577.440001</v>
      </c>
      <c r="P254" s="31">
        <v>6275199190.3900003</v>
      </c>
      <c r="Q254" s="29"/>
      <c r="R254" s="31">
        <f>SUM(O254:Q254)</f>
        <v>17148893767.830002</v>
      </c>
      <c r="S254" s="55" t="s">
        <v>985</v>
      </c>
    </row>
    <row r="255" spans="1:19" ht="118.5" customHeight="1" x14ac:dyDescent="0.25">
      <c r="A255" s="213">
        <v>250</v>
      </c>
      <c r="B255" s="39">
        <v>4</v>
      </c>
      <c r="C255" s="29" t="s">
        <v>66</v>
      </c>
      <c r="D255" s="165" t="s">
        <v>85</v>
      </c>
      <c r="E255" s="165" t="s">
        <v>194</v>
      </c>
      <c r="F255" s="165" t="s">
        <v>1016</v>
      </c>
      <c r="G255" s="64" t="s">
        <v>29</v>
      </c>
      <c r="H255" s="43" t="s">
        <v>1017</v>
      </c>
      <c r="I255" s="30" t="s">
        <v>1018</v>
      </c>
      <c r="J255" s="26">
        <v>42963</v>
      </c>
      <c r="K255" s="43">
        <v>36924</v>
      </c>
      <c r="L255" s="27">
        <v>2017680010225</v>
      </c>
      <c r="M255" s="73" t="s">
        <v>90</v>
      </c>
      <c r="N255" s="34">
        <v>2158113657.9699998</v>
      </c>
      <c r="O255" s="34">
        <v>2129869460.1700001</v>
      </c>
      <c r="P255" s="103"/>
      <c r="Q255" s="102"/>
      <c r="R255" s="112">
        <f>SUM(O255:Q255)</f>
        <v>2129869460.1700001</v>
      </c>
      <c r="S255" s="118"/>
    </row>
    <row r="256" spans="1:19" ht="67.5" x14ac:dyDescent="0.25">
      <c r="A256" s="214">
        <v>251</v>
      </c>
      <c r="B256" s="201">
        <v>4</v>
      </c>
      <c r="C256" s="73" t="s">
        <v>66</v>
      </c>
      <c r="D256" s="29" t="s">
        <v>67</v>
      </c>
      <c r="E256" s="29" t="s">
        <v>1019</v>
      </c>
      <c r="F256" s="43" t="s">
        <v>1020</v>
      </c>
      <c r="G256" s="64" t="s">
        <v>29</v>
      </c>
      <c r="H256" s="29" t="s">
        <v>1021</v>
      </c>
      <c r="I256" s="30" t="s">
        <v>541</v>
      </c>
      <c r="J256" s="26">
        <v>42606</v>
      </c>
      <c r="K256" s="27">
        <v>15016</v>
      </c>
      <c r="L256" s="27">
        <v>2017680010145</v>
      </c>
      <c r="M256" s="73" t="s">
        <v>71</v>
      </c>
      <c r="N256" s="31">
        <v>1268966453</v>
      </c>
      <c r="O256" s="31">
        <v>510505388</v>
      </c>
      <c r="P256" s="31">
        <v>140000000</v>
      </c>
      <c r="Q256" s="31"/>
      <c r="R256" s="31">
        <f t="shared" ref="R256" si="77">SUM(O256:Q256)</f>
        <v>650505388</v>
      </c>
      <c r="S256" s="51"/>
    </row>
    <row r="257" spans="1:19" ht="67.5" x14ac:dyDescent="0.25">
      <c r="A257" s="213">
        <v>252</v>
      </c>
      <c r="B257" s="39">
        <v>4</v>
      </c>
      <c r="C257" s="29" t="s">
        <v>66</v>
      </c>
      <c r="D257" s="29" t="s">
        <v>67</v>
      </c>
      <c r="E257" s="29" t="s">
        <v>322</v>
      </c>
      <c r="F257" s="29" t="s">
        <v>837</v>
      </c>
      <c r="G257" s="64" t="s">
        <v>29</v>
      </c>
      <c r="H257" s="31" t="s">
        <v>846</v>
      </c>
      <c r="I257" s="41" t="s">
        <v>838</v>
      </c>
      <c r="J257" s="26">
        <v>42908</v>
      </c>
      <c r="K257" s="73">
        <v>36396</v>
      </c>
      <c r="L257" s="76">
        <v>2017680010196</v>
      </c>
      <c r="M257" s="73" t="s">
        <v>71</v>
      </c>
      <c r="N257" s="34">
        <v>279920000</v>
      </c>
      <c r="O257" s="34">
        <v>99920000</v>
      </c>
      <c r="P257" s="32"/>
      <c r="Q257" s="29"/>
      <c r="R257" s="31">
        <f t="shared" ref="R257" si="78">SUM(O257:Q257)</f>
        <v>99920000</v>
      </c>
      <c r="S257" s="86"/>
    </row>
    <row r="258" spans="1:19" ht="34.5" x14ac:dyDescent="0.25">
      <c r="A258" s="214">
        <v>253</v>
      </c>
      <c r="B258" s="39">
        <v>4</v>
      </c>
      <c r="C258" s="29" t="s">
        <v>66</v>
      </c>
      <c r="D258" s="29" t="s">
        <v>429</v>
      </c>
      <c r="E258" s="29" t="s">
        <v>368</v>
      </c>
      <c r="F258" s="29" t="s">
        <v>1005</v>
      </c>
      <c r="G258" s="64" t="s">
        <v>29</v>
      </c>
      <c r="H258" s="31" t="s">
        <v>1007</v>
      </c>
      <c r="I258" s="41" t="s">
        <v>1006</v>
      </c>
      <c r="J258" s="26">
        <v>42611</v>
      </c>
      <c r="K258" s="73">
        <v>47543</v>
      </c>
      <c r="L258" s="27">
        <v>2017680010215</v>
      </c>
      <c r="M258" s="29" t="s">
        <v>58</v>
      </c>
      <c r="N258" s="34">
        <v>4452538495</v>
      </c>
      <c r="O258" s="34">
        <v>1000000000</v>
      </c>
      <c r="P258" s="32"/>
      <c r="Q258" s="29"/>
      <c r="R258" s="31">
        <v>1000000000</v>
      </c>
      <c r="S258" s="202" t="s">
        <v>1008</v>
      </c>
    </row>
    <row r="259" spans="1:19" ht="45" x14ac:dyDescent="0.25">
      <c r="A259" s="213">
        <v>254</v>
      </c>
      <c r="B259" s="39">
        <v>5</v>
      </c>
      <c r="C259" s="29" t="s">
        <v>327</v>
      </c>
      <c r="D259" s="29" t="s">
        <v>328</v>
      </c>
      <c r="E259" s="29" t="s">
        <v>1024</v>
      </c>
      <c r="F259" s="29" t="s">
        <v>1022</v>
      </c>
      <c r="G259" s="64" t="s">
        <v>30</v>
      </c>
      <c r="H259" s="31" t="s">
        <v>1025</v>
      </c>
      <c r="I259" s="41" t="s">
        <v>1023</v>
      </c>
      <c r="J259" s="26">
        <v>43423</v>
      </c>
      <c r="K259" s="73">
        <v>152764</v>
      </c>
      <c r="L259" s="76">
        <v>2018680010090</v>
      </c>
      <c r="M259" s="29" t="s">
        <v>333</v>
      </c>
      <c r="N259" s="34">
        <v>5000000</v>
      </c>
      <c r="O259" s="34">
        <v>5000000</v>
      </c>
      <c r="P259" s="32"/>
      <c r="Q259" s="29"/>
      <c r="R259" s="31">
        <f t="shared" ref="R259" si="79">SUM(O259:Q259)</f>
        <v>5000000</v>
      </c>
      <c r="S259" s="86"/>
    </row>
    <row r="260" spans="1:19" ht="45" x14ac:dyDescent="0.25">
      <c r="A260" s="214">
        <v>255</v>
      </c>
      <c r="B260" s="74">
        <v>1</v>
      </c>
      <c r="C260" s="73" t="s">
        <v>79</v>
      </c>
      <c r="D260" s="165" t="s">
        <v>67</v>
      </c>
      <c r="E260" s="173" t="s">
        <v>52</v>
      </c>
      <c r="F260" s="165" t="s">
        <v>200</v>
      </c>
      <c r="G260" s="64" t="s">
        <v>28</v>
      </c>
      <c r="H260" s="73" t="s">
        <v>1031</v>
      </c>
      <c r="I260" s="65" t="s">
        <v>201</v>
      </c>
      <c r="J260" s="26">
        <v>43426</v>
      </c>
      <c r="K260" s="76">
        <v>6525</v>
      </c>
      <c r="L260" s="76">
        <v>2017680010072</v>
      </c>
      <c r="M260" s="73" t="s">
        <v>55</v>
      </c>
      <c r="N260" s="68">
        <v>2118471318.22</v>
      </c>
      <c r="O260" s="31">
        <v>466471318</v>
      </c>
      <c r="P260" s="31"/>
      <c r="Q260" s="31"/>
      <c r="R260" s="31">
        <f t="shared" ref="R260" si="80">SUM(O260:Q260)</f>
        <v>466471318</v>
      </c>
      <c r="S260" s="51"/>
    </row>
    <row r="261" spans="1:19" ht="67.5" x14ac:dyDescent="0.25">
      <c r="A261" s="213">
        <v>256</v>
      </c>
      <c r="B261" s="39">
        <v>4</v>
      </c>
      <c r="C261" s="29" t="s">
        <v>66</v>
      </c>
      <c r="D261" s="165" t="s">
        <v>458</v>
      </c>
      <c r="E261" s="165" t="s">
        <v>459</v>
      </c>
      <c r="F261" s="29" t="s">
        <v>1040</v>
      </c>
      <c r="G261" s="64" t="s">
        <v>30</v>
      </c>
      <c r="H261" s="31" t="s">
        <v>997</v>
      </c>
      <c r="I261" s="41" t="s">
        <v>1026</v>
      </c>
      <c r="J261" s="26">
        <v>43427</v>
      </c>
      <c r="K261" s="73">
        <v>151091</v>
      </c>
      <c r="L261" s="76">
        <v>2018680010091</v>
      </c>
      <c r="M261" s="29" t="s">
        <v>237</v>
      </c>
      <c r="N261" s="34">
        <v>501563600</v>
      </c>
      <c r="O261" s="34">
        <v>501563600</v>
      </c>
      <c r="P261" s="32"/>
      <c r="Q261" s="29"/>
      <c r="R261" s="31">
        <f>SUM(O261:Q261)</f>
        <v>501563600</v>
      </c>
      <c r="S261" s="86"/>
    </row>
    <row r="262" spans="1:19" ht="147" x14ac:dyDescent="0.25">
      <c r="A262" s="214">
        <v>257</v>
      </c>
      <c r="B262" s="203">
        <v>2</v>
      </c>
      <c r="C262" s="29" t="s">
        <v>59</v>
      </c>
      <c r="D262" s="165" t="s">
        <v>95</v>
      </c>
      <c r="E262" s="165" t="s">
        <v>98</v>
      </c>
      <c r="F262" s="165" t="s">
        <v>504</v>
      </c>
      <c r="G262" s="29" t="s">
        <v>990</v>
      </c>
      <c r="H262" s="31" t="s">
        <v>693</v>
      </c>
      <c r="I262" s="30" t="s">
        <v>505</v>
      </c>
      <c r="J262" s="26">
        <v>43167</v>
      </c>
      <c r="K262" s="27">
        <v>96436</v>
      </c>
      <c r="L262" s="27">
        <v>2018680010014</v>
      </c>
      <c r="M262" s="29" t="s">
        <v>595</v>
      </c>
      <c r="N262" s="31">
        <v>7616928204</v>
      </c>
      <c r="O262" s="31">
        <v>3981609794</v>
      </c>
      <c r="P262" s="112">
        <f>339305663+1075438640</f>
        <v>1414744303</v>
      </c>
      <c r="Q262" s="31"/>
      <c r="R262" s="31">
        <f t="shared" ref="R262" si="81">SUM(O262:Q262)</f>
        <v>5396354097</v>
      </c>
      <c r="S262" s="55" t="s">
        <v>991</v>
      </c>
    </row>
    <row r="263" spans="1:19" ht="45" x14ac:dyDescent="0.25">
      <c r="A263" s="213">
        <v>258</v>
      </c>
      <c r="B263" s="203">
        <v>2</v>
      </c>
      <c r="C263" s="29" t="s">
        <v>59</v>
      </c>
      <c r="D263" s="165" t="s">
        <v>120</v>
      </c>
      <c r="E263" s="173" t="s">
        <v>191</v>
      </c>
      <c r="F263" s="29" t="s">
        <v>1030</v>
      </c>
      <c r="G263" s="64" t="s">
        <v>30</v>
      </c>
      <c r="H263" s="31" t="s">
        <v>1032</v>
      </c>
      <c r="I263" s="41" t="s">
        <v>1038</v>
      </c>
      <c r="J263" s="26">
        <v>43430</v>
      </c>
      <c r="K263" s="73">
        <v>160063</v>
      </c>
      <c r="L263" s="76">
        <v>2018680010093</v>
      </c>
      <c r="M263" s="29" t="s">
        <v>237</v>
      </c>
      <c r="N263" s="34">
        <v>164035432</v>
      </c>
      <c r="O263" s="34">
        <v>164035432</v>
      </c>
      <c r="P263" s="32"/>
      <c r="Q263" s="29"/>
      <c r="R263" s="31">
        <f>SUM(O263:Q263)</f>
        <v>164035432</v>
      </c>
      <c r="S263" s="86"/>
    </row>
    <row r="264" spans="1:19" ht="67.5" x14ac:dyDescent="0.25">
      <c r="A264" s="214">
        <v>259</v>
      </c>
      <c r="B264" s="205">
        <v>6</v>
      </c>
      <c r="C264" s="29" t="s">
        <v>127</v>
      </c>
      <c r="D264" s="165" t="s">
        <v>1036</v>
      </c>
      <c r="E264" s="173" t="s">
        <v>406</v>
      </c>
      <c r="F264" s="29" t="s">
        <v>1034</v>
      </c>
      <c r="G264" s="64" t="s">
        <v>30</v>
      </c>
      <c r="H264" s="31" t="s">
        <v>1041</v>
      </c>
      <c r="I264" s="41" t="s">
        <v>1037</v>
      </c>
      <c r="J264" s="26">
        <v>43430</v>
      </c>
      <c r="K264" s="73">
        <v>159414</v>
      </c>
      <c r="L264" s="76">
        <v>2018680010094</v>
      </c>
      <c r="M264" s="29" t="s">
        <v>58</v>
      </c>
      <c r="N264" s="34">
        <v>463550760</v>
      </c>
      <c r="O264" s="34">
        <v>463550760</v>
      </c>
      <c r="P264" s="32"/>
      <c r="Q264" s="29"/>
      <c r="R264" s="31">
        <f>SUM(O264:Q264)</f>
        <v>463550760</v>
      </c>
      <c r="S264" s="86"/>
    </row>
    <row r="265" spans="1:19" ht="56.25" x14ac:dyDescent="0.25">
      <c r="A265" s="213">
        <v>260</v>
      </c>
      <c r="B265" s="204">
        <v>6</v>
      </c>
      <c r="C265" s="29" t="s">
        <v>127</v>
      </c>
      <c r="D265" s="165" t="s">
        <v>1036</v>
      </c>
      <c r="E265" s="173" t="s">
        <v>406</v>
      </c>
      <c r="F265" s="29" t="s">
        <v>1033</v>
      </c>
      <c r="G265" s="64" t="s">
        <v>30</v>
      </c>
      <c r="H265" s="31" t="s">
        <v>1035</v>
      </c>
      <c r="I265" s="41" t="s">
        <v>1039</v>
      </c>
      <c r="J265" s="26">
        <v>43430</v>
      </c>
      <c r="K265" s="73">
        <v>160435</v>
      </c>
      <c r="L265" s="76">
        <v>2018680010095</v>
      </c>
      <c r="M265" s="29" t="s">
        <v>58</v>
      </c>
      <c r="N265" s="34">
        <v>2886000000</v>
      </c>
      <c r="O265" s="34"/>
      <c r="P265" s="32"/>
      <c r="Q265" s="34">
        <v>2886000000</v>
      </c>
      <c r="R265" s="31">
        <f>SUM(Q265)</f>
        <v>2886000000</v>
      </c>
      <c r="S265" s="202" t="s">
        <v>1043</v>
      </c>
    </row>
    <row r="266" spans="1:19" ht="67.5" x14ac:dyDescent="0.25">
      <c r="A266" s="214">
        <v>261</v>
      </c>
      <c r="B266" s="74">
        <v>4</v>
      </c>
      <c r="C266" s="73" t="s">
        <v>66</v>
      </c>
      <c r="D266" s="165" t="s">
        <v>67</v>
      </c>
      <c r="E266" s="173" t="s">
        <v>72</v>
      </c>
      <c r="F266" s="165" t="s">
        <v>73</v>
      </c>
      <c r="G266" s="64" t="s">
        <v>29</v>
      </c>
      <c r="H266" s="68" t="s">
        <v>674</v>
      </c>
      <c r="I266" s="65" t="s">
        <v>74</v>
      </c>
      <c r="J266" s="75">
        <v>42648</v>
      </c>
      <c r="K266" s="76">
        <v>5388</v>
      </c>
      <c r="L266" s="76">
        <v>2017680010030</v>
      </c>
      <c r="M266" s="73" t="s">
        <v>71</v>
      </c>
      <c r="N266" s="68">
        <v>5665547694</v>
      </c>
      <c r="O266" s="31">
        <v>2020357207</v>
      </c>
      <c r="P266" s="31">
        <v>262993726</v>
      </c>
      <c r="Q266" s="31" t="s">
        <v>1042</v>
      </c>
      <c r="R266" s="31">
        <f>SUM(O266:Q266)</f>
        <v>2283350933</v>
      </c>
      <c r="S266" s="206"/>
    </row>
    <row r="267" spans="1:19" ht="67.5" x14ac:dyDescent="0.25">
      <c r="A267" s="213">
        <v>262</v>
      </c>
      <c r="B267" s="95">
        <v>2</v>
      </c>
      <c r="C267" s="96" t="s">
        <v>94</v>
      </c>
      <c r="D267" s="96" t="s">
        <v>95</v>
      </c>
      <c r="E267" s="96" t="s">
        <v>98</v>
      </c>
      <c r="F267" s="96" t="s">
        <v>99</v>
      </c>
      <c r="G267" s="96" t="s">
        <v>28</v>
      </c>
      <c r="H267" s="100" t="s">
        <v>979</v>
      </c>
      <c r="I267" s="97" t="s">
        <v>100</v>
      </c>
      <c r="J267" s="98">
        <v>42641</v>
      </c>
      <c r="K267" s="99">
        <v>5289</v>
      </c>
      <c r="L267" s="99">
        <v>2017680010018</v>
      </c>
      <c r="M267" s="96" t="s">
        <v>858</v>
      </c>
      <c r="N267" s="100">
        <v>815422263</v>
      </c>
      <c r="O267" s="100">
        <v>300000000</v>
      </c>
      <c r="P267" s="136"/>
      <c r="Q267" s="96"/>
      <c r="R267" s="100">
        <f t="shared" ref="R267" si="82">SUM(O267:Q267)</f>
        <v>300000000</v>
      </c>
      <c r="S267" s="192"/>
    </row>
    <row r="268" spans="1:19" ht="56.25" x14ac:dyDescent="0.25">
      <c r="A268" s="214">
        <v>263</v>
      </c>
      <c r="B268" s="39">
        <v>4</v>
      </c>
      <c r="C268" s="29" t="s">
        <v>66</v>
      </c>
      <c r="D268" s="165" t="s">
        <v>429</v>
      </c>
      <c r="E268" s="165" t="s">
        <v>368</v>
      </c>
      <c r="F268" s="29" t="s">
        <v>1027</v>
      </c>
      <c r="G268" s="64" t="s">
        <v>29</v>
      </c>
      <c r="H268" s="31" t="s">
        <v>1029</v>
      </c>
      <c r="I268" s="41" t="s">
        <v>1028</v>
      </c>
      <c r="J268" s="26">
        <v>43427</v>
      </c>
      <c r="K268" s="73">
        <v>158834</v>
      </c>
      <c r="L268" s="76">
        <v>2018680010092</v>
      </c>
      <c r="M268" s="29" t="s">
        <v>58</v>
      </c>
      <c r="N268" s="34">
        <v>34515546</v>
      </c>
      <c r="O268" s="34">
        <v>34515546</v>
      </c>
      <c r="P268" s="32"/>
      <c r="Q268" s="29"/>
      <c r="R268" s="31">
        <f>SUM(O268:Q268)</f>
        <v>34515546</v>
      </c>
      <c r="S268" s="86"/>
    </row>
    <row r="269" spans="1:19" ht="56.25" x14ac:dyDescent="0.25">
      <c r="A269" s="213">
        <v>264</v>
      </c>
      <c r="B269" s="39">
        <v>4</v>
      </c>
      <c r="C269" s="29" t="s">
        <v>66</v>
      </c>
      <c r="D269" s="37" t="s">
        <v>367</v>
      </c>
      <c r="E269" s="37" t="s">
        <v>368</v>
      </c>
      <c r="F269" s="29" t="s">
        <v>1045</v>
      </c>
      <c r="G269" s="29" t="s">
        <v>28</v>
      </c>
      <c r="H269" s="90" t="s">
        <v>1046</v>
      </c>
      <c r="I269" s="41" t="s">
        <v>1047</v>
      </c>
      <c r="J269" s="26">
        <v>43026</v>
      </c>
      <c r="K269" s="73">
        <v>48394</v>
      </c>
      <c r="L269" s="76">
        <v>2017680010260</v>
      </c>
      <c r="M269" s="73" t="s">
        <v>71</v>
      </c>
      <c r="N269" s="34">
        <v>154000000</v>
      </c>
      <c r="O269" s="34">
        <v>50000000</v>
      </c>
      <c r="P269" s="32"/>
      <c r="Q269" s="29"/>
      <c r="R269" s="31">
        <f t="shared" ref="R269" si="83">SUM(O269:Q269)</f>
        <v>50000000</v>
      </c>
      <c r="S269" s="86"/>
    </row>
    <row r="270" spans="1:19" ht="45" x14ac:dyDescent="0.25">
      <c r="A270" s="214">
        <v>265</v>
      </c>
      <c r="B270" s="210">
        <v>4</v>
      </c>
      <c r="C270" s="29" t="s">
        <v>66</v>
      </c>
      <c r="D270" s="165" t="s">
        <v>429</v>
      </c>
      <c r="E270" s="165" t="s">
        <v>368</v>
      </c>
      <c r="F270" s="169" t="s">
        <v>502</v>
      </c>
      <c r="G270" s="29" t="s">
        <v>28</v>
      </c>
      <c r="H270" s="29" t="s">
        <v>503</v>
      </c>
      <c r="I270" s="30" t="s">
        <v>501</v>
      </c>
      <c r="J270" s="26">
        <v>43159</v>
      </c>
      <c r="K270" s="27">
        <v>103528</v>
      </c>
      <c r="L270" s="27">
        <v>2018680010013</v>
      </c>
      <c r="M270" s="29" t="s">
        <v>58</v>
      </c>
      <c r="N270" s="31">
        <v>2242392539.4200001</v>
      </c>
      <c r="O270" s="31">
        <v>2242392539.4200001</v>
      </c>
      <c r="P270" s="31"/>
      <c r="Q270" s="105"/>
      <c r="R270" s="31">
        <f>SUBTOTAL(9,O270:Q270)</f>
        <v>2242392539.4200001</v>
      </c>
      <c r="S270" s="50"/>
    </row>
    <row r="271" spans="1:19" ht="56.25" x14ac:dyDescent="0.25">
      <c r="A271" s="213">
        <v>266</v>
      </c>
      <c r="B271" s="210">
        <v>4</v>
      </c>
      <c r="C271" s="29" t="s">
        <v>66</v>
      </c>
      <c r="D271" s="165" t="s">
        <v>85</v>
      </c>
      <c r="E271" s="165" t="s">
        <v>194</v>
      </c>
      <c r="F271" s="212" t="s">
        <v>1049</v>
      </c>
      <c r="G271" s="64" t="s">
        <v>30</v>
      </c>
      <c r="H271" s="31" t="s">
        <v>1050</v>
      </c>
      <c r="I271" s="41" t="s">
        <v>1048</v>
      </c>
      <c r="J271" s="26">
        <v>43451</v>
      </c>
      <c r="K271" s="73">
        <v>158414</v>
      </c>
      <c r="L271" s="76">
        <v>2018680010096</v>
      </c>
      <c r="M271" s="29" t="s">
        <v>90</v>
      </c>
      <c r="N271" s="34">
        <v>1935613592</v>
      </c>
      <c r="O271" s="34"/>
      <c r="P271" s="32">
        <v>372593610</v>
      </c>
      <c r="Q271" s="29"/>
      <c r="R271" s="31">
        <f>SUM(P271:Q271)</f>
        <v>372593610</v>
      </c>
      <c r="S271" s="86"/>
    </row>
    <row r="272" spans="1:19" ht="45" x14ac:dyDescent="0.25">
      <c r="A272" s="214">
        <v>267</v>
      </c>
      <c r="B272" s="211">
        <v>4</v>
      </c>
      <c r="C272" s="29" t="s">
        <v>66</v>
      </c>
      <c r="D272" s="165" t="s">
        <v>106</v>
      </c>
      <c r="E272" s="173" t="s">
        <v>225</v>
      </c>
      <c r="F272" s="212" t="s">
        <v>1060</v>
      </c>
      <c r="G272" s="64" t="s">
        <v>30</v>
      </c>
      <c r="H272" s="31" t="s">
        <v>1068</v>
      </c>
      <c r="I272" s="41" t="s">
        <v>1051</v>
      </c>
      <c r="J272" s="26">
        <v>43451</v>
      </c>
      <c r="K272" s="73">
        <v>158927</v>
      </c>
      <c r="L272" s="76">
        <v>2018680010097</v>
      </c>
      <c r="M272" s="29" t="s">
        <v>1059</v>
      </c>
      <c r="N272" s="34">
        <v>748739079.88</v>
      </c>
      <c r="O272" s="34">
        <v>1953484</v>
      </c>
      <c r="P272" s="32"/>
      <c r="Q272" s="29"/>
      <c r="R272" s="31">
        <f>SUM(O272:Q272)</f>
        <v>1953484</v>
      </c>
      <c r="S272" s="86"/>
    </row>
    <row r="273" spans="1:19" ht="57" x14ac:dyDescent="0.25">
      <c r="A273" s="213">
        <v>268</v>
      </c>
      <c r="B273" s="211">
        <v>4</v>
      </c>
      <c r="C273" s="29" t="s">
        <v>66</v>
      </c>
      <c r="D273" s="165" t="s">
        <v>106</v>
      </c>
      <c r="E273" s="173" t="s">
        <v>225</v>
      </c>
      <c r="F273" s="212" t="s">
        <v>1061</v>
      </c>
      <c r="G273" s="64" t="s">
        <v>30</v>
      </c>
      <c r="H273" s="31" t="s">
        <v>1068</v>
      </c>
      <c r="I273" s="41" t="s">
        <v>1052</v>
      </c>
      <c r="J273" s="26">
        <v>43452</v>
      </c>
      <c r="K273" s="73">
        <v>160064</v>
      </c>
      <c r="L273" s="76">
        <v>2018680010098</v>
      </c>
      <c r="M273" s="29" t="s">
        <v>1059</v>
      </c>
      <c r="N273" s="34">
        <v>719924828.63</v>
      </c>
      <c r="O273" s="34">
        <v>2803610</v>
      </c>
      <c r="P273" s="32"/>
      <c r="R273" s="31">
        <f>SUM(O273)</f>
        <v>2803610</v>
      </c>
      <c r="S273" s="202" t="s">
        <v>921</v>
      </c>
    </row>
    <row r="274" spans="1:19" ht="57" x14ac:dyDescent="0.25">
      <c r="A274" s="214">
        <v>269</v>
      </c>
      <c r="B274" s="211">
        <v>4</v>
      </c>
      <c r="C274" s="29" t="s">
        <v>66</v>
      </c>
      <c r="D274" s="165" t="s">
        <v>106</v>
      </c>
      <c r="E274" s="173" t="s">
        <v>225</v>
      </c>
      <c r="F274" s="212" t="s">
        <v>1062</v>
      </c>
      <c r="G274" s="64" t="s">
        <v>30</v>
      </c>
      <c r="H274" s="31" t="s">
        <v>1069</v>
      </c>
      <c r="I274" s="41" t="s">
        <v>1053</v>
      </c>
      <c r="J274" s="26">
        <v>43452</v>
      </c>
      <c r="K274" s="73">
        <v>161006</v>
      </c>
      <c r="L274" s="76">
        <v>2018680010099</v>
      </c>
      <c r="M274" s="29" t="s">
        <v>1059</v>
      </c>
      <c r="N274" s="34">
        <v>654255842.75</v>
      </c>
      <c r="O274" s="34">
        <v>1843456</v>
      </c>
      <c r="P274" s="32"/>
      <c r="Q274" s="29"/>
      <c r="R274" s="31">
        <f t="shared" ref="R274:R279" si="84">SUM(O274:Q274)</f>
        <v>1843456</v>
      </c>
      <c r="S274" s="202" t="s">
        <v>921</v>
      </c>
    </row>
    <row r="275" spans="1:19" ht="57" x14ac:dyDescent="0.25">
      <c r="A275" s="213">
        <v>270</v>
      </c>
      <c r="B275" s="211">
        <v>4</v>
      </c>
      <c r="C275" s="29" t="s">
        <v>66</v>
      </c>
      <c r="D275" s="165" t="s">
        <v>106</v>
      </c>
      <c r="E275" s="173" t="s">
        <v>225</v>
      </c>
      <c r="F275" s="212" t="s">
        <v>1063</v>
      </c>
      <c r="G275" s="64" t="s">
        <v>30</v>
      </c>
      <c r="H275" s="31" t="s">
        <v>1069</v>
      </c>
      <c r="I275" s="41" t="s">
        <v>1054</v>
      </c>
      <c r="J275" s="26">
        <v>43452</v>
      </c>
      <c r="K275" s="73">
        <v>161818</v>
      </c>
      <c r="L275" s="76">
        <v>2018680010100</v>
      </c>
      <c r="M275" s="29" t="s">
        <v>1059</v>
      </c>
      <c r="N275" s="34">
        <v>655019857.74000001</v>
      </c>
      <c r="O275" s="34">
        <v>2607471</v>
      </c>
      <c r="P275" s="32"/>
      <c r="Q275" s="29"/>
      <c r="R275" s="31">
        <f t="shared" si="84"/>
        <v>2607471</v>
      </c>
      <c r="S275" s="202" t="s">
        <v>921</v>
      </c>
    </row>
    <row r="276" spans="1:19" ht="57" x14ac:dyDescent="0.25">
      <c r="A276" s="214">
        <v>271</v>
      </c>
      <c r="B276" s="211">
        <v>4</v>
      </c>
      <c r="C276" s="29" t="s">
        <v>66</v>
      </c>
      <c r="D276" s="165" t="s">
        <v>106</v>
      </c>
      <c r="E276" s="173" t="s">
        <v>225</v>
      </c>
      <c r="F276" s="212" t="s">
        <v>1064</v>
      </c>
      <c r="G276" s="64" t="s">
        <v>30</v>
      </c>
      <c r="H276" s="31" t="s">
        <v>1070</v>
      </c>
      <c r="I276" s="41" t="s">
        <v>1055</v>
      </c>
      <c r="J276" s="26">
        <v>43452</v>
      </c>
      <c r="K276" s="73">
        <v>162712</v>
      </c>
      <c r="L276" s="76">
        <v>2018680010101</v>
      </c>
      <c r="M276" s="29" t="s">
        <v>1059</v>
      </c>
      <c r="N276" s="34">
        <v>1271765833.75</v>
      </c>
      <c r="O276" s="34">
        <v>4236147</v>
      </c>
      <c r="P276" s="32"/>
      <c r="Q276" s="29"/>
      <c r="R276" s="31">
        <f t="shared" si="84"/>
        <v>4236147</v>
      </c>
      <c r="S276" s="202" t="s">
        <v>921</v>
      </c>
    </row>
    <row r="277" spans="1:19" ht="57" x14ac:dyDescent="0.25">
      <c r="A277" s="213">
        <v>272</v>
      </c>
      <c r="B277" s="211">
        <v>4</v>
      </c>
      <c r="C277" s="29" t="s">
        <v>66</v>
      </c>
      <c r="D277" s="165" t="s">
        <v>106</v>
      </c>
      <c r="E277" s="173" t="s">
        <v>225</v>
      </c>
      <c r="F277" s="212" t="s">
        <v>1065</v>
      </c>
      <c r="G277" s="64" t="s">
        <v>30</v>
      </c>
      <c r="H277" s="31" t="s">
        <v>1071</v>
      </c>
      <c r="I277" s="41" t="s">
        <v>1056</v>
      </c>
      <c r="J277" s="26">
        <v>43452</v>
      </c>
      <c r="K277" s="73">
        <v>160746</v>
      </c>
      <c r="L277" s="76">
        <v>2018680010102</v>
      </c>
      <c r="M277" s="29" t="s">
        <v>1059</v>
      </c>
      <c r="N277" s="34">
        <v>889540445</v>
      </c>
      <c r="O277" s="34">
        <v>2161493</v>
      </c>
      <c r="P277" s="32"/>
      <c r="Q277" s="29"/>
      <c r="R277" s="31">
        <f t="shared" si="84"/>
        <v>2161493</v>
      </c>
      <c r="S277" s="202" t="s">
        <v>921</v>
      </c>
    </row>
    <row r="278" spans="1:19" ht="57" x14ac:dyDescent="0.25">
      <c r="A278" s="214">
        <v>273</v>
      </c>
      <c r="B278" s="211">
        <v>4</v>
      </c>
      <c r="C278" s="29" t="s">
        <v>66</v>
      </c>
      <c r="D278" s="165" t="s">
        <v>106</v>
      </c>
      <c r="E278" s="173" t="s">
        <v>225</v>
      </c>
      <c r="F278" s="212" t="s">
        <v>1066</v>
      </c>
      <c r="G278" s="64" t="s">
        <v>30</v>
      </c>
      <c r="H278" s="31" t="s">
        <v>1068</v>
      </c>
      <c r="I278" s="41" t="s">
        <v>1057</v>
      </c>
      <c r="J278" s="26">
        <v>43452</v>
      </c>
      <c r="K278" s="73">
        <v>159451</v>
      </c>
      <c r="L278" s="76">
        <v>2018680010103</v>
      </c>
      <c r="M278" s="29" t="s">
        <v>1059</v>
      </c>
      <c r="N278" s="34">
        <v>906222639.38</v>
      </c>
      <c r="O278" s="34">
        <v>1953484</v>
      </c>
      <c r="P278" s="32"/>
      <c r="Q278" s="29"/>
      <c r="R278" s="31">
        <f t="shared" si="84"/>
        <v>1953484</v>
      </c>
      <c r="S278" s="202" t="s">
        <v>921</v>
      </c>
    </row>
    <row r="279" spans="1:19" ht="57" x14ac:dyDescent="0.25">
      <c r="A279" s="213">
        <v>274</v>
      </c>
      <c r="B279" s="211">
        <v>4</v>
      </c>
      <c r="C279" s="29" t="s">
        <v>66</v>
      </c>
      <c r="D279" s="165" t="s">
        <v>106</v>
      </c>
      <c r="E279" s="173" t="s">
        <v>225</v>
      </c>
      <c r="F279" s="212" t="s">
        <v>1067</v>
      </c>
      <c r="G279" s="64" t="s">
        <v>30</v>
      </c>
      <c r="H279" s="31" t="s">
        <v>1072</v>
      </c>
      <c r="I279" s="41" t="s">
        <v>1058</v>
      </c>
      <c r="J279" s="26">
        <v>43452</v>
      </c>
      <c r="K279" s="73">
        <v>161133</v>
      </c>
      <c r="L279" s="76">
        <v>2018680010104</v>
      </c>
      <c r="M279" s="29" t="s">
        <v>1059</v>
      </c>
      <c r="N279" s="34">
        <v>884487619.63</v>
      </c>
      <c r="O279" s="34">
        <v>2218021</v>
      </c>
      <c r="P279" s="32"/>
      <c r="Q279" s="29"/>
      <c r="R279" s="31">
        <f t="shared" si="84"/>
        <v>2218021</v>
      </c>
      <c r="S279" s="202" t="s">
        <v>921</v>
      </c>
    </row>
    <row r="280" spans="1:19" ht="45" x14ac:dyDescent="0.25">
      <c r="A280" s="214">
        <v>275</v>
      </c>
      <c r="B280" s="74">
        <v>4</v>
      </c>
      <c r="C280" s="29" t="s">
        <v>66</v>
      </c>
      <c r="D280" s="165" t="s">
        <v>67</v>
      </c>
      <c r="E280" s="173" t="s">
        <v>72</v>
      </c>
      <c r="F280" s="173" t="s">
        <v>868</v>
      </c>
      <c r="G280" s="64" t="s">
        <v>29</v>
      </c>
      <c r="H280" s="73" t="s">
        <v>869</v>
      </c>
      <c r="I280" s="30" t="s">
        <v>860</v>
      </c>
      <c r="J280" s="75">
        <v>43300</v>
      </c>
      <c r="K280" s="76">
        <v>128841</v>
      </c>
      <c r="L280" s="27">
        <v>2018680010059</v>
      </c>
      <c r="M280" s="73" t="s">
        <v>71</v>
      </c>
      <c r="N280" s="34">
        <v>3607043193.46</v>
      </c>
      <c r="O280" s="34">
        <v>3559017329.46</v>
      </c>
      <c r="P280" s="32">
        <v>48025864</v>
      </c>
      <c r="Q280" s="32"/>
      <c r="R280" s="31">
        <f>SUM(O280:Q280)</f>
        <v>3607043193.46</v>
      </c>
      <c r="S280" s="56"/>
    </row>
  </sheetData>
  <autoFilter ref="A4:S280">
    <filterColumn colId="1" showButton="0"/>
  </autoFilter>
  <mergeCells count="17">
    <mergeCell ref="B4:C4"/>
    <mergeCell ref="F220:F221"/>
    <mergeCell ref="G220:G221"/>
    <mergeCell ref="H220:H221"/>
    <mergeCell ref="I220:I221"/>
    <mergeCell ref="J220:J221"/>
    <mergeCell ref="B220:B221"/>
    <mergeCell ref="C220:C221"/>
    <mergeCell ref="D220:D221"/>
    <mergeCell ref="E220:E221"/>
    <mergeCell ref="A1:S1"/>
    <mergeCell ref="A2:S2"/>
    <mergeCell ref="A3:S3"/>
    <mergeCell ref="K220:K221"/>
    <mergeCell ref="L220:L221"/>
    <mergeCell ref="S220:S221"/>
    <mergeCell ref="A220:A221"/>
  </mergeCells>
  <pageMargins left="0.31496062992125984" right="0.19685039370078741" top="0.35433070866141736" bottom="0.35433070866141736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topLeftCell="A7" zoomScale="110" zoomScaleNormal="110" workbookViewId="0">
      <selection activeCell="A21" sqref="A21"/>
    </sheetView>
  </sheetViews>
  <sheetFormatPr baseColWidth="10" defaultColWidth="11.42578125" defaultRowHeight="12.75" x14ac:dyDescent="0.2"/>
  <cols>
    <col min="1" max="1" width="11.42578125" style="2"/>
    <col min="2" max="2" width="49.5703125" style="2" customWidth="1"/>
    <col min="3" max="3" width="10.28515625" style="2" customWidth="1"/>
    <col min="4" max="4" width="7.42578125" style="2" customWidth="1"/>
    <col min="5" max="5" width="15.5703125" style="2" customWidth="1"/>
    <col min="6" max="6" width="14.42578125" style="2" customWidth="1"/>
    <col min="7" max="8" width="15.140625" style="2" customWidth="1"/>
    <col min="9" max="9" width="10.5703125" style="2" customWidth="1"/>
    <col min="10" max="11" width="15.42578125" style="2" customWidth="1"/>
    <col min="12" max="12" width="21.42578125" style="2" customWidth="1"/>
    <col min="13" max="13" width="18.85546875" style="2" customWidth="1"/>
    <col min="14" max="14" width="16.42578125" style="2" customWidth="1"/>
    <col min="15" max="15" width="14.42578125" style="2" customWidth="1"/>
    <col min="16" max="16" width="14.5703125" style="2" customWidth="1"/>
    <col min="17" max="17" width="15.5703125" style="2" customWidth="1"/>
    <col min="18" max="18" width="19" style="2" customWidth="1"/>
    <col min="19" max="19" width="20.7109375" style="2" customWidth="1"/>
    <col min="20" max="20" width="15.85546875" style="2" bestFit="1" customWidth="1"/>
    <col min="21" max="21" width="11.42578125" style="2"/>
    <col min="22" max="22" width="16.85546875" style="2" customWidth="1"/>
    <col min="23" max="16384" width="11.42578125" style="2"/>
  </cols>
  <sheetData>
    <row r="1" spans="2:27" ht="13.5" thickBot="1" x14ac:dyDescent="0.25"/>
    <row r="2" spans="2:27" x14ac:dyDescent="0.2">
      <c r="B2" s="242" t="s">
        <v>11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4"/>
      <c r="S2" s="3"/>
    </row>
    <row r="3" spans="2:27" x14ac:dyDescent="0.2">
      <c r="B3" s="245" t="s">
        <v>20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7"/>
      <c r="S3" s="3"/>
    </row>
    <row r="4" spans="2:27" x14ac:dyDescent="0.2">
      <c r="B4" s="245" t="s">
        <v>1073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7"/>
      <c r="S4" s="3"/>
    </row>
    <row r="5" spans="2:27" x14ac:dyDescent="0.2">
      <c r="B5" s="248" t="s">
        <v>26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50"/>
      <c r="S5" s="4"/>
    </row>
    <row r="6" spans="2:27" ht="15.75" customHeight="1" x14ac:dyDescent="0.2">
      <c r="B6" s="251" t="s">
        <v>5</v>
      </c>
      <c r="C6" s="252" t="s">
        <v>12</v>
      </c>
      <c r="D6" s="252" t="s">
        <v>30</v>
      </c>
      <c r="E6" s="252" t="s">
        <v>28</v>
      </c>
      <c r="F6" s="252" t="s">
        <v>31</v>
      </c>
      <c r="G6" s="252" t="s">
        <v>29</v>
      </c>
      <c r="H6" s="252" t="s">
        <v>45</v>
      </c>
      <c r="I6" s="252" t="s">
        <v>43</v>
      </c>
      <c r="J6" s="252" t="s">
        <v>44</v>
      </c>
      <c r="K6" s="253" t="s">
        <v>993</v>
      </c>
      <c r="L6" s="253" t="s">
        <v>992</v>
      </c>
      <c r="M6" s="252" t="s">
        <v>13</v>
      </c>
      <c r="N6" s="251" t="s">
        <v>432</v>
      </c>
      <c r="O6" s="251"/>
      <c r="P6" s="251"/>
      <c r="Q6" s="251"/>
      <c r="R6" s="251"/>
      <c r="S6" s="5"/>
    </row>
    <row r="7" spans="2:27" ht="35.25" customHeight="1" x14ac:dyDescent="0.2">
      <c r="B7" s="251"/>
      <c r="C7" s="252"/>
      <c r="D7" s="252"/>
      <c r="E7" s="252"/>
      <c r="F7" s="252"/>
      <c r="G7" s="252"/>
      <c r="H7" s="252"/>
      <c r="I7" s="252"/>
      <c r="J7" s="252"/>
      <c r="K7" s="254"/>
      <c r="L7" s="254"/>
      <c r="M7" s="252"/>
      <c r="N7" s="17" t="s">
        <v>7</v>
      </c>
      <c r="O7" s="18" t="s">
        <v>8</v>
      </c>
      <c r="P7" s="18" t="s">
        <v>9</v>
      </c>
      <c r="Q7" s="17" t="s">
        <v>433</v>
      </c>
      <c r="R7" s="18" t="s">
        <v>6</v>
      </c>
    </row>
    <row r="8" spans="2:27" x14ac:dyDescent="0.2">
      <c r="B8" s="19" t="s">
        <v>14</v>
      </c>
      <c r="C8" s="6">
        <v>6</v>
      </c>
      <c r="D8" s="6">
        <v>1</v>
      </c>
      <c r="E8" s="6">
        <v>1</v>
      </c>
      <c r="F8" s="6"/>
      <c r="G8" s="6">
        <v>4</v>
      </c>
      <c r="H8" s="6"/>
      <c r="I8" s="6"/>
      <c r="J8" s="6"/>
      <c r="K8" s="6"/>
      <c r="L8" s="6"/>
      <c r="M8" s="107">
        <v>17406315389</v>
      </c>
      <c r="N8" s="7">
        <v>3752600188</v>
      </c>
      <c r="O8" s="6"/>
      <c r="P8" s="7"/>
      <c r="Q8" s="7">
        <f>SUM(N8:P8)</f>
        <v>3752600188</v>
      </c>
      <c r="R8" s="8"/>
    </row>
    <row r="9" spans="2:27" x14ac:dyDescent="0.2">
      <c r="B9" s="19" t="s">
        <v>15</v>
      </c>
      <c r="C9" s="6">
        <v>29</v>
      </c>
      <c r="D9" s="6">
        <v>8</v>
      </c>
      <c r="E9" s="6">
        <v>10</v>
      </c>
      <c r="F9" s="6"/>
      <c r="G9" s="6">
        <v>7</v>
      </c>
      <c r="H9" s="6"/>
      <c r="I9" s="6"/>
      <c r="J9" s="6"/>
      <c r="K9" s="6"/>
      <c r="L9" s="6">
        <v>4</v>
      </c>
      <c r="M9" s="7">
        <v>875905956570</v>
      </c>
      <c r="N9" s="7">
        <v>56298147836</v>
      </c>
      <c r="O9" s="20">
        <v>179139846612</v>
      </c>
      <c r="P9" s="7">
        <v>21812260901</v>
      </c>
      <c r="Q9" s="7">
        <f t="shared" ref="Q9:Q16" si="0">SUM(N9:P9)</f>
        <v>257250255349</v>
      </c>
      <c r="R9" s="8"/>
    </row>
    <row r="10" spans="2:27" x14ac:dyDescent="0.2">
      <c r="B10" s="19" t="s">
        <v>16</v>
      </c>
      <c r="C10" s="6">
        <v>23</v>
      </c>
      <c r="D10" s="6">
        <v>12</v>
      </c>
      <c r="E10" s="6">
        <v>9</v>
      </c>
      <c r="F10" s="6"/>
      <c r="G10" s="6">
        <v>2</v>
      </c>
      <c r="H10" s="6"/>
      <c r="I10" s="6"/>
      <c r="J10" s="6"/>
      <c r="K10" s="6"/>
      <c r="L10" s="6"/>
      <c r="M10" s="7">
        <v>33571975053</v>
      </c>
      <c r="N10" s="7">
        <v>16815277941</v>
      </c>
      <c r="O10" s="7"/>
      <c r="P10" s="7"/>
      <c r="Q10" s="7">
        <f t="shared" si="0"/>
        <v>16815277941</v>
      </c>
      <c r="R10" s="9"/>
    </row>
    <row r="11" spans="2:27" x14ac:dyDescent="0.2">
      <c r="B11" s="19" t="s">
        <v>17</v>
      </c>
      <c r="C11" s="6">
        <v>2</v>
      </c>
      <c r="D11" s="6">
        <v>1</v>
      </c>
      <c r="E11" s="6">
        <v>1</v>
      </c>
      <c r="F11" s="6"/>
      <c r="G11" s="6"/>
      <c r="H11" s="6"/>
      <c r="I11" s="6"/>
      <c r="J11" s="6"/>
      <c r="K11" s="6"/>
      <c r="L11" s="6"/>
      <c r="M11" s="7">
        <v>9057670840</v>
      </c>
      <c r="N11" s="7">
        <v>4278279922</v>
      </c>
      <c r="O11" s="7"/>
      <c r="P11" s="7"/>
      <c r="Q11" s="7">
        <f t="shared" si="0"/>
        <v>4278279922</v>
      </c>
      <c r="R11" s="8"/>
    </row>
    <row r="12" spans="2:27" x14ac:dyDescent="0.2">
      <c r="B12" s="19" t="s">
        <v>18</v>
      </c>
      <c r="C12" s="6">
        <v>64</v>
      </c>
      <c r="D12" s="6">
        <v>31</v>
      </c>
      <c r="E12" s="6">
        <v>15</v>
      </c>
      <c r="F12" s="6">
        <v>1</v>
      </c>
      <c r="G12" s="6">
        <v>13</v>
      </c>
      <c r="H12" s="6"/>
      <c r="I12" s="6">
        <v>1</v>
      </c>
      <c r="J12" s="6">
        <v>3</v>
      </c>
      <c r="K12" s="6"/>
      <c r="L12" s="6"/>
      <c r="M12" s="7">
        <v>248258229484</v>
      </c>
      <c r="N12" s="7">
        <v>116989380604</v>
      </c>
      <c r="O12" s="7">
        <v>6512793689</v>
      </c>
      <c r="P12" s="21">
        <v>5392824521</v>
      </c>
      <c r="Q12" s="7">
        <f t="shared" si="0"/>
        <v>128894998814</v>
      </c>
      <c r="R12" s="9"/>
    </row>
    <row r="13" spans="2:27" x14ac:dyDescent="0.2">
      <c r="B13" s="19" t="s">
        <v>19</v>
      </c>
      <c r="C13" s="6">
        <v>35</v>
      </c>
      <c r="D13" s="6">
        <v>12</v>
      </c>
      <c r="E13" s="6">
        <v>20</v>
      </c>
      <c r="F13" s="6">
        <v>1</v>
      </c>
      <c r="G13" s="6">
        <v>2</v>
      </c>
      <c r="H13" s="6"/>
      <c r="I13" s="6"/>
      <c r="J13" s="6"/>
      <c r="K13" s="6"/>
      <c r="L13" s="6"/>
      <c r="M13" s="7">
        <v>540581313859</v>
      </c>
      <c r="N13" s="7">
        <v>90002066470</v>
      </c>
      <c r="O13" s="7">
        <v>54016215872</v>
      </c>
      <c r="P13" s="7">
        <v>11648078833</v>
      </c>
      <c r="Q13" s="7">
        <f t="shared" si="0"/>
        <v>155666361175</v>
      </c>
      <c r="R13" s="8"/>
    </row>
    <row r="14" spans="2:27" x14ac:dyDescent="0.2">
      <c r="B14" s="19" t="s">
        <v>32</v>
      </c>
      <c r="C14" s="6">
        <v>7</v>
      </c>
      <c r="D14" s="6">
        <v>1</v>
      </c>
      <c r="E14" s="6">
        <v>3</v>
      </c>
      <c r="F14" s="6"/>
      <c r="G14" s="6">
        <v>3</v>
      </c>
      <c r="H14" s="6"/>
      <c r="I14" s="6"/>
      <c r="J14" s="6"/>
      <c r="K14" s="6"/>
      <c r="L14" s="6"/>
      <c r="M14" s="107">
        <v>54395731068</v>
      </c>
      <c r="N14" s="7">
        <v>2702271318</v>
      </c>
      <c r="O14" s="7"/>
      <c r="P14" s="7"/>
      <c r="Q14" s="7">
        <f t="shared" si="0"/>
        <v>2702271318</v>
      </c>
      <c r="R14" s="10"/>
      <c r="S14" s="11"/>
    </row>
    <row r="15" spans="2:27" x14ac:dyDescent="0.2">
      <c r="B15" s="19" t="s">
        <v>33</v>
      </c>
      <c r="C15" s="6">
        <v>19</v>
      </c>
      <c r="D15" s="6">
        <v>2</v>
      </c>
      <c r="E15" s="6">
        <v>11</v>
      </c>
      <c r="F15" s="6">
        <v>1</v>
      </c>
      <c r="G15" s="6">
        <v>5</v>
      </c>
      <c r="H15" s="6"/>
      <c r="I15" s="6"/>
      <c r="J15" s="6"/>
      <c r="K15" s="6"/>
      <c r="L15" s="6"/>
      <c r="M15" s="7">
        <v>59019134480</v>
      </c>
      <c r="N15" s="7">
        <v>13271382424</v>
      </c>
      <c r="O15" s="7">
        <v>8021798653</v>
      </c>
      <c r="P15" s="7"/>
      <c r="Q15" s="7">
        <f t="shared" si="0"/>
        <v>21293181077</v>
      </c>
      <c r="R15" s="10"/>
      <c r="S15" s="11"/>
    </row>
    <row r="16" spans="2:27" x14ac:dyDescent="0.2">
      <c r="B16" s="19" t="s">
        <v>41</v>
      </c>
      <c r="C16" s="6">
        <v>4</v>
      </c>
      <c r="D16" s="6">
        <v>2</v>
      </c>
      <c r="E16" s="6">
        <v>1</v>
      </c>
      <c r="F16" s="6">
        <v>1</v>
      </c>
      <c r="G16" s="6"/>
      <c r="H16" s="6"/>
      <c r="I16" s="6"/>
      <c r="J16" s="6"/>
      <c r="K16" s="6"/>
      <c r="L16" s="6"/>
      <c r="M16" s="7">
        <v>496185040</v>
      </c>
      <c r="N16" s="7">
        <v>220160000</v>
      </c>
      <c r="O16" s="7"/>
      <c r="P16" s="7"/>
      <c r="Q16" s="7">
        <f t="shared" si="0"/>
        <v>220160000</v>
      </c>
      <c r="R16" s="10"/>
      <c r="S16" s="11"/>
      <c r="AA16" s="12"/>
    </row>
    <row r="17" spans="1:27" hidden="1" x14ac:dyDescent="0.2">
      <c r="B17" s="19" t="s">
        <v>34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  <c r="R17" s="10"/>
      <c r="S17" s="11"/>
    </row>
    <row r="18" spans="1:27" x14ac:dyDescent="0.2">
      <c r="B18" s="154" t="s">
        <v>40</v>
      </c>
      <c r="C18" s="6">
        <v>9</v>
      </c>
      <c r="D18" s="6">
        <v>1</v>
      </c>
      <c r="E18" s="6">
        <v>7</v>
      </c>
      <c r="F18" s="6"/>
      <c r="G18" s="6">
        <v>1</v>
      </c>
      <c r="H18" s="6"/>
      <c r="I18" s="6"/>
      <c r="J18" s="6"/>
      <c r="K18" s="6"/>
      <c r="L18" s="6"/>
      <c r="M18" s="7">
        <v>28322154913</v>
      </c>
      <c r="N18" s="7">
        <v>8839393060</v>
      </c>
      <c r="O18" s="6"/>
      <c r="P18" s="7"/>
      <c r="Q18" s="7">
        <f t="shared" ref="Q18:Q22" si="1">SUM(N18:P18)</f>
        <v>8839393060</v>
      </c>
      <c r="R18" s="10"/>
      <c r="S18" s="11"/>
    </row>
    <row r="19" spans="1:27" x14ac:dyDescent="0.2">
      <c r="B19" s="154" t="s">
        <v>35</v>
      </c>
      <c r="C19" s="6">
        <v>15</v>
      </c>
      <c r="D19" s="6">
        <v>1</v>
      </c>
      <c r="E19" s="6">
        <v>10</v>
      </c>
      <c r="F19" s="6">
        <v>3</v>
      </c>
      <c r="G19" s="6">
        <v>1</v>
      </c>
      <c r="H19" s="6"/>
      <c r="I19" s="6"/>
      <c r="J19" s="6"/>
      <c r="K19" s="6"/>
      <c r="L19" s="6"/>
      <c r="M19" s="22">
        <v>17336677127</v>
      </c>
      <c r="N19" s="16">
        <v>3978312637</v>
      </c>
      <c r="O19" s="7">
        <v>2715498781</v>
      </c>
      <c r="P19" s="7"/>
      <c r="Q19" s="7">
        <f t="shared" si="1"/>
        <v>6693811418</v>
      </c>
      <c r="R19" s="10"/>
      <c r="S19" s="11"/>
    </row>
    <row r="20" spans="1:27" s="45" customFormat="1" x14ac:dyDescent="0.2">
      <c r="A20" s="47"/>
      <c r="B20" s="155" t="s">
        <v>36</v>
      </c>
      <c r="C20" s="13">
        <v>17</v>
      </c>
      <c r="D20" s="13">
        <v>6</v>
      </c>
      <c r="E20" s="13">
        <v>4</v>
      </c>
      <c r="F20" s="13">
        <v>2</v>
      </c>
      <c r="G20" s="13">
        <v>4</v>
      </c>
      <c r="H20" s="13"/>
      <c r="I20" s="13"/>
      <c r="J20" s="13"/>
      <c r="K20" s="13">
        <v>1</v>
      </c>
      <c r="L20" s="13"/>
      <c r="M20" s="14">
        <v>29321229977</v>
      </c>
      <c r="N20" s="92">
        <v>14350020213</v>
      </c>
      <c r="O20" s="14">
        <v>1414744303</v>
      </c>
      <c r="P20" s="7"/>
      <c r="Q20" s="7">
        <f t="shared" si="1"/>
        <v>15764764516</v>
      </c>
      <c r="R20" s="48"/>
      <c r="S20" s="49"/>
      <c r="T20" s="47"/>
      <c r="U20" s="47"/>
      <c r="V20" s="47"/>
      <c r="Y20" s="47"/>
      <c r="AA20" s="47"/>
    </row>
    <row r="21" spans="1:27" ht="23.25" customHeight="1" x14ac:dyDescent="0.2">
      <c r="B21" s="156" t="s">
        <v>46</v>
      </c>
      <c r="C21" s="6">
        <v>6</v>
      </c>
      <c r="D21" s="6">
        <v>1</v>
      </c>
      <c r="E21" s="6">
        <v>4</v>
      </c>
      <c r="F21" s="6">
        <v>1</v>
      </c>
      <c r="G21" s="6"/>
      <c r="H21" s="6"/>
      <c r="I21" s="6"/>
      <c r="J21" s="6"/>
      <c r="K21" s="6"/>
      <c r="L21" s="6"/>
      <c r="M21" s="7">
        <v>431463287833</v>
      </c>
      <c r="N21" s="93">
        <v>4979774908</v>
      </c>
      <c r="O21" s="7"/>
      <c r="P21" s="7"/>
      <c r="Q21" s="7">
        <f t="shared" si="1"/>
        <v>4979774908</v>
      </c>
      <c r="R21" s="9"/>
      <c r="S21" s="15"/>
      <c r="AA21" s="12"/>
    </row>
    <row r="22" spans="1:27" x14ac:dyDescent="0.2">
      <c r="B22" s="19" t="s">
        <v>37</v>
      </c>
      <c r="C22" s="6">
        <v>9</v>
      </c>
      <c r="D22" s="6">
        <v>4</v>
      </c>
      <c r="E22" s="6">
        <v>4</v>
      </c>
      <c r="F22" s="6"/>
      <c r="G22" s="6"/>
      <c r="H22" s="6"/>
      <c r="I22" s="6">
        <v>1</v>
      </c>
      <c r="J22" s="6"/>
      <c r="K22" s="6"/>
      <c r="L22" s="6"/>
      <c r="M22" s="7">
        <v>3395584126</v>
      </c>
      <c r="N22" s="7">
        <v>1916501124</v>
      </c>
      <c r="O22" s="7">
        <v>1015293166</v>
      </c>
      <c r="P22" s="7"/>
      <c r="Q22" s="7">
        <f t="shared" si="1"/>
        <v>2931794290</v>
      </c>
      <c r="R22" s="8"/>
      <c r="AA22" s="12"/>
    </row>
    <row r="23" spans="1:27" s="45" customFormat="1" x14ac:dyDescent="0.2">
      <c r="B23" s="154" t="s">
        <v>42</v>
      </c>
      <c r="C23" s="6">
        <v>28</v>
      </c>
      <c r="D23" s="6">
        <v>4</v>
      </c>
      <c r="E23" s="6">
        <v>15</v>
      </c>
      <c r="F23" s="6"/>
      <c r="G23" s="6">
        <v>8</v>
      </c>
      <c r="H23" s="6"/>
      <c r="I23" s="6"/>
      <c r="J23" s="6">
        <v>1</v>
      </c>
      <c r="K23" s="6"/>
      <c r="L23" s="6"/>
      <c r="M23" s="7">
        <v>38093860302</v>
      </c>
      <c r="N23" s="7">
        <v>16019995162</v>
      </c>
      <c r="O23" s="7">
        <v>1015293166</v>
      </c>
      <c r="P23" s="7">
        <v>631022140</v>
      </c>
      <c r="Q23" s="7">
        <f>SUM(N23:P23)</f>
        <v>17666310468</v>
      </c>
      <c r="R23" s="6"/>
      <c r="AA23" s="47"/>
    </row>
    <row r="24" spans="1:27" s="45" customFormat="1" x14ac:dyDescent="0.2">
      <c r="B24" s="46" t="s">
        <v>820</v>
      </c>
      <c r="C24" s="6">
        <v>2</v>
      </c>
      <c r="D24" s="6"/>
      <c r="E24" s="6"/>
      <c r="F24" s="6"/>
      <c r="G24" s="6"/>
      <c r="H24" s="6"/>
      <c r="I24" s="6"/>
      <c r="J24" s="6">
        <v>2</v>
      </c>
      <c r="K24" s="6"/>
      <c r="L24" s="6"/>
      <c r="M24" s="7"/>
      <c r="N24" s="7"/>
      <c r="O24" s="7"/>
      <c r="P24" s="7"/>
      <c r="Q24" s="7"/>
      <c r="R24" s="6"/>
      <c r="AA24" s="47"/>
    </row>
    <row r="25" spans="1:27" x14ac:dyDescent="0.2">
      <c r="B25" s="23" t="s">
        <v>10</v>
      </c>
      <c r="C25" s="23">
        <f>SUM(C8:C24)</f>
        <v>275</v>
      </c>
      <c r="D25" s="23">
        <f t="shared" ref="D25:P25" si="2">SUM(D8:D23)</f>
        <v>87</v>
      </c>
      <c r="E25" s="23">
        <f t="shared" si="2"/>
        <v>115</v>
      </c>
      <c r="F25" s="23">
        <f t="shared" si="2"/>
        <v>10</v>
      </c>
      <c r="G25" s="23">
        <f t="shared" si="2"/>
        <v>50</v>
      </c>
      <c r="H25" s="23">
        <f t="shared" si="2"/>
        <v>0</v>
      </c>
      <c r="I25" s="23">
        <f t="shared" si="2"/>
        <v>2</v>
      </c>
      <c r="J25" s="23">
        <f>SUM(J8:J24)</f>
        <v>6</v>
      </c>
      <c r="K25" s="23">
        <f>SUM(K8:K24)</f>
        <v>1</v>
      </c>
      <c r="L25" s="23">
        <f>SUM(L8:L24)</f>
        <v>4</v>
      </c>
      <c r="M25" s="24">
        <f>SUM(M8:M23)</f>
        <v>2386625306061</v>
      </c>
      <c r="N25" s="24">
        <f t="shared" si="2"/>
        <v>354413563807</v>
      </c>
      <c r="O25" s="24">
        <f t="shared" si="2"/>
        <v>253851484242</v>
      </c>
      <c r="P25" s="24">
        <f t="shared" si="2"/>
        <v>39484186395</v>
      </c>
      <c r="Q25" s="24">
        <f>SUM(Q8:Q23)</f>
        <v>647749234444</v>
      </c>
      <c r="R25" s="25"/>
    </row>
    <row r="26" spans="1:27" x14ac:dyDescent="0.2">
      <c r="B26" s="2" t="s">
        <v>284</v>
      </c>
    </row>
    <row r="27" spans="1:27" x14ac:dyDescent="0.2">
      <c r="M27" s="7"/>
      <c r="Q27" s="16"/>
    </row>
    <row r="28" spans="1:27" x14ac:dyDescent="0.2">
      <c r="M28" s="16"/>
    </row>
    <row r="29" spans="1:27" x14ac:dyDescent="0.2">
      <c r="M29" s="16"/>
    </row>
    <row r="31" spans="1:27" x14ac:dyDescent="0.2">
      <c r="C31" s="16"/>
    </row>
    <row r="32" spans="1:27" x14ac:dyDescent="0.2">
      <c r="C32" s="16"/>
    </row>
    <row r="33" spans="3:3" x14ac:dyDescent="0.2">
      <c r="C33" s="16"/>
    </row>
    <row r="54" spans="24:24" x14ac:dyDescent="0.2">
      <c r="X54" s="16"/>
    </row>
  </sheetData>
  <mergeCells count="17">
    <mergeCell ref="K6:K7"/>
    <mergeCell ref="B2:R2"/>
    <mergeCell ref="B3:R3"/>
    <mergeCell ref="B4:R4"/>
    <mergeCell ref="B5:R5"/>
    <mergeCell ref="B6:B7"/>
    <mergeCell ref="C6:C7"/>
    <mergeCell ref="M6:M7"/>
    <mergeCell ref="N6:R6"/>
    <mergeCell ref="F6:F7"/>
    <mergeCell ref="D6:D7"/>
    <mergeCell ref="E6:E7"/>
    <mergeCell ref="G6:G7"/>
    <mergeCell ref="I6:I7"/>
    <mergeCell ref="J6:J7"/>
    <mergeCell ref="H6:H7"/>
    <mergeCell ref="L6:L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 2018</vt:lpstr>
      <vt:lpstr>RESUMEN</vt:lpstr>
      <vt:lpstr>'proyectos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Nidia Mireya Cabeza Villamizar</cp:lastModifiedBy>
  <cp:revision/>
  <cp:lastPrinted>2018-12-20T20:07:57Z</cp:lastPrinted>
  <dcterms:created xsi:type="dcterms:W3CDTF">2013-01-31T14:52:18Z</dcterms:created>
  <dcterms:modified xsi:type="dcterms:W3CDTF">2019-04-11T13:14:22Z</dcterms:modified>
</cp:coreProperties>
</file>