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moreno\Downloads\"/>
    </mc:Choice>
  </mc:AlternateContent>
  <bookViews>
    <workbookView xWindow="0" yWindow="0" windowWidth="24000" windowHeight="8835" tabRatio="546" activeTab="1"/>
  </bookViews>
  <sheets>
    <sheet name="proyectos 2017" sheetId="20" r:id="rId1"/>
    <sheet name="Hoja1" sheetId="23" r:id="rId2"/>
    <sheet name="RESUMEN" sheetId="22" r:id="rId3"/>
  </sheets>
  <definedNames>
    <definedName name="_xlnm._FilterDatabase" localSheetId="0" hidden="1">'proyectos 2017'!$A$4:$U$248</definedName>
    <definedName name="_xlnm.Print_Area" localSheetId="0">'proyectos 2017'!$A$1:$T$91</definedName>
  </definedNames>
  <calcPr calcId="152511"/>
</workbook>
</file>

<file path=xl/calcChain.xml><?xml version="1.0" encoding="utf-8"?>
<calcChain xmlns="http://schemas.openxmlformats.org/spreadsheetml/2006/main">
  <c r="R248" i="20" l="1"/>
  <c r="R247" i="20" l="1"/>
  <c r="R246" i="20" l="1"/>
  <c r="R244" i="20" l="1"/>
  <c r="R245" i="20" l="1"/>
  <c r="R243" i="20"/>
  <c r="R242" i="20" l="1"/>
  <c r="R241" i="20"/>
  <c r="R240" i="20"/>
  <c r="R239" i="20"/>
  <c r="O238" i="20"/>
  <c r="R238" i="20"/>
  <c r="R237" i="20" l="1"/>
  <c r="R236" i="20"/>
  <c r="R235" i="20" l="1"/>
  <c r="J25" i="22"/>
  <c r="R234" i="20" l="1"/>
  <c r="R233" i="20"/>
  <c r="R232" i="20"/>
  <c r="R231" i="20" l="1"/>
  <c r="R230" i="20"/>
  <c r="R229" i="20" l="1"/>
  <c r="R228" i="20"/>
  <c r="R227" i="20"/>
  <c r="R226" i="20" l="1"/>
  <c r="R225" i="20" l="1"/>
  <c r="R224" i="20"/>
  <c r="R223" i="20"/>
  <c r="R222" i="20" l="1"/>
  <c r="R221" i="20"/>
  <c r="R220" i="20"/>
  <c r="R219" i="20" l="1"/>
  <c r="R218" i="20"/>
  <c r="R181" i="20"/>
  <c r="R217" i="20"/>
  <c r="R216" i="20"/>
  <c r="R214" i="20"/>
  <c r="R215" i="20"/>
  <c r="R213" i="20"/>
  <c r="R212" i="20"/>
  <c r="R211" i="20"/>
  <c r="R210" i="20"/>
  <c r="R209" i="20"/>
  <c r="R207" i="20"/>
  <c r="R206" i="20"/>
  <c r="R205" i="20"/>
  <c r="R204" i="20"/>
  <c r="R203" i="20"/>
  <c r="R202" i="20"/>
  <c r="R201" i="20"/>
  <c r="R200" i="20"/>
  <c r="R199" i="20"/>
  <c r="R198" i="20"/>
  <c r="R197" i="20"/>
  <c r="R196" i="20"/>
  <c r="R195" i="20"/>
  <c r="R194" i="20"/>
  <c r="R193" i="20"/>
  <c r="R192" i="20"/>
  <c r="R191" i="20"/>
  <c r="R190" i="20"/>
  <c r="R189" i="20"/>
  <c r="R188" i="20"/>
  <c r="R187" i="20"/>
  <c r="R186" i="20"/>
  <c r="R185" i="20"/>
  <c r="R184" i="20"/>
  <c r="P182" i="20"/>
  <c r="R182" i="20" s="1"/>
  <c r="R183" i="20"/>
  <c r="I25" i="22"/>
  <c r="H25" i="22"/>
  <c r="D25" i="22"/>
  <c r="R180" i="20"/>
  <c r="R164" i="20"/>
  <c r="R178" i="20"/>
  <c r="R179" i="20"/>
  <c r="R177" i="20"/>
  <c r="R176" i="20"/>
  <c r="C25" i="22"/>
  <c r="G25" i="22"/>
  <c r="F25" i="22"/>
  <c r="E25" i="22"/>
  <c r="R175" i="20"/>
  <c r="R174" i="20"/>
  <c r="R173" i="20"/>
  <c r="R172" i="20"/>
  <c r="R170" i="20"/>
  <c r="R160" i="20"/>
  <c r="R171" i="20"/>
  <c r="R168" i="20"/>
  <c r="R169" i="20"/>
  <c r="R167" i="20"/>
  <c r="R166" i="20"/>
  <c r="R165" i="20"/>
  <c r="R162" i="20"/>
  <c r="R163" i="20"/>
  <c r="R161" i="20"/>
  <c r="R159" i="20"/>
  <c r="R157" i="20"/>
  <c r="R158" i="20"/>
  <c r="R155" i="20"/>
  <c r="R154" i="20"/>
  <c r="R153" i="20"/>
  <c r="R152" i="20"/>
  <c r="R144" i="20"/>
  <c r="R151" i="20"/>
  <c r="R150" i="20"/>
  <c r="R149" i="20"/>
  <c r="R148" i="20"/>
  <c r="R146" i="20"/>
  <c r="R147" i="20"/>
  <c r="R145" i="20"/>
  <c r="O143" i="20"/>
  <c r="R143" i="20" s="1"/>
  <c r="R142" i="20"/>
  <c r="R141" i="20"/>
  <c r="R140" i="20"/>
  <c r="R139" i="20"/>
  <c r="M25" i="22"/>
  <c r="R128" i="20"/>
  <c r="R127" i="20"/>
  <c r="N24" i="22"/>
  <c r="K25" i="22"/>
  <c r="R138" i="20"/>
  <c r="R137" i="20"/>
  <c r="R134" i="20"/>
  <c r="R135" i="20"/>
  <c r="R136" i="20"/>
  <c r="R133" i="20"/>
  <c r="R132" i="20"/>
  <c r="R130" i="20"/>
  <c r="R131" i="20"/>
  <c r="R129" i="20"/>
  <c r="R125" i="20"/>
  <c r="R126" i="20"/>
  <c r="R124" i="20"/>
  <c r="R123" i="20"/>
  <c r="R122" i="20"/>
  <c r="R121" i="20"/>
  <c r="R120" i="20"/>
  <c r="R119" i="20"/>
  <c r="R115" i="20"/>
  <c r="N16" i="22"/>
  <c r="N23" i="22"/>
  <c r="N9" i="22"/>
  <c r="N10" i="22"/>
  <c r="N11" i="22"/>
  <c r="N12" i="22"/>
  <c r="N13" i="22"/>
  <c r="N14" i="22"/>
  <c r="N15" i="22"/>
  <c r="N17" i="22"/>
  <c r="N18" i="22"/>
  <c r="N19" i="22"/>
  <c r="N20" i="22"/>
  <c r="N21" i="22"/>
  <c r="N22" i="22"/>
  <c r="L25" i="22"/>
  <c r="R118" i="20"/>
  <c r="R117" i="20"/>
  <c r="R116" i="20"/>
  <c r="R114" i="20"/>
  <c r="R113" i="20"/>
  <c r="R111" i="20"/>
  <c r="R112" i="20"/>
  <c r="R109" i="20"/>
  <c r="R110" i="20"/>
  <c r="R108" i="20"/>
  <c r="R107" i="20"/>
  <c r="R106" i="20"/>
  <c r="R105" i="20"/>
  <c r="R104" i="20"/>
  <c r="R103" i="20"/>
  <c r="R102" i="20"/>
  <c r="R101" i="20"/>
  <c r="R100" i="20"/>
  <c r="R99" i="20"/>
  <c r="R98" i="20"/>
  <c r="R97" i="20"/>
  <c r="R96" i="20"/>
  <c r="R95" i="20"/>
  <c r="R94" i="20"/>
  <c r="R93" i="20"/>
  <c r="R28" i="20"/>
  <c r="N8" i="22"/>
  <c r="R91" i="20"/>
  <c r="R92" i="20"/>
  <c r="R89" i="20"/>
  <c r="R90" i="20"/>
  <c r="R88" i="20"/>
  <c r="R87" i="20"/>
  <c r="R86" i="20"/>
  <c r="R85" i="20"/>
  <c r="R84" i="20"/>
  <c r="R83" i="20"/>
  <c r="R82" i="20"/>
  <c r="R81" i="20"/>
  <c r="R80" i="20"/>
  <c r="R79" i="20"/>
  <c r="R78" i="20"/>
  <c r="R77" i="20"/>
  <c r="R76" i="20"/>
  <c r="R75" i="20"/>
  <c r="R74" i="20"/>
  <c r="R73" i="20"/>
  <c r="R72" i="20"/>
  <c r="R71" i="20"/>
  <c r="R70" i="20"/>
  <c r="R69" i="20"/>
  <c r="R68" i="20"/>
  <c r="R67" i="20"/>
  <c r="R66" i="20"/>
  <c r="O65" i="20"/>
  <c r="R65" i="20" s="1"/>
  <c r="R64" i="20"/>
  <c r="R63" i="20"/>
  <c r="R62" i="20"/>
  <c r="R61" i="20"/>
  <c r="O60" i="20"/>
  <c r="R60" i="20" s="1"/>
  <c r="O59" i="20"/>
  <c r="R59" i="20" s="1"/>
  <c r="R58" i="20"/>
  <c r="O57" i="20"/>
  <c r="R57" i="20" s="1"/>
  <c r="R56" i="20"/>
  <c r="R55" i="20"/>
  <c r="R54" i="20"/>
  <c r="R53" i="20"/>
  <c r="R52" i="20"/>
  <c r="R46" i="20"/>
  <c r="R51" i="20"/>
  <c r="R50" i="20"/>
  <c r="R49" i="20"/>
  <c r="R48" i="20"/>
  <c r="R47" i="20"/>
  <c r="R45" i="20"/>
  <c r="R44" i="20"/>
  <c r="R43" i="20"/>
  <c r="R42" i="20"/>
  <c r="R41" i="20"/>
  <c r="R40" i="20"/>
  <c r="R39" i="20"/>
  <c r="R38" i="20"/>
  <c r="R37" i="20"/>
  <c r="R36" i="20"/>
  <c r="R35" i="20"/>
  <c r="R34" i="20"/>
  <c r="Q33" i="20"/>
  <c r="R33" i="20" s="1"/>
  <c r="Q32" i="20"/>
  <c r="P32" i="20"/>
  <c r="O32" i="20"/>
  <c r="R31" i="20"/>
  <c r="R30" i="20"/>
  <c r="R29" i="20"/>
  <c r="R27" i="20"/>
  <c r="O26" i="20"/>
  <c r="R26" i="20" s="1"/>
  <c r="R25" i="20"/>
  <c r="R24" i="20"/>
  <c r="R23" i="20"/>
  <c r="R22" i="20"/>
  <c r="R21" i="20"/>
  <c r="R20" i="20"/>
  <c r="R19" i="20"/>
  <c r="R18" i="20"/>
  <c r="R17" i="20"/>
  <c r="R16" i="20"/>
  <c r="R15" i="20"/>
  <c r="R14" i="20"/>
  <c r="R13" i="20"/>
  <c r="R12" i="20"/>
  <c r="R11" i="20"/>
  <c r="R9" i="20"/>
  <c r="R8" i="20"/>
  <c r="R7" i="20"/>
  <c r="R6" i="20"/>
  <c r="R5" i="20"/>
  <c r="N25" i="22" l="1"/>
  <c r="R32" i="20"/>
</calcChain>
</file>

<file path=xl/comments1.xml><?xml version="1.0" encoding="utf-8"?>
<comments xmlns="http://schemas.openxmlformats.org/spreadsheetml/2006/main">
  <authors>
    <author>Alexandra Viviana Mantilla Perez</author>
  </authors>
  <commentList>
    <comment ref="T64" authorId="0" shapeId="0">
      <text>
        <r>
          <rPr>
            <sz val="9"/>
            <color indexed="81"/>
            <rFont val="Tahoma"/>
            <family val="2"/>
          </rPr>
          <t xml:space="preserve">el consecutivo No 067 se anulo
</t>
        </r>
      </text>
    </comment>
    <comment ref="T129" authorId="0" shapeId="0">
      <text>
        <r>
          <rPr>
            <b/>
            <sz val="9"/>
            <color indexed="81"/>
            <rFont val="Tahoma"/>
            <family val="2"/>
          </rPr>
          <t>Alexandra Viviana Mantilla Perez:</t>
        </r>
        <r>
          <rPr>
            <sz val="9"/>
            <color indexed="81"/>
            <rFont val="Tahoma"/>
            <family val="2"/>
          </rPr>
          <t xml:space="preserve">
CAMBIA LA FUENTE DE FINANCIACIÓN</t>
        </r>
      </text>
    </comment>
    <comment ref="T138" authorId="0" shapeId="0">
      <text>
        <r>
          <rPr>
            <b/>
            <sz val="9"/>
            <color indexed="81"/>
            <rFont val="Tahoma"/>
            <family val="2"/>
          </rPr>
          <t>Alexandra Viviana Mantilla Perez:</t>
        </r>
        <r>
          <rPr>
            <sz val="9"/>
            <color indexed="81"/>
            <rFont val="Tahoma"/>
            <family val="2"/>
          </rPr>
          <t xml:space="preserve">
el consecutivo 146 aclaró SSEPI  del proyecto 2017-068001-0037 </t>
        </r>
      </text>
    </comment>
    <comment ref="T155" authorId="0" shapeId="0">
      <text>
        <r>
          <rPr>
            <b/>
            <sz val="9"/>
            <color indexed="81"/>
            <rFont val="Tahoma"/>
            <family val="2"/>
          </rPr>
          <t>Alexandra Viviana Mantilla Perez:</t>
        </r>
        <r>
          <rPr>
            <sz val="9"/>
            <color indexed="81"/>
            <rFont val="Tahoma"/>
            <family val="2"/>
          </rPr>
          <t xml:space="preserve">
el consecutivo 164 certificó en Abril 21 del 2017 el proyecto 2016-068001-0204</t>
        </r>
      </text>
    </comment>
    <comment ref="T160" authorId="0" shapeId="0">
      <text>
        <r>
          <rPr>
            <sz val="9"/>
            <color indexed="81"/>
            <rFont val="Tahoma"/>
            <family val="2"/>
          </rPr>
          <t xml:space="preserve">El consecutivo 169 se anula porque el presupuesto del proyecto cambio.
</t>
        </r>
      </text>
    </comment>
    <comment ref="T169" authorId="0" shapeId="0">
      <text>
        <r>
          <rPr>
            <b/>
            <sz val="9"/>
            <color indexed="81"/>
            <rFont val="Tahoma"/>
            <family val="2"/>
          </rPr>
          <t>Alexandra Viviana Mantilla Perez:</t>
        </r>
        <r>
          <rPr>
            <sz val="9"/>
            <color indexed="81"/>
            <rFont val="Tahoma"/>
            <family val="2"/>
          </rPr>
          <t xml:space="preserve">
El consecutico</t>
        </r>
        <r>
          <rPr>
            <b/>
            <sz val="9"/>
            <color indexed="81"/>
            <rFont val="Tahoma"/>
            <family val="2"/>
          </rPr>
          <t xml:space="preserve"> 179/2017 </t>
        </r>
        <r>
          <rPr>
            <sz val="9"/>
            <color indexed="81"/>
            <rFont val="Tahoma"/>
            <family val="2"/>
          </rPr>
          <t>certificó en Mayo 17  de 2017 el proyecto No 2017680010068, por cambio de presupuesto de la Secretaría de Infraestructura</t>
        </r>
      </text>
    </comment>
    <comment ref="T237" authorId="0" shapeId="0">
      <text>
        <r>
          <rPr>
            <b/>
            <sz val="9"/>
            <color indexed="81"/>
            <rFont val="Tahoma"/>
            <charset val="1"/>
          </rPr>
          <t>Alexandra Viviana Mantilla Perez:</t>
        </r>
        <r>
          <rPr>
            <sz val="9"/>
            <color indexed="81"/>
            <rFont val="Tahoma"/>
            <charset val="1"/>
          </rPr>
          <t xml:space="preserve">
Alexandra Viviana Mantilla Perez:
el consecutivo 253 se utilizó para una certificación de educación para ciertas instituciones que no se encontraban en el banco de programas y proyectos.</t>
        </r>
      </text>
    </comment>
    <comment ref="T246" authorId="0" shapeId="0">
      <text>
        <r>
          <rPr>
            <b/>
            <sz val="9"/>
            <color indexed="81"/>
            <rFont val="Tahoma"/>
            <family val="2"/>
          </rPr>
          <t>Los consecutivos 263-264-265-266-267-268-269-270 de agosto 30/2017 se utilizaron para certificar que proyectos de la secretaría de educación se encuentran registrados en el banco de programas y proyectos.
Los consecutivos 271-272-273 del 30 de agosto del 2017 se utilizaron para aclarar la modalidad como fueron actulizados tres proyectos de educación. El consecutivo 274 del 30 de agosto del 2017 se utilzó para cambio de rubro presupuestal del proyecto 201706800010076.</t>
        </r>
        <r>
          <rPr>
            <sz val="9"/>
            <color indexed="81"/>
            <rFont val="Tahoma"/>
            <family val="2"/>
          </rPr>
          <t xml:space="preserve">
</t>
        </r>
      </text>
    </comment>
  </commentList>
</comments>
</file>

<file path=xl/sharedStrings.xml><?xml version="1.0" encoding="utf-8"?>
<sst xmlns="http://schemas.openxmlformats.org/spreadsheetml/2006/main" count="3756" uniqueCount="1217">
  <si>
    <t>ALCALDIA DE BUCARAMANGA</t>
  </si>
  <si>
    <t>SECRETARIA DEL PLANEACION BPPIM</t>
  </si>
  <si>
    <t>No</t>
  </si>
  <si>
    <t>NOMBRE DEL PROGRAMA</t>
  </si>
  <si>
    <t>PROYECTO</t>
  </si>
  <si>
    <t>FECHA DE REGISTRO</t>
  </si>
  <si>
    <t>DEPENDENCIA</t>
  </si>
  <si>
    <t>OBSERVACIONES</t>
  </si>
  <si>
    <t>NÚMERO DE CERTIFICACIÓN</t>
  </si>
  <si>
    <t>RECURSOS PROPIOS</t>
  </si>
  <si>
    <t>SGP</t>
  </si>
  <si>
    <t>OTROS</t>
  </si>
  <si>
    <t>TOTAL</t>
  </si>
  <si>
    <t xml:space="preserve">   ALCALDIA DE BUCARAMANGA</t>
  </si>
  <si>
    <t>CANTIDAD</t>
  </si>
  <si>
    <t>PRESUPUESTO TOTAL CUATRENIO</t>
  </si>
  <si>
    <t>SECRETARIA ADMINISTRATIVA</t>
  </si>
  <si>
    <t>SECRETARIA DE EDUCACIÓN</t>
  </si>
  <si>
    <t>SECRETARIA DEL INTERIOR</t>
  </si>
  <si>
    <t>SECRETARIA DE HACIENDA</t>
  </si>
  <si>
    <t>SECRETARIA DE INFRAESTRUCTURA</t>
  </si>
  <si>
    <t>SECRETARIA DE SALUD Y AMBIENTE</t>
  </si>
  <si>
    <t>Dirección de Transito de Bucaramanga</t>
  </si>
  <si>
    <t>Secretaría de Infraestructura</t>
  </si>
  <si>
    <t xml:space="preserve"> SECRETARIA DE PLANEACIÓN </t>
  </si>
  <si>
    <t>COMPONENTE</t>
  </si>
  <si>
    <t xml:space="preserve"> LÍNEA ESTRATÉGICA</t>
  </si>
  <si>
    <t>PRESUPUESTO CUATRIENIO  (cifras completas)</t>
  </si>
  <si>
    <t>2016-068001-0089</t>
  </si>
  <si>
    <t>2016-068001-0090</t>
  </si>
  <si>
    <t>2016-068001-0092</t>
  </si>
  <si>
    <t>Infraestructura y conectividad</t>
  </si>
  <si>
    <t>IMPLEMENTACIÓN Y PROMOCIÓN DE PROGRAMAS DE EDUCACIÓN VIAL A LOS USUARIOS DE LA VÍA EN EL MUNICIPIO DE BUCARAMANGA</t>
  </si>
  <si>
    <t>Movilidad</t>
  </si>
  <si>
    <t>Administración articulada y coherente</t>
  </si>
  <si>
    <t>Gobierno legal y efectivo</t>
  </si>
  <si>
    <t>Calidad de vida</t>
  </si>
  <si>
    <t>2016-068001-0105</t>
  </si>
  <si>
    <t>Gobernanza democrática</t>
  </si>
  <si>
    <t>(1) Plan de fortalecimiento Institucional formulado e implementado</t>
  </si>
  <si>
    <t>2016-068001-0121</t>
  </si>
  <si>
    <t>2016-068001-0125</t>
  </si>
  <si>
    <t>2016-068001-0126</t>
  </si>
  <si>
    <t>APOYO A LA GESTIÓN INSTITUCIONAL, EN LOS PROCESOS DE PLANIFICACIÓN DEL ÁMBITO TERRITORIAL, ECONÓMICA Y SOCIAL DE BUCARAMANGA,SANTANDER</t>
  </si>
  <si>
    <t>APLICACIÓN, CONTROL Y VERIFICACIÓN DE LAS NORMAS CONTENIDAS EN EL PLAN DE ORDENAMIENTO TERRITORIAL EN EL MUNICIPIO DE BUCARAMANGA</t>
  </si>
  <si>
    <t>Gobernanza Urbana</t>
  </si>
  <si>
    <t>Ordenamiento territorial en marcha</t>
  </si>
  <si>
    <t>Movilidad y seguridad vial</t>
  </si>
  <si>
    <t>No DE REGISTRO</t>
  </si>
  <si>
    <t>Gobernanza Democrática</t>
  </si>
  <si>
    <t>META</t>
  </si>
  <si>
    <t xml:space="preserve">Gobierno Legal y efectivo </t>
  </si>
  <si>
    <t>2016-068001-0148</t>
  </si>
  <si>
    <t>Movilidad y Seguridad vial</t>
  </si>
  <si>
    <t>2016-068001-0157</t>
  </si>
  <si>
    <t>(1) Plataforma tecnológica y sitematización de la DTB</t>
  </si>
  <si>
    <t>EDUCACIÓN: Bucaramanga educada, culta e innovadora.</t>
  </si>
  <si>
    <t>Secretaría de Educación</t>
  </si>
  <si>
    <t>PLAN DE DESARROLLO 2016-2019 "GOBIERNO DE  LAS CIUDADANAS Y LOS CIUDADANOS"</t>
  </si>
  <si>
    <t>Secretaría de Planeación</t>
  </si>
  <si>
    <t>INSTITUTO MUNICIPAL DE EMPLEO DE BUCARAMANGA</t>
  </si>
  <si>
    <t>Ciudadanas y ciudadanos inteligentes</t>
  </si>
  <si>
    <t>PROYECTOS 2017 CON EL PLAN DE DESARROLLO 2016-2019 "GOBIERNO DE  LAS CIUDADANAS Y LOS CIUDADANOS"</t>
  </si>
  <si>
    <t>ESTADO</t>
  </si>
  <si>
    <t>FORTALECIMIENTO INSTITUCIONAL DE LOS SISTEMAS DE INFORMACIÓN, SISTEMATIZACIÓN Y PLATAFORMA TECNOLÓGICA DE LA DIRECCIÓN DE TRÁNSITO DE BUCARAMANGA</t>
  </si>
  <si>
    <t>ACTUALIZADO POR COSTOS</t>
  </si>
  <si>
    <t>001/2017 Se certificó en Enero  04  de 2017</t>
  </si>
  <si>
    <t>002/2017 Se certificó en Enero  04  de 2017</t>
  </si>
  <si>
    <t>003/2017 Se certificó en Enero  04  de 2017</t>
  </si>
  <si>
    <t>005/2017 Se certificó en  Enero  04  de 2017</t>
  </si>
  <si>
    <t>006/2017 Se certificó en Enero  04  de 2017</t>
  </si>
  <si>
    <t>DISEÑO E IMPLEMENTACIÓN DE UN CENTRO DE INVESTIGACIÓN DEL TRÁNSITO VEHICULAR Y PEATONAL EN BUCARAMANGA Y SU ÁREA DE INFLUENCIA</t>
  </si>
  <si>
    <t>ACTUALIZADO POR REFORMULACIÓN</t>
  </si>
  <si>
    <t>007/2017 Se certificó en  Enero  05  de 2017</t>
  </si>
  <si>
    <t>008/2017 Se certificó en Enero  05  de 2017</t>
  </si>
  <si>
    <t>2016-068001-0117</t>
  </si>
  <si>
    <t>010/2017 Se certificó en Enero  06 de 2017</t>
  </si>
  <si>
    <t>(1) Adecuación física y tecnológica del archivo de planos</t>
  </si>
  <si>
    <t>2016-068001-0107</t>
  </si>
  <si>
    <t>011/2017 Se certificó en Enero  06 de 2017</t>
  </si>
  <si>
    <t>Disponibilidad ( Asequibilidad) "entornos de aprendizaje bellos y agradables"</t>
  </si>
  <si>
    <t>OPTIMIZACIÓN DE LOS ESTABLECIMIENTOS EDUCATIVOS, MEDIANTE EL PAGO DE ARRENDAMIENTO, SERVICIOS PÚBLICOS, ASEO, VIGILANCIA Y OTROS BUCARAMANGA</t>
  </si>
  <si>
    <t>2016-068001-0097</t>
  </si>
  <si>
    <t>Inclusión social</t>
  </si>
  <si>
    <t>Hogares felices</t>
  </si>
  <si>
    <t>Mejoramiento y Consolidación de la Ciudad Construida</t>
  </si>
  <si>
    <t>ASISTENCIA JURÍDICA PARA LA TITULACIÓN DE PREDIOS FISCALES Y LA ATENCIÓN A TRÁMITES DE PROPIEDAD HORIZONTAL  EN   BUCARAMANGA , SANTANDER, CENTRO ORIENTE.</t>
  </si>
  <si>
    <t>(150)  Títulos de propiedad de bienes fiscales</t>
  </si>
  <si>
    <t>2016-068001-0223</t>
  </si>
  <si>
    <t>Instituto de vivienda de Bucaramanga</t>
  </si>
  <si>
    <t>013/2017 Se certificó en  Enero  10  de 2017</t>
  </si>
  <si>
    <t>Construyendo mi hogar</t>
  </si>
  <si>
    <t>SUBSIDIO Y ASIGNACIÓN DE RECURSOS COMPLEMENTARIOS PARA HOGARES CON SUBSIDIO NACIONAL Y OBJETO DE REUBICACIÓN  Y POBREZA EXTREMA EN BUCARAMANGA , SANTANDER, CENTRO ORIENTE.</t>
  </si>
  <si>
    <t>(850) Subsidios de vivienda asignados</t>
  </si>
  <si>
    <t>2016-068001-0221</t>
  </si>
  <si>
    <t>014/2017 Se certificó en  Enero  10  de 2017</t>
  </si>
  <si>
    <t>2016-068001-0093</t>
  </si>
  <si>
    <t>Promoción de Modos de Transporte no Motorizados</t>
  </si>
  <si>
    <t>FORMULACIÓN  E IMPLEMENTACIÓN DE ALTERNATIVAS QUE FOMENTEN Y FORTALEZCAN LA UTILIZACIÓN DE LOS MODOS DE TRANSPORTE NO MOTORIZADOS EN EL MUNICIPIO DE BUCARAMANGA</t>
  </si>
  <si>
    <t>(4) Alternativas de transporte urbano no motorizado</t>
  </si>
  <si>
    <t>2016-068001-0200</t>
  </si>
  <si>
    <t>016/2017 Se certificó en  Enero  10  de 2017</t>
  </si>
  <si>
    <t>017/2017 Se certificó en  Enero  10  de 2017</t>
  </si>
  <si>
    <t>NUEVO</t>
  </si>
  <si>
    <t>2017-068001-0001</t>
  </si>
  <si>
    <t>TOTAL 2017</t>
  </si>
  <si>
    <t>(340) Soluciones de vivienda entregada</t>
  </si>
  <si>
    <t>(1) Infraestructura vial y en buen estado</t>
  </si>
  <si>
    <t>2016-068001-0091</t>
  </si>
  <si>
    <t xml:space="preserve">Calidad de Vida </t>
  </si>
  <si>
    <t>Acceso (Accesibilidad): "Educación para una Ciudadanía Inteligente y solidaria"</t>
  </si>
  <si>
    <t>MEJORAMIENTO NUTRICIONAL MEDIANTE LA ENTREGA DE COMPLEMENTO ALIMENTARIO Y ALMUERZO A ESCOLARES DEL MUNICIPIO DE BUCARAMANGA, SANTANDER.</t>
  </si>
  <si>
    <t>(28.340) Niñas, niños y adolescentes matriculaos en las Instituciones educativas oficiales</t>
  </si>
  <si>
    <t>2016-068001-0165</t>
  </si>
  <si>
    <t>SERVICIO DE TRANSPORTE ESCOLAR PARA ESTUDIANTES DE LAS INSTITUCIONES EDUCATIVAS OFICIALES DEL MUNICIPIO DE BUCARAMANGA, SANTANDER</t>
  </si>
  <si>
    <t>(2.346) Estudiantes con su núcleo familiar matriculados en Instituciones educativas oficiales.</t>
  </si>
  <si>
    <t>2016-068001-0167</t>
  </si>
  <si>
    <t>ACTUALIZADO POR ARRASTRE AUTOMÁTICO  O VIGENCIA</t>
  </si>
  <si>
    <t>SUMINISTRO DE COMPLEMENTO ALIMENTARIO TIPO ALMUERZO Y DOTACIÓN DE MOBILIARIO A RESTAURANTES ESCOLARES, DIRIGIDO A LA POBLACIÓN ESTUDIANTIL DE LAS INSTITUCIONES OFICIALES EN JORNADA ÚNICA DEL MUNICIPIO DE BUCARAMANGA</t>
  </si>
  <si>
    <t xml:space="preserve">(11.740) Estudiantes en jornada única de las Instituciones Educativas </t>
  </si>
  <si>
    <t>2016-068001-0237</t>
  </si>
  <si>
    <t>021/2017 Se certificó en  Enero  11  de 2017</t>
  </si>
  <si>
    <t>022/2017 Se certificó en  Enero  12  de 2017</t>
  </si>
  <si>
    <t>Servicios públicos</t>
  </si>
  <si>
    <t>Alumbrado Público Urbano y Rural</t>
  </si>
  <si>
    <t>ADMINISTRACIÓN,OPERACIÓN, MANTENIMIENTO, ENERGIA Y FACTURACIÓN DEL ALUMBRADO PÚBLICO DEL MUNICIPIO BUCARAMANGA DEPARTAMENTO DE SANTANDER</t>
  </si>
  <si>
    <t>(2.000) Luminarias para mantenimiento</t>
  </si>
  <si>
    <t>2016-068001-0088</t>
  </si>
  <si>
    <t>Gobierno participativo y abierto</t>
  </si>
  <si>
    <t>FORTALECIMIENTO DE LAS INSTITUCIONES DEMOCRÁTICAS DE BASE BUCARAMANGA, SANTANDER</t>
  </si>
  <si>
    <t>2016-068001-0119</t>
  </si>
  <si>
    <t>Secretaría de  Desarrollo Social</t>
  </si>
  <si>
    <t>023/2017 Se certificó en  Enero  13  de 2017</t>
  </si>
  <si>
    <t>024/2017 Se certificó en  Enero  13  de 2017</t>
  </si>
  <si>
    <t>Inclusión Social</t>
  </si>
  <si>
    <t>Atención prioritaria y focalizada a grupos de población vulnerable</t>
  </si>
  <si>
    <t>Adulto mayor y digno</t>
  </si>
  <si>
    <t>IMPLEMENTACIÓN DE ESTRATEGIAS PARA ATENDER  INTEGRALMENTE A LOS ADULTOS MAYORES DE LAS COMUNAS Y CORREGIMIENTOS DE BUCARAMANGA</t>
  </si>
  <si>
    <t>(4.640) Adultos mayores a atender</t>
  </si>
  <si>
    <t>2016-068001-0123</t>
  </si>
  <si>
    <t>Actividad física, educación física, recreación y deporte</t>
  </si>
  <si>
    <t>Actividad física y salud " Bucaramanga activa y saludable"</t>
  </si>
  <si>
    <t>(260) Eventos de hábitos de vida saludable mediante recreovias, ciclovias y ciclopaseos</t>
  </si>
  <si>
    <t>2016-068001-0130</t>
  </si>
  <si>
    <t>Instituto de Deporte  y Recreación de Bucaramanga</t>
  </si>
  <si>
    <t>Lectura, Escritura y Oralidad - LEO</t>
  </si>
  <si>
    <t>FORTALECIMIENTO DE LA BIBLIOTECA PÚBLICA GABRIEL TURBAY PARA EL MEJORAMIENTO EN LA PRESTACIÓN DEL SERVICIO EN LA CIUDAD DE BUCARAMANGA, SANTANDER, CENTRO ORIENTE.</t>
  </si>
  <si>
    <t>(1) Biblioteca fortalecida</t>
  </si>
  <si>
    <t>2016-068001-0225</t>
  </si>
  <si>
    <t>025/2017 Se certificó en  Enero  13  de 2017</t>
  </si>
  <si>
    <t>026/2017 Se certificó en  Enero  16  de 2017</t>
  </si>
  <si>
    <t>APOYAR EL SEGUIMIENTO Y CONTROL DE LA  OBRA  CONSTRUCCIÓN DEL PARQUE INTERCAMBIADOR MESÓN DE LOS BÚCAROS Y OBRAS COMPLEMENTARIAS EN EL MUNICIPIO DE BUCARAMANGA</t>
  </si>
  <si>
    <t>SECRETARIA DE PLANEACIÓN</t>
  </si>
  <si>
    <t>SECRETARIA  DE DESARROLLO SOCIAL</t>
  </si>
  <si>
    <t>ESPACIO PÚBLICO</t>
  </si>
  <si>
    <t>INSTITUTO DE DEPORTE  Y RECREACIÓN DE BUCARAMANGA</t>
  </si>
  <si>
    <t>INSTITUTO DE VIVIENDA DE BUCARAMANGA</t>
  </si>
  <si>
    <t>BOMBEROS DE BUCARAMANGA</t>
  </si>
  <si>
    <t>(1)  Adicional al contrato de interventoría</t>
  </si>
  <si>
    <t>2017-068001-0002</t>
  </si>
  <si>
    <t>027/2017 Se certificó en  Enero  16  de 2017</t>
  </si>
  <si>
    <t>028/2017 Se certificó en  Enero  16  de 2017</t>
  </si>
  <si>
    <t>FORMACIÓN Y ACOMPAÑAMIENTO SOCIAL A CIUDADANOS INTERESADOS EN VIVIENDA Y HOGARES BENEFICIARIOS DE PROYECTOS DE VIVIENDA DE INVISBU BUCARAMANGA, SANTANDER, CENTRO ORIENTE.</t>
  </si>
  <si>
    <t xml:space="preserve">Formación y acompañamientro para mi hogar </t>
  </si>
  <si>
    <t>029/2017 Se certificó en  Enero  16  de 2017</t>
  </si>
  <si>
    <t>2017-068001-0003</t>
  </si>
  <si>
    <t>2017-068001-0004</t>
  </si>
  <si>
    <t>FORTALECIMIENTO DEL PROGRAMA DE MASIFICACIÓN DE LA EDUCACIÓPN SUPERIOR, PROGRAMA SOCIAL UNIVERSIDAD DEL PUEBLO BUCARAMANGA, SANTANDER</t>
  </si>
  <si>
    <t>ADMINISTRACIÓN, CUSTODIA, ADECUACIÓN Y MEJORAMIENTO DE LOS ESCENARIOS  Y CAMPOS DEPORTIVOS  DEL MUNICIPIO DE BUCARAMANGA , SANTANDER, CENTRO ORIENTE.</t>
  </si>
  <si>
    <t>(120) Intervenciones en mantenimiento y administración de escenarios y campos deportivos</t>
  </si>
  <si>
    <t>2016-068001-0211</t>
  </si>
  <si>
    <t>MEJORAMIENTO Y APOYO A LA GESTION ADMINISTRATIVA Y PROCESOS TRANSVERSALES DE LA SECRETARÍA DE DESARROLLO SOCIAL DEL MUNICIPIO DE BUCARAMANGA , SANTANDER, CENTRO ORIENTE.</t>
  </si>
  <si>
    <t>2016-068001-0138</t>
  </si>
  <si>
    <t>031/2017 Se certificó en  Enero  17  de 2017</t>
  </si>
  <si>
    <t>Ciudadanía empoderada y debate público</t>
  </si>
  <si>
    <t>(1) Estrategia comunicativa y el desarrollo del plan de medios</t>
  </si>
  <si>
    <t>2016-068001-0120</t>
  </si>
  <si>
    <t>Secretaría Administrativa</t>
  </si>
  <si>
    <t>032/2017 Se certificó en  Enero  17  de 2017</t>
  </si>
  <si>
    <t>Salud Pública: salud para todos y con todos</t>
  </si>
  <si>
    <t>Aseguramiento</t>
  </si>
  <si>
    <t>FORTALECIMIENTO DE LA SEGURIDAD SOCIAL EN SALUD DE LA POBLACIÓN POBRE SIN CAPACIDAD DE PAGO BUCARAMANGA, SANTANDER</t>
  </si>
  <si>
    <t>(100) Porcentaje población afiliada</t>
  </si>
  <si>
    <t>2016-068001-0095</t>
  </si>
  <si>
    <t>Secretaría de Salud y medio Ambiente</t>
  </si>
  <si>
    <t>033/2017 Se certificó en  Enero  18  de 2017</t>
  </si>
  <si>
    <t>Fortalecimiento de la autoridad sanitaria para la gestión de la salud</t>
  </si>
  <si>
    <t>APOYO A LA GESTIÓN INSTITUCIONAL DEL PLAN DE SALUD PÚBLICA  EN EL MUNICIPIO BUCARAMANGA,SANTANDER</t>
  </si>
  <si>
    <t>2016-068001-0110</t>
  </si>
  <si>
    <t>(160.000) Optimizar los recursos para garantizar a la comunidad acciones de promoción de la salud, prevención en la enfermedad y vigilancia y control a las IPS</t>
  </si>
  <si>
    <t>034/2017 Se certificó en  Enero  18  de 2017</t>
  </si>
  <si>
    <t>2017-068001-0005</t>
  </si>
  <si>
    <t>035/2017 Se certificó en  Enero  18  de 2017</t>
  </si>
  <si>
    <t>Los caminos de la vida</t>
  </si>
  <si>
    <t>Jugando y Aprendiendo (Infancia)</t>
  </si>
  <si>
    <t>DESARROLLO DE CAPACIDADES Y PROTECCIÓN INTEGRAL A LA INFANCIA BUCARAMANGA, SANTANDER,CENTRO ORIENTE.</t>
  </si>
  <si>
    <t>2016-068001-0155</t>
  </si>
  <si>
    <t>ADMINISTRACIÓN DEL SERVICIO EDUCATIVO A ESCOLARES DEL MUNICIPIO DE BUCARAMANGA, SANTANDER</t>
  </si>
  <si>
    <t>036/2017 Se certificó en  Enero  18  de 2017</t>
  </si>
  <si>
    <t>(9.599) Población escolar de estratos 1,2 y 3 del municipio de Bucaramanga por fuera del sistema escolar por no disponibilidad de cupos.</t>
  </si>
  <si>
    <t>2017-068001-0006</t>
  </si>
  <si>
    <t>037/2017 Se certificó en  Enero  18  de 2017</t>
  </si>
  <si>
    <t>2017-068001-0007</t>
  </si>
  <si>
    <t>CONSTRUCCIÓN DE OBRAS DE URBANISMO Y DE REDES DE SERVICIOS PÚBLICOS PARA LA URBANIZACIÓN NORTE CLUB BUCARAMANGA , SANTANDER, CENTRO ORIENTE.</t>
  </si>
  <si>
    <t>038/2017 Se certificó en  Enero  18  de 2017</t>
  </si>
  <si>
    <t>039/2017 Se certificó en  Enero  18  de 2017</t>
  </si>
  <si>
    <t>Primero mi familia</t>
  </si>
  <si>
    <t>APOYO A LA IMPLEMENTACIÓN DEL PROGRAMA MAS FAMILIAS EN ACCIÓN DEL MUNICIPIO DE BUCARAMANGA</t>
  </si>
  <si>
    <t>2016-068001-0096</t>
  </si>
  <si>
    <t>Mujeres y equidad de genero</t>
  </si>
  <si>
    <t>Vida libre de violencias</t>
  </si>
  <si>
    <t>MEJORAMIENTO DE LA CALIDAD DE VIDA DE MUJERES VÍCTIMAS DE LA VIOLENCIA PROMOVIENDO EL GOCE EFECTIVO DE SUS DERECHOS EN EL MUNICIPIO DE BUCARAMANGA, SANTANDER, CENTRO ORIENTE.</t>
  </si>
  <si>
    <t>2016-068001-0160</t>
  </si>
  <si>
    <t>040/2017 Se certificó en  Enero  18  de 2017</t>
  </si>
  <si>
    <t>MEJORAMIENTO DE LA TRANSPARENCIA, LA ETICA PÚBLICA Y LA CULTURA DE LA LEGALIDAD.</t>
  </si>
  <si>
    <t>Creciendo y construyendo (adolescencia)</t>
  </si>
  <si>
    <t>(506) Adolescentes formados en proyectos de vida, sensibilización en la prevención de embarazos no planeados .</t>
  </si>
  <si>
    <t>2016-068001-0149</t>
  </si>
  <si>
    <t>042/2017 Se certificó en  Enero  18  de 2017</t>
  </si>
  <si>
    <t>2017-068001-0008</t>
  </si>
  <si>
    <t>Secretaría Jurídica</t>
  </si>
  <si>
    <t>Gobierno transparente, cultura de legalidad y ética pública.</t>
  </si>
  <si>
    <t>(1) Política de transparencia y ética pública junto a las metodologías para su implementación</t>
  </si>
  <si>
    <t>043/2017 Se certificó en  Enero  18  de 2017</t>
  </si>
  <si>
    <t>2017-068001-0009</t>
  </si>
  <si>
    <t>Secretaría del Interior</t>
  </si>
  <si>
    <t>MEJORAMIENTO DE LA GESTIÓN PARA LA PRESTACIÓN DE LOS SERVICIOS A LA CIUDADANÍA EN LA SECRETARÍA DEL INTERIOR MUNICIPIO DE BUCARAMANGA.</t>
  </si>
  <si>
    <t>044/2017 Se certificó en  Enero  19  de 2017</t>
  </si>
  <si>
    <t>Inicio Feliz (Primera Infancia)</t>
  </si>
  <si>
    <t>FORTALECIMIENTO DE LA CAPACIDAD DE RESPUESTA INSTITUCIONAL PARA LA ATENCIÓN INTEGRAL A LA PRIMERA INFANCIA DE BUCARAMANGA, SANTANDER, CENTRO ORIENTE.</t>
  </si>
  <si>
    <t>2016-068001-0163</t>
  </si>
  <si>
    <t>Sostenibilidad Ambiental</t>
  </si>
  <si>
    <t>Gestión del riesgo</t>
  </si>
  <si>
    <t>ACTUALIZACIÓN DE LAS ACCIONES EN EMERGENCIAS Y DESASTRES EN SALUD DEL MUNICIPIO DE BUCARAMANGA</t>
  </si>
  <si>
    <t xml:space="preserve">(13) Planes de contingencia </t>
  </si>
  <si>
    <t>2016-068001-0183</t>
  </si>
  <si>
    <t>045/2017 Se certificó en  Enero  19  de 2017</t>
  </si>
  <si>
    <t>Población con discapacidad</t>
  </si>
  <si>
    <t>IMPLEMENTACIÓN DEL PLAN MUNICIPAL DE DISCAPACIDAD BUCARAMANGA, SANTANDER, CENTRO ORIENTE.</t>
  </si>
  <si>
    <t xml:space="preserve">(1)  Plan Municipal de discapacidad </t>
  </si>
  <si>
    <t>2016-068001-0162</t>
  </si>
  <si>
    <t>046/2017 Se certificó en  Enero  19  de 2017</t>
  </si>
  <si>
    <t xml:space="preserve">Una ciudad visible que toma decisiones inteligentes </t>
  </si>
  <si>
    <t>FORTALECIMIENTO DE LA GESTIÓN INTEGRAL DEL DATO PARA LA TOMA DE DECISIONES COSTO EFECTIVAS EN EL MUNICIPIO DE BUCARAMANGA.</t>
  </si>
  <si>
    <t xml:space="preserve">(1) sistema de información </t>
  </si>
  <si>
    <t>2016-068001-0186</t>
  </si>
  <si>
    <t>047/2017 Se certificó en  Enero  19  de 2017</t>
  </si>
  <si>
    <t>(915) Niñas y niños, adolescentes y jóvenes con discapacidad que se beneficien de los servicios de apoyo pedagógico</t>
  </si>
  <si>
    <t>2016-068001-0098</t>
  </si>
  <si>
    <t>048/2017 Se certificó en  Enero  19  de 2017</t>
  </si>
  <si>
    <t>049/2017 Se certificó en  Enero  19  de 2017</t>
  </si>
  <si>
    <t>MEJORAMIENTO DE LA ATENCIÓN INTEGRAL E INCLUSIÓN SOCIAL A LA POBLACIÓN CON DISCAPACIDAD, BUCARAMANGA, SANTANDER</t>
  </si>
  <si>
    <t>2016-068001-0122</t>
  </si>
  <si>
    <t>Seguridad Alimentaria y nutricional</t>
  </si>
  <si>
    <t>IMPLEMENTACIÓN DEL PLAN DE SEGURIDAD ALIMENTARIA Y NUTRICIONAL DE BUCARAMANGA</t>
  </si>
  <si>
    <t>(1) Plan de Seguridad alimentaria y nutricional</t>
  </si>
  <si>
    <t>2016-068001-0170</t>
  </si>
  <si>
    <t>050/2017 Se certificó en  Enero  19  de 2017</t>
  </si>
  <si>
    <t>Recursos COLJUEGOS</t>
  </si>
  <si>
    <t>Ruralidad con equidad</t>
  </si>
  <si>
    <t>Nuestro proyecto agropecuario</t>
  </si>
  <si>
    <t>DISEÑO E IMPLEMENTACIÓN DE ESTRATEGIAS QUE FORTALEZCAN LAS ACTIVIDADES DEL SECTOR RURAL PARA EL MEJORAMIENTO DE LA PRODUCTIVIDAD  BUCARAMANGA, SANTANDER, CENTRO ORIENTE.</t>
  </si>
  <si>
    <t xml:space="preserve">(1) Plan general de asistencia técnica en los corregimientos </t>
  </si>
  <si>
    <t>2016-068001-0185</t>
  </si>
  <si>
    <t>052/2017 Se certificó en  Enero  19  de 2017</t>
  </si>
  <si>
    <t>FORTALECIMIENTO DEL TALENTO HUMANO EN LA ATENCIÓN INTEGRAL A LA POBLACIÓN VULNERABLE EN CUANTO A LOS DETERMINANTES SOCIALES DE LA SALUD BUCARAMANGA.</t>
  </si>
  <si>
    <t>(6) Acciones educomunicativas para el mejoramiento de la calidad de vida de población vulnerable</t>
  </si>
  <si>
    <t>2016-068001-0146</t>
  </si>
  <si>
    <t>Vida saludable y condiciones no transmisibles.</t>
  </si>
  <si>
    <t>FORTALECIMIENTO DE LAS ACCIONES TENDIENTES AL CONTROL DE LAS ENFERMEDADES CRÓNICAS NO TRANSMISIBLES EN EL MUNICIPIO DE BUCARAMANGA.</t>
  </si>
  <si>
    <t>2016-068001-0193</t>
  </si>
  <si>
    <t>053/2017 Se certificó en  Enero  19  de 2017</t>
  </si>
  <si>
    <t xml:space="preserve">Los caminos de la vida </t>
  </si>
  <si>
    <t>IMPLEMENTACIÓN DE ESTRATEGIAS EN SALUD QUE GARANTICEN EL DESARROLLO INTEGRAL DE LOS NIÑOS NIÑAS Y ADOLESCENTES DEL MUNICIPIO DE BUCARAMANGA.</t>
  </si>
  <si>
    <t xml:space="preserve">(3) Estrategias de salud que coadyuven al desarrollo integral de los niños, niñas y adolescentes. </t>
  </si>
  <si>
    <t>2016-068001-0199</t>
  </si>
  <si>
    <t>054/2017 Se certificó en  Enero  19  de 2017</t>
  </si>
  <si>
    <t xml:space="preserve">Sexualidad , derechos sexuales y reproductivos </t>
  </si>
  <si>
    <t>IMPLEMENTACIÓN DE LAS ACCIONES DE PROMOCIÓN, PREVENCIÓN Y VIGILANCIA DE SALUD SEXUAL Y REPRODUCTIVA DEL MUNICIPIO DE BUCARAMANGA.</t>
  </si>
  <si>
    <t>2016-068001-0140</t>
  </si>
  <si>
    <t>055/2017 Se certificó en  Enero  19  de 2017</t>
  </si>
  <si>
    <t>Víctimas del Conflicto Interno Armado</t>
  </si>
  <si>
    <t>IMPLEMENTACIÓN DE ACCIONES DIFERENCIALES EN SALUD PÚBLICA A LA POBLACIÓN VÍCTIMA DEL CONFLICTO ARMADO EN BUCARAMANGA.</t>
  </si>
  <si>
    <t>(1) Plan integral de salud a la población víctima del conflicto interno armado con enfoque diferencial</t>
  </si>
  <si>
    <t>2016-068001-0218</t>
  </si>
  <si>
    <t>056/2017 Se certificó en  Enero  19  de 2017</t>
  </si>
  <si>
    <t xml:space="preserve">Salud y ámbito laboral </t>
  </si>
  <si>
    <t>ANÁLISIS DE LA SEGURIDAD EN EL TRABAJO Y DISMINUCIÓN EN ENFERMEDADES DE ORIGEN LABORAL EN BUCARAMANGA</t>
  </si>
  <si>
    <t>2016-068001-0187</t>
  </si>
  <si>
    <t>057/2017 Se certificó en  Enero  19  de 2017</t>
  </si>
  <si>
    <t>Ambiente para la ciudadanía</t>
  </si>
  <si>
    <t>Educación ambiental</t>
  </si>
  <si>
    <t>IMPLEMENTACIÓN DE ESTRATÉGIAS DE EDUCACIÓN AMBIENTAL EN EL MUNICIPIO DE BUCARAMANGA</t>
  </si>
  <si>
    <t>2016-068001-0113</t>
  </si>
  <si>
    <t>058/2017 Se certificó en  Enero  19  de 2017</t>
  </si>
  <si>
    <t xml:space="preserve">FONDO AMBIENTAL </t>
  </si>
  <si>
    <t>Calidad ambiental y adaptación al cambio climático</t>
  </si>
  <si>
    <t>IMPLEMENTACIÓN Y MANTENIMIENTO DEL SISTEMA DE GESTIÓN AMBIENTAL SIGAM EN EL MUNICIPIO DE BUCARAMANGA</t>
  </si>
  <si>
    <t>(1) Implementación del sistema de gestión Ambiental, municipal, permitir tener indicadores ambientales reales, además con estrategias tendientes a reducir</t>
  </si>
  <si>
    <t>2016-068001-0114</t>
  </si>
  <si>
    <t>059/2017 Se certificó en  Enero  19  de 2017</t>
  </si>
  <si>
    <t xml:space="preserve"> </t>
  </si>
  <si>
    <t>Vida Saludable y Enfermedades Transmisibles</t>
  </si>
  <si>
    <t>MEJORAMIENTO DE LAS ENFERMEDADES TRANSMISIBLES EN BUCARAMANGA, SANTANDER, CENTRO ORIENTE</t>
  </si>
  <si>
    <t>(1) Fortalecimiento de programa de vida saludable y condiciones transmisibles</t>
  </si>
  <si>
    <t>2016-068001-0111</t>
  </si>
  <si>
    <t>060/2017 Se certificó en  Enero  19  de 2017</t>
  </si>
  <si>
    <t>Salud Ambiental</t>
  </si>
  <si>
    <t>IMPLEMENTACIÓN DEL PROGRAMA DE SALUD AMBIENTAL EN EL MUNICIPIO DE BUCARAMANGA</t>
  </si>
  <si>
    <t>2016-068001-0136</t>
  </si>
  <si>
    <t>061/2017 Se certificó en  Enero  19  de 2017</t>
  </si>
  <si>
    <t>Habitante de calle</t>
  </si>
  <si>
    <t>ASISITENCIA INTEGRAL Y FOCALIZADA AL HABITANTE DE CALLE EN EL MUNICIPIO DE BUCARAMANGA</t>
  </si>
  <si>
    <t>(500) Habitantes de calle atendidos</t>
  </si>
  <si>
    <t>2016-068001-0124</t>
  </si>
  <si>
    <t>062/2017 Se certificó en  Enero  19  de 2017</t>
  </si>
  <si>
    <t xml:space="preserve">CONSTRUCIÓN DE OBRAS Y APOYO TÉCNICO PARA MEJORAMIENTOS DE VIVIENDA URBANA Y RURAL EN BUCARAMANGA, SANTANDER, CENTRO ORIENTE </t>
  </si>
  <si>
    <t>063/2017 Se certificó en  Enero  19  de 2017</t>
  </si>
  <si>
    <t>2017-068001-0010</t>
  </si>
  <si>
    <t xml:space="preserve">Mejoramiento de mi hogar </t>
  </si>
  <si>
    <t>(100) Familias beneficiadas con mejoramiento de vivienda</t>
  </si>
  <si>
    <t>Servicios Públicos</t>
  </si>
  <si>
    <t>RENOVACIÓN Y EXPANSIÓN ETAPA 1 DEL ALUMBRADO PÚBLICO DEL PARQUE GUAYACANES-BAVARIA II, BARRIO VILLA DEL PRADO Y COMUNA 2 BUCARAMANGA , SANTANDER, CENTRO ORIENTE.</t>
  </si>
  <si>
    <t>(1.146) Luminarias con tecnología led instaladas</t>
  </si>
  <si>
    <t>2016-068001-0209</t>
  </si>
  <si>
    <t>064/2017 Se certificó en  Enero  19  de 2017</t>
  </si>
  <si>
    <t>Espacios verdes para la democracia</t>
  </si>
  <si>
    <t>Ecosistemas para la vida</t>
  </si>
  <si>
    <t>ADQUISICIÓN DE PREDIOS PARA LA CONSERVACIÓN, MANTENIMIENTO Y ESTUDIO DE FLORA Y FAUNA EN ÁREAS ABASTECEDORAS DE AGUA DEL MUNICIPIO  DE BUCARAMANGA, SANTANDER, CENTRO ORIENTE.</t>
  </si>
  <si>
    <t>(5) Predios comprados</t>
  </si>
  <si>
    <t>2016-068001-0164</t>
  </si>
  <si>
    <t>065/2017 Se certificó en  Enero  20  de 2017</t>
  </si>
  <si>
    <t>Fortalecimiento de la autoridad Sanitaria para la Gestión de la Salud</t>
  </si>
  <si>
    <t>FORTALECIMIENTO DE LA AUTORIDAD SANITARIA PARA GESTIÓN DE LA SALUD PÚBLICA DE BUCARAMANGA, SANTANDER</t>
  </si>
  <si>
    <t>(1) Fortalecimiento al programa de la autoridad sanitaria para la gestión de salud publica</t>
  </si>
  <si>
    <t>2016-068001-0127</t>
  </si>
  <si>
    <t>066/2017 Se certificó en  Enero  19  de 2017</t>
  </si>
  <si>
    <t>FORTALECIMIENTO DE LA GESTIÓN INTEGRAL DE RESIDUOS SÓLIDOS EN EL MUNICIPIO  DE BUCARAMANGA, SANTANDER.</t>
  </si>
  <si>
    <t>2017-068001-0011</t>
  </si>
  <si>
    <t>Implementación del PGIRS</t>
  </si>
  <si>
    <t>(528.497) Ciudadanos que se ven beneficiados.</t>
  </si>
  <si>
    <t>068/2017 Se certificó en  Enero  24  de 2017</t>
  </si>
  <si>
    <t>Manejo de emergencias y desastres</t>
  </si>
  <si>
    <t>IMPLEMENTACIÓN DE UNA ESTRATEGIA DE MANEJO DE EMERGENCIAS Y DESASTRES EN EL MUNICIPIO DE BUCARAMANGA, SANTANDER, CENTRO ORIENTE.</t>
  </si>
  <si>
    <t>(1) Fortalecer el sistema municipal de manejo del desastre</t>
  </si>
  <si>
    <t>2016-068001-0118</t>
  </si>
  <si>
    <t>Secretaría Del Interior</t>
  </si>
  <si>
    <t>069/2017 Se certificó en  Enero  24  de 2017</t>
  </si>
  <si>
    <t>2017-068001-0012</t>
  </si>
  <si>
    <t>Mantenimiento y construcción de la red vial urbana</t>
  </si>
  <si>
    <t>Deporte y recreación social comunitario</t>
  </si>
  <si>
    <t>DESARROLLO  DE LOS JUEGOS DEPORTIVOS COMUNITARIOS EN EL MUNICIPIO DE BUCARAMANGA SANTANDER CENTRO ORIENTE</t>
  </si>
  <si>
    <t>(16) Eventos deportivos comunitarios de Bucaramanga</t>
  </si>
  <si>
    <t>2016-068001-0129</t>
  </si>
  <si>
    <t>071/2017 Se certificó en  Enero  24  de 2017</t>
  </si>
  <si>
    <t>Población Carcelaria y Pospenados</t>
  </si>
  <si>
    <t>FORTALECIMIENTO DE LOS JUEGOS DEPORTIVOS Y RECREATIVOS CARCELARIOS  EN EL MUNICIPIO DE BUCARAMANGA, SANTANDER, CENTRO ORIENTE.</t>
  </si>
  <si>
    <t xml:space="preserve">(8)  Eventos deportivos y recreativos  </t>
  </si>
  <si>
    <t>2016-068001-0159</t>
  </si>
  <si>
    <t>072/2017 Se certificó en  Enero  24  de 2017</t>
  </si>
  <si>
    <t>ESTUDIO DE ESTRATIFICACIÓN DE PREDIOS URBANOS Y RURALES DEL MUNICIPIO DE BUCARAMANGA</t>
  </si>
  <si>
    <t>(1) Estudio de actualización de estratificación socioeconómica urbana y rural</t>
  </si>
  <si>
    <t>2016-068001-0152</t>
  </si>
  <si>
    <t>073/2017 Se certificó en  Enero  24  de 2017</t>
  </si>
  <si>
    <t>074/2017 Se certificó en  Enero  24  de 2017</t>
  </si>
  <si>
    <t>DESARROLLO DE LOS JUEGOS PARAMUNICIPALES EN EL MUNICIPIO DE BUCARAMANGA , SANTANDER, CENTRO ORIENTE.</t>
  </si>
  <si>
    <t>(7) Eventos deportivos,recreativos y de aprovechamiento del tiempo libre</t>
  </si>
  <si>
    <t>2016-068001-0158</t>
  </si>
  <si>
    <t xml:space="preserve">Jovenes vitales </t>
  </si>
  <si>
    <t>MEJORAMIENTO DE LA PARTICIPACIÓN CIUDADANA JUVENIL EN BUCARAMANGA, SANTANDER, CENTRO ORIENTE.</t>
  </si>
  <si>
    <t xml:space="preserve">(12.000)  Jóvenes involucrados en los procesos de construcción de la Política pública </t>
  </si>
  <si>
    <t>2016-068001-0184</t>
  </si>
  <si>
    <t>Deporte formativo</t>
  </si>
  <si>
    <t>FORTALECIMIENTO DE LOS JUEGOS ESTUDIANTILES EN EL MUNICIPIO DE BUCARAMANGA, SANTANDER, CENTRO ORIENTE.</t>
  </si>
  <si>
    <t>(4) Festivales, eventos, torneos, competencias deportivas en las categorías preinfantil e infantil.</t>
  </si>
  <si>
    <t>2016-068001-0156</t>
  </si>
  <si>
    <t>TRANSFERENCIAS IMPUESTO AL TABACO</t>
  </si>
  <si>
    <t>075/2017 Se certificó en  Enero  24  de 2017</t>
  </si>
  <si>
    <t>Permanencia en el sistema educativo (adaptabilidad)</t>
  </si>
  <si>
    <t>( 3.465) Estudiantes que realizan practicas</t>
  </si>
  <si>
    <t>2016-068001-0106</t>
  </si>
  <si>
    <t>076/2017 Se certificó en  Enero  25  de 2017</t>
  </si>
  <si>
    <t>Deporte asociado y comunitario</t>
  </si>
  <si>
    <t>APOYO AL DEPORTE ASOCIADO, COMUNITARIO, MINORÍAS ÉTNICAS, MUJERES Y DIVERSIDAD DE GÉNERO EN EL MUNICIPIO DE BUCARAMANGA, SANTANDER, CENTRO ORIENTE.</t>
  </si>
  <si>
    <t xml:space="preserve">(96) Organismos deportivos con reconocimiento deportivo adcritos a las ligas o clubes de fomento deportivo  </t>
  </si>
  <si>
    <t>2016-068001-0198</t>
  </si>
  <si>
    <t>077/2017 Se certificó en  Enero  25  de 2017</t>
  </si>
  <si>
    <t>078/2017 Se certificó en  Enero  25  de 2017</t>
  </si>
  <si>
    <t xml:space="preserve">CAPACITACIÓN  Y FORMACIÓN INTEGRAL PARA LA ´POBLACIÓN JUVENIL DEL MUNICIPIO DE BUCARAMANGA, SANTANDER, CENTRO ORIENTE </t>
  </si>
  <si>
    <t>2016-068001-0206</t>
  </si>
  <si>
    <t>079/2017 Se certificó en  Enero  25  de 2017</t>
  </si>
  <si>
    <t>2017-068001-0013</t>
  </si>
  <si>
    <t xml:space="preserve">DESARROLLO DEL DEPORTE Y LA RECREACIÓN PARA VÍCTIMAS DEL CONFLICTO INTERNO ARMADO RADICADAS EN BUCARAMANGA, SANTANDER, CENTRO ORIENTE </t>
  </si>
  <si>
    <t>(4) Eventos deportivos y recreativos dirigidos a la población víctima del conflicto interno armado</t>
  </si>
  <si>
    <t>080/2017 Se certificó en  Enero  25  de 2017</t>
  </si>
  <si>
    <t>081/2017 Se certificó en  Enero  25  de 2017</t>
  </si>
  <si>
    <t xml:space="preserve">Trabajdoras y trabajadores sexuales </t>
  </si>
  <si>
    <t>ASISTENCIA Y ATENCIÓN AL PROGRAMA DE TRABAJADORAS SEXUALES DEL MUNICIPIO DE BUCARAMANGA, SANTANDER, CENTRO ORIENTE.</t>
  </si>
  <si>
    <t>(150) Trabajadoras sexuales promovidas y atendidas en las jornadas de salud</t>
  </si>
  <si>
    <t>2016-068001-0178</t>
  </si>
  <si>
    <t>(140) Kilómetros de vías rurales con transitabilidad mantenida</t>
  </si>
  <si>
    <t>2016-068001-0226</t>
  </si>
  <si>
    <t>082/2017 Se certificó en  Enero  25  de 2017</t>
  </si>
  <si>
    <t>2017-068001-0014</t>
  </si>
  <si>
    <t>083/2017 Se certificó en  Enero  25  de 2017</t>
  </si>
  <si>
    <t xml:space="preserve">FORTALECIMIENTO DEL SIGC, COMO ESTRATEGIA DE ARTICULACIÓN Y EFICIENCIA DE LA ADMINISTRACIÓN CENTRAL DEL MUNICIPIO DE BUCARAMANGA, SANTANDER, CENTRO ORIENTE </t>
  </si>
  <si>
    <t>MEJORAMIENTO DE LA MALLA VIAL RURAL DEL  MUNICIPIO DE BUCARAMANGA, SANTANDER.</t>
  </si>
  <si>
    <t>(1) Mantenimiento , seguimiento y control del SIGC.</t>
  </si>
  <si>
    <t>084/2017 Se certificó en  Enero  25  de 2017</t>
  </si>
  <si>
    <t>Red de espacio Público</t>
  </si>
  <si>
    <t>Intervención Social del Espacio Público</t>
  </si>
  <si>
    <t>MANTENIMIENTO DE LOS PARQUES Y ZONAS VERDES DEL MUNICIPIO DE BUCARAMANGA, SANTANDER</t>
  </si>
  <si>
    <t>(528.269) Personas  beneficiadas del mejoramiento y mantenimiento de los parques y zonas verdes</t>
  </si>
  <si>
    <t>2016-068001-0154</t>
  </si>
  <si>
    <t>FORTALECIMIENTO Y MANTENIMIENTO DE LAS REDES INFORMÁTICAS EN INSTITUCIONES EDUCATIVAS DEL MUNICIPIO DE BUCARAMANGA, SANTANDER.</t>
  </si>
  <si>
    <t>(72.538) Comunidad educativa(alumnos, docentes y directivos) beneficiados con el sistema de conectividad)</t>
  </si>
  <si>
    <t>2016-068001-0228</t>
  </si>
  <si>
    <t>085/2017 Se certificó en  Enero  25  de 2017</t>
  </si>
  <si>
    <t>DIVULGACIÓN DE EXPERIENCIAS EXITOSAS SOBRE GESTIÓN ESCOLAR ACADÉMICA Y ADMINISTRATIVA QUE FACILITE EL ADECUADO FUNCIONAMIENTO DE LOS ESTABLECIMIENTOS EDUCATIVOS OFICIALES DE BUCARAMANGA SANTANDER.</t>
  </si>
  <si>
    <t>(280) Asistentes a los foros educativos</t>
  </si>
  <si>
    <t>2016-068001-0203</t>
  </si>
  <si>
    <t>086/2017 Se certificó en  Enero  25  de 2017</t>
  </si>
  <si>
    <t>087/2017 Se certificó en  Enero  25  de 2017</t>
  </si>
  <si>
    <t>(281.359) Personas atendidas por el Grupo de Clasificación socioeconómica y estadística SISBEN</t>
  </si>
  <si>
    <t>2016-068001-0108</t>
  </si>
  <si>
    <t>088/2017 Se certificó en  Enero  26  de 2017</t>
  </si>
  <si>
    <t>089/2017 Se certificó en  Enero  26  de 2017</t>
  </si>
  <si>
    <t>(3.332) Población carcelaria atendida y resocializada y dos centros dotados</t>
  </si>
  <si>
    <t>2016-068001-0135</t>
  </si>
  <si>
    <t>2017-068001-0015</t>
  </si>
  <si>
    <t>IMPLEMENTACIÓN DE LA AGENCIA DE GESTIÓN Y COLOCACIÓN DE EMPLEO DE BUCARAMANGA, SANTANDER, CENTRO ORIENTE .</t>
  </si>
  <si>
    <t xml:space="preserve">ASISTENCIA Y DOTACIÓN DE LOS CENTROS CARCELARIOS DEL MUNICIPIO DE BUCARAMANGA,SANTANDER, CENTRO ORIENTE </t>
  </si>
  <si>
    <t xml:space="preserve">IDENTIFICACIÓN Y SELECCIÓN DE LA POBLACIÓN POBRE Y VULNERABLE DEL MUNICIPIO DE BUCARAMANGA, SANTANDER, CENTRO ORIENTE </t>
  </si>
  <si>
    <t>Instituto Municipal de Empleo de Bucaramanga</t>
  </si>
  <si>
    <t>Empleabilidad, empleo y trabajo decente</t>
  </si>
  <si>
    <t xml:space="preserve">Oficina de empleo y empleabilidad </t>
  </si>
  <si>
    <t>(5.000) Personas atendidas por la agencia de gestión y colocación de empleo del IMEBU.</t>
  </si>
  <si>
    <t>2017-068001-0016</t>
  </si>
  <si>
    <t>APOYO EN LA PLANIFICACIÓN DE LAS OBRAS DE INFRAESTRUCTURA DEL MUNICIPIO DE BUCARAMANGA, SANTANDER.</t>
  </si>
  <si>
    <t>Diseño Urbano Inteligente y Sustentable</t>
  </si>
  <si>
    <t>(150) Propuestas para proyectos planificadas y estructuradas.</t>
  </si>
  <si>
    <t>090/2017 Se certificó en  Enero  26  de 2017</t>
  </si>
  <si>
    <t>(425) Luminarias con tecnología led instaladas</t>
  </si>
  <si>
    <t>2016-068001-0195</t>
  </si>
  <si>
    <t>091/2017 Se certificó en  Enero  26  de 2017</t>
  </si>
  <si>
    <t>2017-068001-0017</t>
  </si>
  <si>
    <t>FORTALECIMIENTO EN LA ATENCIÓN INTEGRAL DEL MENOR INFRACTOR DE LA LEY PENAL EN EL CENTRO DE ATENCIÓN ESPECIALIZADO DEL MUNICIPIO DE BUCARAMANGA, SANTANDER,CENTRO ORIENTE.</t>
  </si>
  <si>
    <t>(66) Cupos para adolescentes jóvenes en el Centro de Atención Especializado SRPA</t>
  </si>
  <si>
    <t>092/2017 Se certificó en  Enero  26  de 2017</t>
  </si>
  <si>
    <t>093/2017 Se certificó en  Enero  27 de 2017</t>
  </si>
  <si>
    <t>094/2017 Se certificó en  Enero  27  de 2017</t>
  </si>
  <si>
    <t>095/2017 Se certificó en  Enero  27 de 2017</t>
  </si>
  <si>
    <t>096/2017 Se certificó en  Enero  27 de 2017</t>
  </si>
  <si>
    <t>Procesos de Fortalecimiento de los Oficios</t>
  </si>
  <si>
    <t>FORTALECIMIENTO DE LOS PROCESOS DE FORMACIÓN EN ARTE Y CULTURA  EN EL MUNICIPIO DE  BUCARAMANGA, SANTANDER, CENTRO ORIENTE.</t>
  </si>
  <si>
    <t>2016-068001-0177</t>
  </si>
  <si>
    <t>Territorios Vulnerables, territorios visibles</t>
  </si>
  <si>
    <t>FORMULACIÓN DE UN DOCUMENTO GUIA EN PROCESOS DE LEGALIZACIÓN, REGULACIÓN URBANÍSTICA, TITULARIDAD Y ASIGNACIÓN DE NOMENCLATURAS BUCARAMANGA, SANTANDER, CENTRO ORIENTE.</t>
  </si>
  <si>
    <t>2016-068001-0144</t>
  </si>
  <si>
    <t>2016-068001-0205</t>
  </si>
  <si>
    <t>RECURSOS DEL DEPARTAMENTO-TELEFONÍA MÓVIL</t>
  </si>
  <si>
    <t>FORTALECIMIENTO DE LAS ESCUELAS DE INICIACIÓN Y FORMACIÓN DEPORTIVA EN EL MUNICIPIO BUCARAMANGA , SANTANDER, CENTRO ORIENTE.</t>
  </si>
  <si>
    <t>(60) Grupos de iniciación y formación deportiva para niños, niñas y adolescentes.</t>
  </si>
  <si>
    <t>2016-068001-0215</t>
  </si>
  <si>
    <t>097/2017 Se certificó en  Enero  31 de 2017</t>
  </si>
  <si>
    <t>098/2017 Se certificó en  Enero  31 de 2017</t>
  </si>
  <si>
    <t>IMPLEMENTACION DE PROCESOS DE PREVENCIÓN Y FORMACIÓN JUVENIL EN BUCARAMANGA, SANTANDER, CENTRO ORIENTE.</t>
  </si>
  <si>
    <t>2016-068001-0197</t>
  </si>
  <si>
    <t>IMPLEMENTACIÓN DE PROCESOS DE RECREACIÓN Y APROVECHAMIENTO DEL TIEMPO LIBRE EN EL MUNICIPIO DE BUCARAMANGA</t>
  </si>
  <si>
    <t>(40) Eventos recreo deportivos comunitarios</t>
  </si>
  <si>
    <t>2016-068001-0131</t>
  </si>
  <si>
    <t>RECURSOS DEL TABACO (INDERSANTANDER)</t>
  </si>
  <si>
    <t>VIGENCIA 2017 (cifras completas)</t>
  </si>
  <si>
    <t>TOTALVIGENCIA 2017</t>
  </si>
  <si>
    <t>102/2017 Se certificó en  Febrero  01 de 2017</t>
  </si>
  <si>
    <t>101/2017 Se certificó en  Febrero  01 de 2017</t>
  </si>
  <si>
    <t>099/2017 Se certificó en  Febrero  01 de 2017</t>
  </si>
  <si>
    <t>100/2017 Se certificó en  Febrero  01 de 2017</t>
  </si>
  <si>
    <t>2017-068001-0018</t>
  </si>
  <si>
    <t>2017-068001-0019</t>
  </si>
  <si>
    <t>2017-068001-0020</t>
  </si>
  <si>
    <t>Productividad y Generación de oportunidades</t>
  </si>
  <si>
    <t xml:space="preserve">Fomento al emprendimiento y la innovación </t>
  </si>
  <si>
    <t>Bucaramanga Emprendedora</t>
  </si>
  <si>
    <t>FORTALECIMIENTO TÉCNICO Y/O FINANCIERO PARA LA CREACIÓN DE EMPRESAS Y GENERACIÓN DE EMPLEO EN EL MUNICIPIO DE BUCARAMANGA, SANTANDER, CENTRO ORIENTE.</t>
  </si>
  <si>
    <t>(1.000) Personas que puedan acceder al acompañamiento en la formulación de proyectos y/o planes de negocios.</t>
  </si>
  <si>
    <t>Prevención y Atención a la Población en Condición de Adicción a Sustancias Psicoactivas</t>
  </si>
  <si>
    <t>Convivencia Social y Salud Mental</t>
  </si>
  <si>
    <t>MEJORAMIENTO DE LA SALUD MENTAL  Y LA CONVIVENCIA SOCIAL BUCARAMANGA,SANTANDER, CENTRO ORIENTE.</t>
  </si>
  <si>
    <t>(1) Política pública de salud mental</t>
  </si>
  <si>
    <t>2016-068001-0153</t>
  </si>
  <si>
    <t>DESARROLLO DEL PROGRAMA DE BIENESTAR LABORAL PARA DOCENTES, DIRECTIVOS DOCENTES Y ADMINISTRATIVOS DE INSTITUCIONES EDUCATIVAS DE BUCARAMANGA, SANTANDER.</t>
  </si>
  <si>
    <t>(22.750) Beneficiarios de la implementación de estrategias, programas y campañas comunicativas para la prevención del consumo de sustancias psicoactivas.</t>
  </si>
  <si>
    <t>FORMULACIÓN Y DISEÑO DE PROYECTOS DE VIVIENDA DE INTERÉS SOCIAL  EN EL MUNICIPIO DE BUCARAMANGA , SANTANDER, CENTRO ORIENTE.</t>
  </si>
  <si>
    <t>103/2017 Se certificó en  Febrero  02 de 2017</t>
  </si>
  <si>
    <t>FORTALECIMIENTO A LA ATENCIÓN INTEGRAL DE LA POBLACIÓN VÍCTIMA DEL CONFLICTO INTERNO ARMADO EN EL MUNICIPIO DE BUCARAMANGA.</t>
  </si>
  <si>
    <t>2017-068001-0021</t>
  </si>
  <si>
    <t>2017-068001-0022</t>
  </si>
  <si>
    <t>MEJORAMIENTO DE LA GESTIÓN ADMINISTRATIVA DEL PROCESO DE FISCALIZACIÓN DEL IMPUESTO DE INDUSTRIA Y COMERCIO DEL MUNICIPIO DE BUCARAMANGA.</t>
  </si>
  <si>
    <t>Finanzas Públicas Sostenibles y Comprensibles para la Ciudadanía</t>
  </si>
  <si>
    <t>(3) Fiscalizaciones de la declaración y recaudo del impuesto de industria y Comercio y su complementario de avisos y tableros de las empresas de telefonía movil celular en Bucaramanga.</t>
  </si>
  <si>
    <t>104/2017 Se certificó en  Febrero  07 de 2017</t>
  </si>
  <si>
    <t xml:space="preserve">Secretaría de Hacienda </t>
  </si>
  <si>
    <t>Red de espacio público</t>
  </si>
  <si>
    <t>MEJORAMIENTO, CONSTRUCCIÓN Y ADECUACIÓN DE OBRAS DE EQUIPAMENTO URBANO EN ALGUNOS BARRIOS DEL MUNICIPIO DE BUCARAMANGA, DEPARTAMENTO DE SANTANDER.</t>
  </si>
  <si>
    <t>2016-068001-0231</t>
  </si>
  <si>
    <t>105/2017 Se certificó en  Febrero  07 de 2017</t>
  </si>
  <si>
    <t>RECURSOS GOBERNACIÓN DE SANTANDER</t>
  </si>
  <si>
    <t xml:space="preserve">Fomento de la producción artística </t>
  </si>
  <si>
    <t>MEJORAMIENTO EN LA OPERACIÓN DEL SISTEMA MUNICIPAL DE INFORMACIÓN CULTURAL EN EL MUNICIPIO DE BUCARAMANGA SANTANDER, CENTRO ORIENTE.</t>
  </si>
  <si>
    <t>(1) Sistema de información Cultural fortalecido</t>
  </si>
  <si>
    <t>2016-068001-0191</t>
  </si>
  <si>
    <t>106/2017 Se certificó en  Febrero  08 de 2017</t>
  </si>
  <si>
    <t>APOYO ADMINISTRATIVO Y LOGÍSTICO AL CONSEJO TERRITORIAL DE PLANEACIÓN PARA EL CUMPLIMIENTO DE SUS FUNCIONES EN EL MUNICIPIO DE BUCARAMANGA</t>
  </si>
  <si>
    <t>(8) Actividades realizadas para el fortalecimiento del Consejo Territorial de Planeación.</t>
  </si>
  <si>
    <t>2016-068001-0232</t>
  </si>
  <si>
    <t>107/2017 Se certificó en  Febrero  09 de 2017</t>
  </si>
  <si>
    <t>108/2017 Se certificó en  Febrero  10  de 2017</t>
  </si>
  <si>
    <t>APOYO PARA LA REALIZACIÓN DEL 5 FORO URBANO NACIONAL ONU-HABITAT A REALIZARSE EN LA CIUDAD DE BUCARAMANGA, SANTANDER , CENTRO ORIENTE .</t>
  </si>
  <si>
    <t xml:space="preserve">NUEVO </t>
  </si>
  <si>
    <t>2017-068001-0023</t>
  </si>
  <si>
    <t>(1) Foro Urbano Nacional ONU-HABITAT en Bucaramanga.</t>
  </si>
  <si>
    <t>109/2017 Se certificó en  Febrero  14  de 2017</t>
  </si>
  <si>
    <t>111/2017 Se certificó en  Febrero  14  de 2017</t>
  </si>
  <si>
    <t>112/2017 Se certificó en  Febrero  14  de 2017</t>
  </si>
  <si>
    <t>113/2017 Se certificó en  Febrero  14  de 2017</t>
  </si>
  <si>
    <t>110/2017 Se certificó en  Febrero  14 de 2017</t>
  </si>
  <si>
    <t>114/2017 Se certificó en  Febrero  14  de 2017</t>
  </si>
  <si>
    <t>CONSTRUCCIÓN Y PUESTA EN FUNCIONAMIENTO DEL PARQUE INFANTIL EN LA URBANIZACIÓN CAMPO MADRID EN BUCARAMANGA, SANTANDER, CENTRO ORIENTE.</t>
  </si>
  <si>
    <t>2017-068001-0024</t>
  </si>
  <si>
    <t>(29) Elementos de equipamiento recreativo instalados.</t>
  </si>
  <si>
    <t>2017-068001-0025</t>
  </si>
  <si>
    <t>IMPLEMENTACIÓN DE LOS CENTROS DE EDUCACIÓN FÍSICA EN EL  MUNICIPIO DE BUCARAMANGA , SANTANDER, CENTRO ORIENTE.</t>
  </si>
  <si>
    <t>(60) Centros de educación física para niños y niñas de primera infancia e infancia</t>
  </si>
  <si>
    <t>2017-068001-0026</t>
  </si>
  <si>
    <t>2017-068001-0027</t>
  </si>
  <si>
    <t>Gobierno participativo y abierto; Atención prioritaria y focalizada a grupos de población vulnerable; Los caminos de la vida; Mujeres y equidad de género.</t>
  </si>
  <si>
    <t>Instituciones democráticas de base fortalecidas e incluyentes..</t>
  </si>
  <si>
    <t>Instituciones democráticas de base fortalecidas e incluyentes; Población con discapacidad; Jugando y aprendiendo; Primero mi familia, Adulto mayor digno ; Fortalecimiento de la participación política, económica y social de las mujeres.</t>
  </si>
  <si>
    <t>APROVECHAMIENTO DE ESPACIOS GRATUITOS PARA LAS ACTIVIDADES FÍSICAS, DEPORTIVAS, Y DE RECREACIÓN PARA LA POBLACIÓN VULNERABLE DEL MUNICIPIO DE BUCARAMANGA.</t>
  </si>
  <si>
    <t>DESARROLLO DE MECANISMOS PARA LA APLICACIÓN DE LA PLUSVALÍA EN EL MUNICIPIO DE BUCARAMANGA, SANTANDER, CENTRO ORIENTE.</t>
  </si>
  <si>
    <t>(1) Estudio para la aplicación de la plusvalía en el municipio</t>
  </si>
  <si>
    <t>(145.380) Beneficiarios de servicio gratuito a espacios de recreación y deportes</t>
  </si>
  <si>
    <t>2017-068001-0028</t>
  </si>
  <si>
    <t>MANTENIMIENTO Y REPARACIONES LOCATIVAS DE ÁREAS DETERIORADAS DE LA BIBLIOTECA PÚBLICA  GABRIEL TURBAY EN LA VIGENCIA 2017 EN BUCARAMANGA , SANTANDER, CENTRO ORIENTE.</t>
  </si>
  <si>
    <t>(4.000) Metros cuadrados de obras de mantenimiento y reparaciones locativas</t>
  </si>
  <si>
    <t>OPTIMIZACIÓN DE RECURSOS PROVENIENTES DEL MINISTERIO DE EDUCACIÓN MEN PARA LAS INSTITUCIONES EDUCATIVAS OFICIALES DEL MUNICIPIO DE BUCARAMANGA, SANTANDER</t>
  </si>
  <si>
    <t>2016-068001-0174</t>
  </si>
  <si>
    <t>2017-068001-0029</t>
  </si>
  <si>
    <t>CONSTRUCCIÓN DE 29 ALBERGUES TEMPORALES EN EL SECTOR EL CABLE DEL BARRIO CAFÉ MADRID DEL MUNICIPIO DE BUCARAMANGA, SANTANDER.</t>
  </si>
  <si>
    <t>(29) Albergues temporales construidos y entregados a familias afectadas.</t>
  </si>
  <si>
    <t>116/2017 Se certificó en  Febrero  17  de 2017</t>
  </si>
  <si>
    <t>117/2017 Se certificó en  Febrero  17  de 2017</t>
  </si>
  <si>
    <t>(1) Cuerpo oficial de Bomberos fortalecido en su capacidad operativa</t>
  </si>
  <si>
    <t>2016-068001-0249</t>
  </si>
  <si>
    <t>Bomberos de Bucaramanga</t>
  </si>
  <si>
    <t>LEVANTAMIENTO DE TERRENO MEDIANTE UAS-COMUNMENTE CONOCIDO COMO DRONE-EN NO MAS DE TRES POLÍGONOS EN EL MUNICIPIO DE BUCARAMANGA.</t>
  </si>
  <si>
    <t>2016-068001-0253</t>
  </si>
  <si>
    <t>118/2017 Se certificó en  Febrero  17  de 2017</t>
  </si>
  <si>
    <t>2017-068001-0030</t>
  </si>
  <si>
    <t>IMPLEMENTACIÓN DE UN SISTEMA DE GESTIÓN DOCUMENTAL EN LA ENTIDAD DE BOMBEROS DE BUCARAMANGA, SANTANDER, CENTRO ORIENTE.</t>
  </si>
  <si>
    <t xml:space="preserve">(1) Dotación de un Sistema de Gestión Documental </t>
  </si>
  <si>
    <t>119/2017 Se certificó en  Febrero  17  de 2017</t>
  </si>
  <si>
    <t>2017-068001-0031</t>
  </si>
  <si>
    <t>IMPLEMENTACIÓN DE OPERATIVOS PARA LA RECUPERACIÓN, CONTROL, PRESERVACIÓN DEL ESPACIO PÚBLICO EN EL MUNICIPIO DE BUCARAMANGA.</t>
  </si>
  <si>
    <t>ID</t>
  </si>
  <si>
    <t>BPIN</t>
  </si>
  <si>
    <t>ADQUISICIÓN Y ACTUALIZACIÓN DE LOS SOFTWARE O PLATAFORMAS TECNOLÓGICAS REQUERIDAS POR LA SECRETARÍA JURÍDICA, BUCARAMANGA, SANTANDER, CENTRO ORIENTE.</t>
  </si>
  <si>
    <t>2017-068001-0032</t>
  </si>
  <si>
    <t>121/2017 Se certificó en  Febrero  21  de 2017</t>
  </si>
  <si>
    <t>(1) Actualización y adquisición de las herramientas tecnológicas que permitan mejorar y optimizar los procesos</t>
  </si>
  <si>
    <t>ADQUISICIÓN DE EQUIPOS DE SOFTWARE DE INFRAESTRUCTURA TECNOLÓGICA PARA BOMBEROS DE BUCARAMANGA, SANTANDER, CENTRO ORIENTE.</t>
  </si>
  <si>
    <t>2017-068001-0034</t>
  </si>
  <si>
    <t>2017-068001-0035</t>
  </si>
  <si>
    <t>FORMULACIÓN DEL PLAN INTEGRAL ZONAL PARA EL NORTE DEL MUNICIPIO DE BUCARAMANGA</t>
  </si>
  <si>
    <t>FORMULACIÓN DEL PLAN MAESTRO DE ESPACIO PÚBLICO PARA EL MUNICIPIO DE BUCARAMANGA.</t>
  </si>
  <si>
    <t>(1) Estrategia para intervenir de manera ordenada el norte de Bucaramanga</t>
  </si>
  <si>
    <t>(1) Estrategia que permita evaluar, determinar y priorizar la inversión en espacio público, definir un marco regulatorio para la gestión y el adecuado aprovechamiento económico del espacio público.</t>
  </si>
  <si>
    <t>122/2017 Se certificó en  Febrero  21  de 2017</t>
  </si>
  <si>
    <t>123/2017 Se certificó en  Febrero  21  de 2017</t>
  </si>
  <si>
    <t>2017-068001-0036</t>
  </si>
  <si>
    <t>124/2017 Se certificó en  Febrero  22  de 2017</t>
  </si>
  <si>
    <t>FORTALECIMIENTO DEL CONSEJO COMUNITARIO DE MUJERES Y DE INICIATIVA S PRODUCTIVAS DEL CENTRO INTEGRAL DE LA MUJER DE BUCARAMANGA, SANTANDER, CENTRO ORIENTE.</t>
  </si>
  <si>
    <t>(420) Integrantes del Consejo comunitario de mujeres y participantes fortalecen sud capacidades de interlocución y emprendimiento</t>
  </si>
  <si>
    <t>041/2017 Se certificó en  Enero  18  de 2017</t>
  </si>
  <si>
    <t>IMPLEMENTACIÓN DE UNA ESTRATEGIA DE CASAS  PARA NUEVOS LIDERAZGOS EN EL MUNICIPIO DE BUCARAMANGA,SANTANDER,CENTRO ORIENTE</t>
  </si>
  <si>
    <t>2016-068001-0094</t>
  </si>
  <si>
    <t>CONSTRUCCIÓN Y MODERNIZACIÓN DEL ALUMBRADO PÚBLICO EN EL CORREDOR VIAL SECTOR TRAMO 4 VÍA CENTROABASTOS -CAFÉ MADRID DEL MUNICIPIO DE BUCARAMANGA</t>
  </si>
  <si>
    <t>2017-068001-0037</t>
  </si>
  <si>
    <t>(303) Luminarias con tecnología led instaladas</t>
  </si>
  <si>
    <t>125/2017 Se certificó en  Febrero  23  de 2017</t>
  </si>
  <si>
    <t>Gobierno Legal y Efectivo</t>
  </si>
  <si>
    <t>FORTALECIMIENTO A INSPECCIONES Y COMISARIAS QUE FUNCIONAN EN EL MUNICIPIO DE BUCARAMANGA, SANTANDER.</t>
  </si>
  <si>
    <t>2016-068001-0181</t>
  </si>
  <si>
    <t>127/2017 Se certificó en Marzo 03  de 2017</t>
  </si>
  <si>
    <t>128/2017 Se certificó en Marzo 06  de 2017</t>
  </si>
  <si>
    <t>129/2017 Se certificó en Marzo 06  de 2017</t>
  </si>
  <si>
    <t>SUBIDO POR LA GOBERNACION A LA MGA WEB</t>
  </si>
  <si>
    <t>130/2017 Se certificó en Marzo 07  de 2017</t>
  </si>
  <si>
    <t>ADECUACIÓN DEL ESPACIO PÚBLICO EN LA CALLE 30 A LA ALTURA DEL PARQUE DE LOS NIÑOS Y CALLE DE LOS ESTUDIANTES EN EL MUNICIPIO DE BUCARAMANGA.</t>
  </si>
  <si>
    <t>(5.000) Metros cuadrados de adecuación del Espacio público.</t>
  </si>
  <si>
    <t>2016-068001-0250</t>
  </si>
  <si>
    <t>131/2017 Se certificó en Marzo 08  de 2017</t>
  </si>
  <si>
    <t xml:space="preserve">Gobierno legal y efectivo </t>
  </si>
  <si>
    <t>FORTALECIMIENTO A LA GESTIÓN DE LA OFICINA DE VALORIZACIÓN DEL MUNICIPIO DE BUCARAMANGA SANTANDER</t>
  </si>
  <si>
    <t>2016-068001-0204</t>
  </si>
  <si>
    <t>Secretaría de Hacienda</t>
  </si>
  <si>
    <t>FORTALECIMIENTO DE LA SEGURIDAD MEDIANTE LA AMPLIACIÓN DEL SISTEMA DE CIRCUITO CERRADO DE TELEVISIÓN-CCTV EN EL MUNICIPIO DE BUCARAMANGA</t>
  </si>
  <si>
    <t>2017-068001-0040</t>
  </si>
  <si>
    <t>Seguridad y convivencia</t>
  </si>
  <si>
    <t>(206) Nuevos puntos de seguridad  y vigilancia en el municipio de Bucaramanga</t>
  </si>
  <si>
    <t>2017-068001-0038</t>
  </si>
  <si>
    <t>2017-068001-0039</t>
  </si>
  <si>
    <t>PROTECCIÓN INTEGRAL A LA PRIMERA INFANCIA CONPES 3861</t>
  </si>
  <si>
    <t>CUENTA MAESTRA SECRETARÍA DEL INTERIOR</t>
  </si>
  <si>
    <t>RECURSOS COLJUEGOS</t>
  </si>
  <si>
    <t>DIRECCIÓN DE TRÁNSITO DE BUCARAMANGA</t>
  </si>
  <si>
    <t>SECRETARÍA JURÍDICA</t>
  </si>
  <si>
    <t>2017-068001-0043</t>
  </si>
  <si>
    <t>2017-068001-0041</t>
  </si>
  <si>
    <t>2017-068001-0042</t>
  </si>
  <si>
    <t>IMPLEMENTACIÓN DE UNA ESTRATEGIA DE MANTENIMIENTO PARA EL SISTEMA DE SEGURIDAD Y  JUSTICIA DEL MUNICIPIO DE BUCARAMANGA.</t>
  </si>
  <si>
    <t>2017-068001-0044</t>
  </si>
  <si>
    <t>2017-068001-0045</t>
  </si>
  <si>
    <t>DESARROLLO DE UNA ESCUELA DE LIDERAZGO Y PARTICIPACIÓN POLÍTICA PARA LAS MUJERES EN EL MUNICIPIO DE BUCARAMANGA, SANTANDER, CENTRO ORIENTE.</t>
  </si>
  <si>
    <t>CAPACITACIÓN EN DIFERENTES ÁREAS DEL CONOCIMIENTO  E INVESTIGACIÓN PARA LOS DOCENTES Y DIRECTIVOS DOCENTES  DE LAS IE DEL MUNICIPIO DE BUCARAMANGA, SANTANDER.</t>
  </si>
  <si>
    <t>(625) Docentes y directivos docentes de institucioones educativas con capacitación y/o actualización técnica y pedagógica.</t>
  </si>
  <si>
    <t>2016-068001-0213</t>
  </si>
  <si>
    <t>138/2017 Se certificó en Marzo 10  de 2017</t>
  </si>
  <si>
    <t>137/2017 Se certificó en Marzo 10  de 2017</t>
  </si>
  <si>
    <t>(124) Sedes educativas con obras de mantenimiento y/o reparaciones locativas requeirdas.</t>
  </si>
  <si>
    <t>(60) Mujeres capacitadas en liderazgo</t>
  </si>
  <si>
    <t>(100) Porcentaje de equipos de seguridad y vigilancia en pleno funcionamiento</t>
  </si>
  <si>
    <t>SUBSIDIO DE LOS SERVICIOS DE ACUEDUCTO, ALCANTARILLADO Y ASEO A LA POBLACIÓN DE ESTRATO 1,2 Y 3 DEL MUNICIPIO DE BUCARAMANGA, SANTANDER</t>
  </si>
  <si>
    <t>139/2017 Se certificó en Marzo 10  de 2017</t>
  </si>
  <si>
    <t>2017-068001-0046</t>
  </si>
  <si>
    <t>(100) Porcentaje de población de estrato 1,2 y 3 beneficiada con subsidio</t>
  </si>
  <si>
    <t>Gobierno Legal y efectivo</t>
  </si>
  <si>
    <t>2016-068001-0099</t>
  </si>
  <si>
    <t>140/2017 Se certificó en Marzo 14  de 2017</t>
  </si>
  <si>
    <t>2017-068001-0047</t>
  </si>
  <si>
    <t>CAPACITACIÓN, TALLERES, ASISTENCIAS Y ACOMPAÑAMIENTO A LOS ESTUDIANTES Y DOCENTES EN LOS TEMAS TRANSVERSALES DE LAS INSTITUCIONES EDUCATIVAS OFICIALES DEL MUNICIPIO DE BUCARAMANGA.</t>
  </si>
  <si>
    <t>(75.380) Niñas, niños, jóvenes yadultos de las 47 Instituciones educativas oficiales del municipio de Bucaramanga.</t>
  </si>
  <si>
    <t>142/2017 Se certificó en Marzo 14  de 2017</t>
  </si>
  <si>
    <t>FORTALECIMIENTO DE LOS CONOCIMIENTOS EN CONTRATACIÓN ESTATAL DE LOS SERVIDORES PÚBLICOS DE LA ALCALDÍA , POR MEDIO DE CAPACITACIONES EN BUCARAMANGA, SANTANDER, CENTRO ORIENTE.</t>
  </si>
  <si>
    <t>143/2017 Se certificó en Marzo 14  de 2017</t>
  </si>
  <si>
    <t>(13) Capacitaciones en contatación estatal dirigida a los servidores públicos de la Administración municipal.</t>
  </si>
  <si>
    <t>2017-068001-0048</t>
  </si>
  <si>
    <t>Empresa de Aseo de Bucaramanga</t>
  </si>
  <si>
    <t>(15) Hectáreas habilitadas</t>
  </si>
  <si>
    <t>141/2017 Se certificó en Marzo 15  de 2017</t>
  </si>
  <si>
    <t>RECURSOS DEPARTAMENTO ADMINISTRATIVO PARA LA PROSPERIDAD SOCIAL</t>
  </si>
  <si>
    <t>144/2017 Se certificó en Marzo 17  de 2017</t>
  </si>
  <si>
    <t>FORTALECIMIENTO DEPORTIVO Y PSICOSOCIAL A NIÑAS, NIÑOS Y ADOLESCENTES VULNERABLES POTENCIANDO HABILIDADES Y COMPETENCIAS PROSOCIALES EN BUCARAMANGA, SANTANDER, CENTRO ORIENTE.</t>
  </si>
  <si>
    <t>2017-068001-0050</t>
  </si>
  <si>
    <t>145/2017 Se certificó en Marzo 17  de 2017</t>
  </si>
  <si>
    <t>Gobierno municipal en línea</t>
  </si>
  <si>
    <t>2016-068001-0132</t>
  </si>
  <si>
    <t>FORTALECIMIENTO DEL PROCESO DE GESTIÓN, SOPORTE  E IMPLEMENTACIÓN TIC BUCARAMANGA, SANTANDER</t>
  </si>
  <si>
    <t>EMPRESA DE ASEO DE BUCARAMANGA</t>
  </si>
  <si>
    <t>SUBIDO POR EL DEPARTAMENTO ADMINISTRATIVO PARA LA PROSPERIDAD SOCIAL</t>
  </si>
  <si>
    <t>CONSTRUCCIÓN FASE DOS OBRAS DE ESTABILIZACIÓN PARA EL CONTROL DE LA AMENAZA POR FENÓMENOS DE REMOCIÓN EN MASA EN EL SECTOR DEL BARRIO BUCARAMANGA-COCACOLA DEL MUNICIPIO DE BUCARAMANGA</t>
  </si>
  <si>
    <t>CONSTRUCCIÓN DE OBRAS DE CONTROL DE EROSIÓN Y ESTABILIZACIÓN PARA EL SECTOR CRÍTICO UBICADO EN JUAN XXIII DEL MUNICIPIO DE BUCARAMANGA.</t>
  </si>
  <si>
    <t>CONSTRUCCIÓN DE OBRAS DE CONTROL DE EROSIÓN Y ESTABILIZACIÓN PARA EL SECTOR CRÍTICO UBICADO EN EL BARRIO SANTANDER</t>
  </si>
  <si>
    <t>133/2017 Se certificó en Marzo 09  de 2017</t>
  </si>
  <si>
    <t>134/2017 Se certificó en Marzo 09  de 2017</t>
  </si>
  <si>
    <t>(822) Metros cuadrados de obra</t>
  </si>
  <si>
    <t>(100) Porcentaje de reducción del riesgo por deslizamiento y  remoción en masa</t>
  </si>
  <si>
    <t>SE HIZO ACLARACIÓN DEL NÚMERO DE SSEPI POR ERROR DE DIGITACIÓN</t>
  </si>
  <si>
    <t>(528.269) Personas beneficiadas por la mejora en la gestión de las finanzas públicas municipales y la destinación de recursos para planes de inversión y desarrollo</t>
  </si>
  <si>
    <t>147/2017 Se certificó en Marzo 22  de 2017</t>
  </si>
  <si>
    <t>148/2017 Se certificó en Marzo 22  de 2017</t>
  </si>
  <si>
    <t>CONSTRUCCIÓN DEL CENTRO VIDA BARRIO KENNEDY FASE II, MUNICIPIO BUCARAMANGA , SANTANDER</t>
  </si>
  <si>
    <t>(3.197) Personas de la tercera edad beneficiadas</t>
  </si>
  <si>
    <t>2016-068001-0196</t>
  </si>
  <si>
    <t>IMPLEMENTACIÓN DE MECANISMOS PARTICIPATIVOS QUE FOMENTEN LA PROTECCIÓN DE CUENCAS HIDROGRÁFICAS ABASTECEDORAS EN EL MUNICIPIO DE BUCARAMANGA.</t>
  </si>
  <si>
    <t>2017-068001-0051</t>
  </si>
  <si>
    <t>(28) Mecaismos de corresponsabilidad para la protección de cuencas hídricas abastecedoras del municipio de Bucaramanga.</t>
  </si>
  <si>
    <t>149/2017 Se certificó en Marzo 23  de 2017</t>
  </si>
  <si>
    <t>2017-068001-0052</t>
  </si>
  <si>
    <t>CONSTRUCCIÓN DE LAS REDES DE CONEXIÓN HIDROSANITARIAS NECESARIAS PARA EL SERVICIO DE ACUEDUCTO EN CAMPO MADRID Y NORTE CLUB DE BUCARAMANGA, SANTANDER, CENTRO ORIENTE.</t>
  </si>
  <si>
    <t>(2) Conexiones de redes de acueducto.</t>
  </si>
  <si>
    <t xml:space="preserve">Seguridad y convivencia </t>
  </si>
  <si>
    <t>2016-068001-0239</t>
  </si>
  <si>
    <t>150/2017 Se certificó en Marzo 24  de 2017</t>
  </si>
  <si>
    <t>FORMACIÓN DE CIUDADANAS Y CIUDADANOS EN LA APROPIACIÓN DEL ESPACIO PÚBLICO A TRAVÉS DE ACTIVIDADES ARTÍSTICAS Y CULTURALES EN BUCARAMANGA, SANTANDER, CENTRO ORIENTE.</t>
  </si>
  <si>
    <t>(68) Eventos artísticos y culturales para la apropiación del espacio público.</t>
  </si>
  <si>
    <t>2016-068001-0176</t>
  </si>
  <si>
    <t xml:space="preserve">IMPLEMENTACIÓN DE LAS ZONAS WIFI PARA LAS CIUDADANAS Y CIUDADANOS DE BUCARAMANGA </t>
  </si>
  <si>
    <t>Infraestructra tecnológica</t>
  </si>
  <si>
    <t>2017-068001-0053</t>
  </si>
  <si>
    <t>APOYO INSTITUCIONAL PARA GARANTIZAR LA CONVIVENCIA CIUDADANA EN EL MUNICIPIO DE BUCARAMANGA, SANTANDER, CENTRO ORIENTE.</t>
  </si>
  <si>
    <t>152/2017 Se certificó en Marzo 29  de 2017</t>
  </si>
  <si>
    <t>(50) Zonas Wifi  instaladas</t>
  </si>
  <si>
    <t>151/2017 Se certificó en Marzo 29 de 2017</t>
  </si>
  <si>
    <t>2017-068001-0054</t>
  </si>
  <si>
    <t>153/2017 Se certificó en Marzo 30  de 2017</t>
  </si>
  <si>
    <t>IMPLEMENTACIÓN DE LOS CENTROS DE ATENCIÓN MUNICIPAL ESPECIALIZADOS CAME EN EL MUNICIPIO DE BUCARAMANGA.</t>
  </si>
  <si>
    <t>(2) Centros de Atención Municipal Especilizados CAME creados e implementados.</t>
  </si>
  <si>
    <t>FORTALECIMIENTO DE LOS PROYECTOS DE INVESTIGACIÓN, DESARROLLO Y TRANSFERENCIA TECNOLÓGICA Y GESTIÓN DEL CONOCIMIENTO EN LAS INSTITUCIONES EDUCATIVAS EN BUCARAMANGA, SANTANDER.</t>
  </si>
  <si>
    <t>2017-068001-0055</t>
  </si>
  <si>
    <t>Calidad (aceptabilidad) " Innovadores y profesionales"</t>
  </si>
  <si>
    <t>(18.924) Población escolar matriculada en las distintas Instituciones educativas oficiales beneficiadas de los proyectos de investigación.</t>
  </si>
  <si>
    <t>154/2017 Se certificó en Abril 03  de 2017</t>
  </si>
  <si>
    <t>2017-068001-0056</t>
  </si>
  <si>
    <t>155/2017 Se certificó en Abril 03  de 2017</t>
  </si>
  <si>
    <t>(1) Estrategia de promoción de Bucaramanga como destino turístico)</t>
  </si>
  <si>
    <t>156/2017 Se certificó en Abril 05  de 2017</t>
  </si>
  <si>
    <t>2017-068001-0057</t>
  </si>
  <si>
    <t>CONSTRUCCIÓN Y DOTACIÓN PARA LA TERMINACIÓN DE LA GRAN SALA DEL TEATRO SANTANDER MUNICIPIO DE BUCARAMANGA, SANTANDER.</t>
  </si>
  <si>
    <t>(1)  Adecuación y recuperación del escenario cultural gran sala del teatro Santander.</t>
  </si>
  <si>
    <t>157/2017 Se certificó en Abril 05  de 2017</t>
  </si>
  <si>
    <t>IMPLEMENTACIÓN DE TRANSFORMACIÓN TÉCNICA Y SOCIAL CON COLOR EN VIVIENDAS DE LOS BARRIOS CAFÉ MADRID Y COLORADOS Y ENTORNOS URBANOS DE BUCARAMANGA,SANTANDER, CENTRO ORIENTE.</t>
  </si>
  <si>
    <t>2017-068001-0058</t>
  </si>
  <si>
    <t>(500) Familias beneficiadas de la transformación con color de viviendas y entorno.</t>
  </si>
  <si>
    <t>158/2017 Se certificó en Abril 10  de 2017</t>
  </si>
  <si>
    <t>ASESORÍA A 47 INSTITUCIONES EDUCATIVAS OFICIALES EN PLANES DE MEJORAMIENTO INSTITUCIONAL BUCARAMANGA, SANTANDER.</t>
  </si>
  <si>
    <t>2017-068001-0059</t>
  </si>
  <si>
    <t>(47) Instituciones educativas oficiales en la formulación e implementación de planes de mejoramiento institucional</t>
  </si>
  <si>
    <t>159/2017 Se certificó en Abril 11  de 2017</t>
  </si>
  <si>
    <t>(445) Metros cuadrados de archivo central adecuado y mejorado.</t>
  </si>
  <si>
    <t>2017-068001-0060</t>
  </si>
  <si>
    <t>IMPLEMENTACIÓN DE PROGRAMAS, ESTRATEGIAS Y CAMPAÑAS COMUNICATIVAS PARA LA POBLACIÓN EN RIESGO DE ADICCIÓN Y/O CONSUMIDORES SPA BUCARAMANGA, SANTANDER, CENTRO ORIENTE.</t>
  </si>
  <si>
    <t>FORTALECIMIENTO DEL CENTRO DE DIAGNÓSTICO AUTOMOTOR DE LA DIRECCIÓN DE TRÁNSITO</t>
  </si>
  <si>
    <t>FORTALECIMIENTO  DE LOS SISTEMAS INTEGRADOS  DE GESTIÓN DE LA DIRECCIÓN DE TRÁNSITO DE BUCARAMANGA</t>
  </si>
  <si>
    <t>FORTALECIMIENTO DE LOS MACROPROCESOS Y DOTACIÓN PARA LA SECRETARÍA DE EDUCACIÓN DEL MUNICIPIO DE BUCARAMANGA</t>
  </si>
  <si>
    <t>MEJORAMIENTO DE LA INFRAESTRUCTURA FÍSICA Y TECNOLÓGICA DEL ARCHIVO DE PLANOS DEL MUNICIPIO DE BUCARAMANGA</t>
  </si>
  <si>
    <t>FORTALECIMIENTO DE CONDICIONES PARA PROMOCIÓN, PREVENCIÓN, PROTECCIÓN Y CUIDADO DE ADOLESCENTES EN RIESGO O CON DERECHOS VULNERADOS BUCARAMANGA, SANTANDER, CENTRO ORIENTE.</t>
  </si>
  <si>
    <t>CONSTRUCCIÓN PARQUE CONTEMPLATIVO EL CARRASCO, MODELO DE TRANSFORMACIÓN AMBIENTAL, PAISAJÍSTICA Y SOCIAL BUCARAMANGA, SANTANDER, CENTRO ORIENTE</t>
  </si>
  <si>
    <t>(3.400) Niñas, niños y adolescentes beneficiarios de formación deportiva y acompañamiento psicosocial</t>
  </si>
  <si>
    <t>(1.850) Hogares con formación y acompañamiento social</t>
  </si>
  <si>
    <t xml:space="preserve">(100)  Porcentaje de funcionamiento eficiente de la Secretaría del Interior </t>
  </si>
  <si>
    <t>(100) Porcentaje Mantenimiento y actualización de la red semafórica</t>
  </si>
  <si>
    <t>(100) porcentaje del apoyo técnico.</t>
  </si>
  <si>
    <t>(100) porcentaje de mejoramiento de los niveles de convivencia del municipio</t>
  </si>
  <si>
    <t>(80) Porcentaje de  informes entregados al Señor Alcalde, el Departamento de Santander, la nación y las demás instancias que lo requieran</t>
  </si>
  <si>
    <t xml:space="preserve">(80) Porcentaje de capacidad de la plataforma tecnológica y de servicios TIC </t>
  </si>
  <si>
    <t>(6) Desarrollos de estrategias ambientales con el fin de crear cultura ambiental ciudadana</t>
  </si>
  <si>
    <t>(1.700) Operativos anuales para el control del uso del espacio público.</t>
  </si>
  <si>
    <t>(47) Mantenimientos a las Instituciones educativas oficiales con acceso servicios públicos básicos, servicio de aseo, vigilancia, otros servicios</t>
  </si>
  <si>
    <t>(1) Fortalecimiento del CDA dentro del plan de fortalecimiento Institucional de la Dirección de Transito</t>
  </si>
  <si>
    <t>(480) Operativos funcionales del Grupo de Control vial de la DTB</t>
  </si>
  <si>
    <t>Instituto Municipal de Cultura  y turismo.</t>
  </si>
  <si>
    <t>RECURSOS DE CONFINANCIACIÓN AL MINTIC.              RETIRARON EL PROYECTO</t>
  </si>
  <si>
    <t>FORTALECIMEINTO A ESTUDIANTES DE BAJO LOGRO CAPACITADOS EN EVALUACIÓN POR COMPETENCIA DE LAS INSTITUCIONES DEL MUNICIPIO DE BUCARAMANGA.</t>
  </si>
  <si>
    <t>IMPLEMENTACIÓN DE TALLERES PRÁCTICOS DE LECTURA, ESCRITURA Y ORALIDAD EN LAS INSTITUCIONES EDUCATIVAS DEL MUNICIPIO DE BUCARAMANGA, SANTANDER, CENTRO ORIENTE.</t>
  </si>
  <si>
    <t>2017-068001-0062</t>
  </si>
  <si>
    <t>2017-068001-0061</t>
  </si>
  <si>
    <t>160/2017 Se certificó en Abril 18  de 2017</t>
  </si>
  <si>
    <t>161/2017 Se certificó en Abril 18  de 2017</t>
  </si>
  <si>
    <t>(5.941) Estudiantes de Instituciones educativas oficiales de bajo logro capacitados en evaluación por competencias</t>
  </si>
  <si>
    <t>(72.244) Niñas, niños,adolescentes y jóvenes beneficiados del Plan de lectura, escritura y oralidad.</t>
  </si>
  <si>
    <t>162/2017 Se certificó en Abril 20  de 2017</t>
  </si>
  <si>
    <t>163/2017 Se certificó en Abril 20  de 2017</t>
  </si>
  <si>
    <t>APOYO A LA IMPLEMENTACIÓN DE LA JORNADA ÚNICA EN EL MUNICIPIO DE BUCARAMANGA.</t>
  </si>
  <si>
    <t>2017-068001-0063</t>
  </si>
  <si>
    <t>(1) Programa Institucional de concertación de proyectos artísticos y culturales mantenidos.</t>
  </si>
  <si>
    <t>IMPLEMENTACIÓN DE ZONAS WI-FI PROGRAMA MINTIC DE PROMOCIÓN URBANA DE LAS TIC BUCARAMANGA.</t>
  </si>
  <si>
    <t xml:space="preserve">RECURSOS DE CONFINANCIACIÓN AL MINTIC.              </t>
  </si>
  <si>
    <t>(7) Instituciones a intervenir mediante convenio con el FFIE para construcción, adecuación y mantenimiento de las sedes de los establecimientos educativos que implementaran la jormnada única.</t>
  </si>
  <si>
    <t>SE ANULA  EL CONSECUTIVO 132 DEL 2017.</t>
  </si>
  <si>
    <t>165/2017 Se certificó en Abril 21  de 2017</t>
  </si>
  <si>
    <t>INSTITUTO MUNICIPAL DE CULTURA Y TURISMO</t>
  </si>
  <si>
    <t>+</t>
  </si>
  <si>
    <t>,</t>
  </si>
  <si>
    <t>ESTUDIOS BÁSICOS PARA LA HABILITACIÓN DE ESPACIO PÚBLICO EFECTIVO EN EL MUNICIPIO DE BUCARAMANGA</t>
  </si>
  <si>
    <t>(30) Porcentaje de Espacio Público Efectivo por habitante aumentado.</t>
  </si>
  <si>
    <t>166/2017 Se certificó en Abril 21  de 2017</t>
  </si>
  <si>
    <t>167/2017 Se certificó en Abril 26  de 2017</t>
  </si>
  <si>
    <t>MEJORAMIENTO DE LA MALLA VIAL URBANA EN EL MUNICIPIO DE BUCARAMANGA</t>
  </si>
  <si>
    <t>2016-068001-0141</t>
  </si>
  <si>
    <t>Gobernanza urbana; Red de espacio público; Movilidad.</t>
  </si>
  <si>
    <t>168/2017 Se certificó en Abril 27  de 2017</t>
  </si>
  <si>
    <t>1,4,6</t>
  </si>
  <si>
    <t>IMPLEMENTACIÓN DE PROTECCIÓN INTEGRAL A NIÑAS, NIÑOS Y ADOLESCENTES EN ESTADO DE VULNERABILIDAD E INOBSERVANCIA MEDIANTE HOGAR DE PASO EN BUCARAMANGA</t>
  </si>
  <si>
    <t xml:space="preserve"> (16) Programas y proyectos en ejecución por parte de las Secretarías del municipio beneficiarias de la adquisición de equipos de cómputo</t>
  </si>
  <si>
    <t>(2.587) Metros cuadrados de espacio público mejorado para la práctica deportiva e integración comunitaria en la comuna I</t>
  </si>
  <si>
    <t>170/2017 Se certificó en Abril 27  de 2017</t>
  </si>
  <si>
    <t>ESTUDIO DE SUELOS PATOLÓGICOS Y ESTRUCTURALES EN DIFERENTES ZONAS DEPORTIVAS Y ESPACIO PÚBLICO DEL MUNICIPIO DE BUCARAMANGA</t>
  </si>
  <si>
    <t>(5) Zonas deportivas de interés comunitario estudiadas técnicamente</t>
  </si>
  <si>
    <t>171/2017 Se certificó en Abril  27 de 2017</t>
  </si>
  <si>
    <t>172/2017 Se certificó en Mayo 03 del 2017</t>
  </si>
  <si>
    <t>2017-068001-0049</t>
  </si>
  <si>
    <t>173/2017 Se certificó en Mayo 03 del 2017</t>
  </si>
  <si>
    <t>174/2017 Se certificó en Mayo 08 del 2017</t>
  </si>
  <si>
    <t>175/2017 Se certificó en Mayo 11 del 2017</t>
  </si>
  <si>
    <t>FORTALECIMIENTO DEL CENTRO CULTURAL DEL ORIENTE PARA EL APROVECHAMIENTO DE SUS ESPACIOS EN EL DESARROLLO DE LAS ÁREAS ARTÍSTICAS, CULTURALES Y PATRIMONIALES DE LA CIUDAD DE BUCARAMANGA.</t>
  </si>
  <si>
    <t>(1)  Estrategia de recuperación, mantenimiento, conservación, promoción, difusión del patrimonio fílmico y audiovisual  de la cineteca pública</t>
  </si>
  <si>
    <t>ESTUDIOS Y DISEÑOS DE OBRAS DE MITIGACIÓN DE TALUD EN LAS URBANIZACIONES LA INMACULADA FASE I Y RESERVA DE LA INMACULADA.</t>
  </si>
  <si>
    <t>176/2017 Se certificó en Mayo 16 del 2017</t>
  </si>
  <si>
    <t>CONSTRUCCIÓN DE OBRAS DE ESTABILIZACIÓN DE TALUDES Y TANQUE DE ALMACENAMIENTO DE AGUA POTABLE PARA LA URBANIZACIÓN CAMPO MADRID BUCARAMANGA.</t>
  </si>
  <si>
    <t>178/2017 Se certificó en Mayo 17 del 2017</t>
  </si>
  <si>
    <t>PREVENCIÓN DE CONTAGIO VIRAL DE FIEBRE AFTOSA Y BRUCELOSIS EN LA ESPECIE BOVINA DEL MUNICIPIO DE BUCARAMANGA</t>
  </si>
  <si>
    <t>(2.850) Bovinos vacunados</t>
  </si>
  <si>
    <t>ASISTENCIA CON AYUDAS HUMANITARIAS Y APOYO A LA POBLACIÓN CARCELARIA DEL MUNICIPIO DE BUCARAMANGA</t>
  </si>
  <si>
    <t>IMPLEMENTACIÓN DE ACCIONES DE CAPACITACIÓN Y ACTIVIDADES DE BIENESTAR SOCIAL PARA SERVIDORES PÚBLICOS DE LA ALCALDÍA DEL MUNICIPIO DE BUCARAMANGA</t>
  </si>
  <si>
    <t>2016-068001-0087</t>
  </si>
  <si>
    <t>MEJORAMIENTO DEL PARQUE DEL BARRIO CAFÉ MADRID DEL MUNICIPIO DE BUCARAMANGA</t>
  </si>
  <si>
    <t>SE ANULA  EL CONSECUTIVO 169 DEL 2017.</t>
  </si>
  <si>
    <t>181/2017 Se certificó en Mayo 18 del 2017</t>
  </si>
  <si>
    <t>180/2017 Se certificó en Mayo 18 del 2017</t>
  </si>
  <si>
    <t>MEJORAMIENTO VIAS TERCIARIAS MEDIANTE LA CONSTRUCCIÓN DE PLACAS HUELLAS VEHICULARES EN LA VEREDA MONSERRATE DEL MUNICIPIO DE BUCARAMANGA</t>
  </si>
  <si>
    <t>(1) Adicional No 4 al contrato  de interventoría</t>
  </si>
  <si>
    <t>(2.075) Metros de vías mejoradas mediante la construcción de placa huellas.</t>
  </si>
  <si>
    <t>APOYO AL SEGUIMIENTO Y CONTROL DE LA OBRA AMPLIACIÓN DEL CORREDOR VIAL PRIMARIO BICARAMANGA.FLORIDABLANCA SECTOR PUERTA DEL SOL-PUENTE PROVENZA.</t>
  </si>
  <si>
    <t>183/2017 Se certificó en Mayo 23 del 2017</t>
  </si>
  <si>
    <t>IMPLEMENTACIÓN DE TALLERES DE CAPACITACIÓN BÁSICA EN PREVENCIÓN DE EMERGENCIAS PARA LA COMUNIDAD.</t>
  </si>
  <si>
    <t>Reducción y mitigación del riesgo de desastre</t>
  </si>
  <si>
    <t>185/2017 Se certificó en Mayo 24 del 2017</t>
  </si>
  <si>
    <t>TRASLADO DE TRECE FAMILIAS DEL BARRIO LAS DELICIAS A LA URBANIZACIÓN RESERVA LA INMACULADA, EN CUMPLIMIENTO DE FALLO ACCIÓN POPULAR BUCARAMANGA.</t>
  </si>
  <si>
    <t>DISEÑO  DE LA ILUMINACIÓN FUNCIONAL Y ARQUITECTÓNICA EN ESPACIOS PÚBLICOS DE BUCARAMANGA</t>
  </si>
  <si>
    <t>(13) Familias con asignación de recursos para reubicación y solución de vivienda nueva entregada.</t>
  </si>
  <si>
    <t>(5) Diseños entregados para la iluminación funcional y arquitectónica en espacios públicos.</t>
  </si>
  <si>
    <t>2017-068001-0064</t>
  </si>
  <si>
    <t>2017-068001-0065</t>
  </si>
  <si>
    <t>2017-068001-0066</t>
  </si>
  <si>
    <t>2017-068001-0073</t>
  </si>
  <si>
    <t>2017-068001-0074</t>
  </si>
  <si>
    <t>2017-068001-0075</t>
  </si>
  <si>
    <t>2017-068001-0076</t>
  </si>
  <si>
    <t>2017-068001-0077</t>
  </si>
  <si>
    <t>2017-068001-0078</t>
  </si>
  <si>
    <t>2017-068001-0079</t>
  </si>
  <si>
    <t>2017-068001-0080</t>
  </si>
  <si>
    <t>2017-068001-0081</t>
  </si>
  <si>
    <t>2017-068001-0068</t>
  </si>
  <si>
    <t>2017-068001-0067</t>
  </si>
  <si>
    <t>2017-068001-0069</t>
  </si>
  <si>
    <t>2017-068001-0070</t>
  </si>
  <si>
    <t>2017-068001-0071</t>
  </si>
  <si>
    <t>2017-068001-0072</t>
  </si>
  <si>
    <t>187/2017 Se certificó en Mayo 26 del 2017</t>
  </si>
  <si>
    <t>188/2017 Se certificó en Mayo 26 del 2017</t>
  </si>
  <si>
    <t xml:space="preserve">Una ciudad que hace y ejecuta planes </t>
  </si>
  <si>
    <t>ESTUDIOS Y DISEÑOS PARA LA CONSTRUCCIÓN DE LA PLANTA DE TRATAMIENTO DE AGUAS RESIDUALES PARA EL RIO DE ORO EN EL MUNICIPIO DE BUCARAMANGA.</t>
  </si>
  <si>
    <t>(1) Estudio y diseño para la construcción de la PTAR del Río de Oro</t>
  </si>
  <si>
    <t>IMPLEMENTACIÓN DE LA ESTRATEGIA DE MIL PRIMEROS DIÍAS  DE VIDA EN EL MUNICIPIO DE BUCARAMANGA</t>
  </si>
  <si>
    <t>2016-068001-0255</t>
  </si>
  <si>
    <t>2017-068001-0082</t>
  </si>
  <si>
    <t>RECURSOS CONPES 115 DE  2008</t>
  </si>
  <si>
    <t xml:space="preserve">(1.500) Niñas y niños atendidos integralmente </t>
  </si>
  <si>
    <t>DISEÑO ARQUITECTÓNICO  DE AULAS PARA LA ATENCIÓN A LA PRIMERA INFANCIA  INCORPORANDO NUEVOS MODELOS EDUCATIVOS CREATIVOS E INNOVADORES EN LA IE OFICIALES DEL MUNICIPIO DE BUCARAMANGA.</t>
  </si>
  <si>
    <t>2017-068001-0083</t>
  </si>
  <si>
    <t>189/2017 Se certificó en Mayo 30 del 2017</t>
  </si>
  <si>
    <t>PRESENTADO A LA OCAD PARA SER FINANCIADO CON ASIGNACIONNES DIRECTAS DE REGALIAS</t>
  </si>
  <si>
    <t>190/2017 Se certificó en Mayo 30 del 2017</t>
  </si>
  <si>
    <t xml:space="preserve">calidad de vida </t>
  </si>
  <si>
    <t>2016-068001-0182</t>
  </si>
  <si>
    <t>RECURSOS CONPES</t>
  </si>
  <si>
    <t>(2) Nuevos diseños realizados</t>
  </si>
  <si>
    <t>SE ANULA  EL CONSECUTIVO 173 DEL 2017. RETIRARON EL PROYECTO</t>
  </si>
  <si>
    <t>191/2017 Se certificó en Mayo 31 del 2017</t>
  </si>
  <si>
    <t>CONSTRUCCIÓN CORREDOR CICLISTA UIS PARQUE DE LOS NIÑOS EN EL MUNICIPIO DE BUCARAMANGA.</t>
  </si>
  <si>
    <t>2017-068001-0084</t>
  </si>
  <si>
    <t>(72.630)  Estudiantes para fortalecer el modelo de gestión por procesos</t>
  </si>
  <si>
    <t>(2.570) Metros lineales  de cicloinfraestructura</t>
  </si>
  <si>
    <t>RETIRADO</t>
  </si>
  <si>
    <t xml:space="preserve">PRESENTADO POR OTRA ENTIDAD </t>
  </si>
  <si>
    <t>193/2017 Se certificó en Junio  05 del 2017</t>
  </si>
  <si>
    <t>DESARROLLO E IMPLEMENTACIÓN DE ACTIVIDADES ORIENTADAS A LA GENERACIÓN DE HÁBITOS DE VIDA SALUDABLE A LA POBLACIÓN EN 10 PARQUES, BUCARAMANGA.</t>
  </si>
  <si>
    <t>DESARROLLO DEL MODELO DE ATENCIÓN PRIMARIA EN SALUD, SALUD CON TODOS PARA TODOS, BUCARAMANGA 2016-2019</t>
  </si>
  <si>
    <t>(528.269) Habitantes de Bucaramanga</t>
  </si>
  <si>
    <t>2016-068001-0194</t>
  </si>
  <si>
    <t>2017-068001-0085</t>
  </si>
  <si>
    <t>194/2017 Se certificó en Junio  06 del 2017</t>
  </si>
  <si>
    <t>196/2017 Se certificó en Junio  08 del 2017</t>
  </si>
  <si>
    <t>ADQUISICIÓN DE VEHÍCULO TIPO ESCALERA ARTICULADA DE 32 METROS DE ALTURA DE SERVICIO PARA EL CUERPO DE BOMBEROS DE BUCARAMANGA</t>
  </si>
  <si>
    <t>2017-068001-0086</t>
  </si>
  <si>
    <t xml:space="preserve">(1) Vehículo especilizado tipo plataforma aérea máquina escalera </t>
  </si>
  <si>
    <t>CONSTRUCCIÓN DE OBRAS DE ESTABILIZACIÓN DE TALUDES Y MITIGACIÓN DE RIESGO PARA EL COSTADO ORIENTAL DEL LOTE EN EL CUAL SE DESARROLLARÁ LA URBANIZACIÓN NORTE CLUB FASE II BUCARAMANGA.</t>
  </si>
  <si>
    <t>2017-068001-0087</t>
  </si>
  <si>
    <t>RECURSOS DEL MINISTERIO DEL INTERIOR (FONSECON).  RECURSOS FONDO LEY</t>
  </si>
  <si>
    <t>(8.653) Estudiantes beneficiados con programas de refuerzo académico y docentes capacitados en una segunda lengua</t>
  </si>
  <si>
    <t>IMPLEMENTACIÓN DE UN PROCESO DE COMUNICACIONES ESTRATEGICAS PARA LA PARTICIPACIÓN CIUDADANA, LA TRANSFERENCIA, LA LEGALIDAD Y LA INCLUSIÓN SOCIAL EN EL MUNICIPIO DE BUCARAMANGA</t>
  </si>
  <si>
    <t>APOYO PARA AFILIACIÓN DE ESTUDIANTES QUE REALIZAN PRÁCTICAS EN EL SISTEMA GENERAL  DE LAS INSTITUCIONES EDUCATIVAS DE BUCARAMANGA, SANTANDER, CENTRO  ORIENTE</t>
  </si>
  <si>
    <t>CONSTRUCCIÓN DEL ALUMBRADO PÚBLICO CON LED EN EL SECTOR TRAMO 10 VIA GIRÓN ENTRE CENFER Y PUERTA DEL SOL BUCARAMANGA, SANTANDER, CENTRO ORIENTE .</t>
  </si>
  <si>
    <t>CONSTRUCCIÓN DEL CENTRO DE SALUD CAFÉ MADRID DEL MUNICIPIO DE BUCARAMANGA , SANTANDER.</t>
  </si>
  <si>
    <t xml:space="preserve">(1.909) Metros cuadrados construidos del centro de salud Café Madrid </t>
  </si>
  <si>
    <t>2016-068001-0245</t>
  </si>
  <si>
    <t>199/2017 Se certificó en Junio  12 del 2017</t>
  </si>
  <si>
    <t>2017-068001-0090</t>
  </si>
  <si>
    <t>MEJORAMIENTO DEL PARQUE BOCA PRADERA DEL BARRIO CIUDADELA REAL DE MINAS DEL MUNICIPIO DE BUCARAMANGA</t>
  </si>
  <si>
    <t>198/2017 Se certificó en Junio  12 del 2017</t>
  </si>
  <si>
    <t>RECURSOS AGENCIA NACIONAL DE SEGURIDAD VIAL</t>
  </si>
  <si>
    <t>IMPLEMENTACIÓN DE LA ESTRATEGIA BUCARAMANGA POR TI, POR MI, SALVEMOS VIDAS EN LA VÍA TENDIENTE A LA PREVENCIÓN, REDUCCIÓN DE LA MORBILIDAD Y MORTALIDAD DE LOS ACCIDENTES DE TRÁNSITO EN LA CIUDAD DE BUCARAMANGA.</t>
  </si>
  <si>
    <t>2017-068001-0089</t>
  </si>
  <si>
    <t>CONSTRUCCIÓN Y MODERNIZACIÓN DEL ALUMBRADO PÚBLICO A LED-ETAPA 2 DEL BARRIO CIUDAD BOLIVAR DEL MUNICIPIO DE BUCARAMANGA.</t>
  </si>
  <si>
    <t>2017-068001-0088</t>
  </si>
  <si>
    <t xml:space="preserve">(8.385) Metros de redes de alumbrado público </t>
  </si>
  <si>
    <t>197/2017 Se certificó en Junio  12 del 2017</t>
  </si>
  <si>
    <t>(5.504,11) Metros cuadrados de espacio público mejorado para la práctica deportiva e integración comunitaria en a comuna 7.</t>
  </si>
  <si>
    <t>201/2017 Se certificó en Junio  14 del 2017</t>
  </si>
  <si>
    <t>202/2017 Se certificó en Junio  14 del 2017</t>
  </si>
  <si>
    <t>203/2017 Se certificó en Junio 21 del 2017</t>
  </si>
  <si>
    <t>204/2017 Se certificó en Junio  21 del 2017</t>
  </si>
  <si>
    <t>205/2017 Se certificó en Junio  21 del 2017</t>
  </si>
  <si>
    <t>206/2017 Se certificó en Junio  21 del 2017</t>
  </si>
  <si>
    <t>ADQUISICIÓN DE UNIDADES MÓVILES PARA LA ATENCIÓN INTEGRAL EN SALUD A LA POBLACIÓN RURAL DEL MUNICIPIO DE BUCARAMANGA</t>
  </si>
  <si>
    <t>2017-068001-0091</t>
  </si>
  <si>
    <t>(5.000) Usuarios del área rural atendidos en salud por unidades móviles</t>
  </si>
  <si>
    <t>FORTALECIMIENTO DE LAS ESTRATEGIAS DE PERMANENECIA PARA LOS NIÑOS, NIÑAS Y ADOLESCENTES VÍCTIMAS, VINCULADOS A INSTITUCIONES EDUCATIVAS</t>
  </si>
  <si>
    <t>2017-068001-0092</t>
  </si>
  <si>
    <t>MEJORAMIENTO Y RECUPERACIÓN DEL ESPACIO PÚBLICO DEL MUNICIPIO DE BUCARAMANGA</t>
  </si>
  <si>
    <t>(30.000) Metros cuadrados de andenes construidos.</t>
  </si>
  <si>
    <t>2016-068001-0256</t>
  </si>
  <si>
    <t>ADECUACIÓN EN LAS INSTALACIONES DEL PARQUE RELIGIOSO MORRORICO BUCARAMANGA</t>
  </si>
  <si>
    <t>2017-068001-0093</t>
  </si>
  <si>
    <t xml:space="preserve">(1) Espacio Público mejorado para las manifestaciones artísticas y culturales e integración comunitaria en la Comuna 14 del municipio. </t>
  </si>
  <si>
    <t>CONSTRUCCIÓN Y OPTIMIZACIÓN COLECTOR CALLE 9 ENTRE CARRERAS 10 Y 15A DEL MUNICIPIO DE BUCARAMANGA</t>
  </si>
  <si>
    <t>FORTALECIMIENTO EN LOS PROCESOS DE RECUPERACIÓN, CONSERVACIÓN Y DIFUSIÓN PARA LA APROPIACIÓN SOCIAL DEL PATRIMONIO CULTURAL EN EL MUNICIPIO DE BUCARAMANGA</t>
  </si>
  <si>
    <t>2017-068001-0094</t>
  </si>
  <si>
    <t>2017-068001-0095</t>
  </si>
  <si>
    <t>(340,28) Metros lineales de colector construidos y optimizados</t>
  </si>
  <si>
    <t>(8) Acciones de recuperación y mantenimiento y/o conservación del patrimonio mueble e inmueble del municipio.</t>
  </si>
  <si>
    <t>207/2017 Se certificó en Junio  21 del 2017</t>
  </si>
  <si>
    <t>208/2017 Se certificó en Junio  22 del 2017</t>
  </si>
  <si>
    <t>209/2017 Se certificó en Junio  22 del 2017</t>
  </si>
  <si>
    <t>2017-068001-0096</t>
  </si>
  <si>
    <t>2017-068001-0097</t>
  </si>
  <si>
    <t>2017-068001-0098</t>
  </si>
  <si>
    <t>APLICACIÓN DE NORMAS INTERNACIONALES DE CONTABILIDAD NICSP-NIIF EN BOMBEROS DE BUCARAMANGA</t>
  </si>
  <si>
    <t>FORMACIÓN EN ARTES Y OFICIOS PARA LA VALORACIÓN, CRECIMIENTO Y DESARROLLO DE LAS DIFERENTES LABORES REALIZADAS POR LOS ARTESANOS DE LA CIUDAD DE BUCARAMANGA</t>
  </si>
  <si>
    <t xml:space="preserve">(1) Programa de soporte y apoyo al fortalecimiento de los procesos existentes en oficios  </t>
  </si>
  <si>
    <t>Acciones constitucionales y acciones legales: respuesta y gestión social y estratégica</t>
  </si>
  <si>
    <t>ADQUISICIÓN DE UN SOFTWARE PARA REALIZAR SEGUIMIENTO Y CONTROL DE LOS PROCESOS DE LA SECRETARÍA JURÍDICA DEL MUNICIPIO DE BUCARAMANGA</t>
  </si>
  <si>
    <t xml:space="preserve">(1) Sistema de información misional implementado que agilice el registro, seguimiento y control  </t>
  </si>
  <si>
    <t>IMPLEMENTACIÓN DE LA ESTRATEGIA MATERNIDAD SEGURA A TRAVÉS DE ACCIONES EDUCATIVAS Y KIT DE MATERNIDAD PARA INCENTIVAR LA ASISTENCIA A CONTROLES PRENATALES DE TODAS LAS GESTANTES DEL ÁREA RURAL Y SISBEN I DEL ÁREA URBANA DE BUCARAMANGA</t>
  </si>
  <si>
    <t>2017-068001-0099</t>
  </si>
  <si>
    <t>SE RETIRA EL PROYECTO MEDIANTE OFICIO 2618</t>
  </si>
  <si>
    <t>Retiraron el  proyecto 2017-068001-0053.            Retiraron  el proyecto 2017-068001-0072.  Retiraron  el proyecto 2017-068001-0090.</t>
  </si>
  <si>
    <t>CONSTRUCCIÓN  DEL PARQUE BOCA PRADERA DEL BARRIO CIUDADELA REAL DE MINAS DEL MUNICIPIO DE BUCARAMANGA</t>
  </si>
  <si>
    <t>2017-068001-0100</t>
  </si>
  <si>
    <t>(5.504,11) Metros cuadrados de espacio público construidos para la práctica deportiva e integración comunitaria en a comuna 7.</t>
  </si>
  <si>
    <t>210/2017 Se certificó en Junio  27 del 2017</t>
  </si>
  <si>
    <t>211/2017 Se certificó en Junio  28 del 2017</t>
  </si>
  <si>
    <t>FORTALECIMIENTO DEL PROCESO DE CERTIFICACIÓN DEL SISTEMA INTEGRADO DE GESTIÓN DE CALIDAD EN LAS INSTITUCIONES EDUCATIVAS OFICIALES DE BUCARAMANGA.</t>
  </si>
  <si>
    <t>2017-068001-0101</t>
  </si>
  <si>
    <t xml:space="preserve">(2.000) KIT DE MATERNIDAD PARA INCENTIVAR LA ASISTENCIA A CONTROLES PRENATALES DE TODAS LAS GESTANTES DEL ÁREA RURAL Y SISBEN I </t>
  </si>
  <si>
    <t>2017-068001-0102</t>
  </si>
  <si>
    <t>212/2017 Se certificó en Junio  28 del 2017</t>
  </si>
  <si>
    <t>213/2017 Se certificó en Junio  29 del 2017</t>
  </si>
  <si>
    <t>DIVULGACIÓN DEL ARRAIGO CREATIVO COMUNITARIO EN LA CELEBRACIÓN DE LA FERIA BONITA "FIESTA DE LA CULTURA" PARA LA OFERTA TURISTICA EN LA CIUDAD DE BUCARAMANGA</t>
  </si>
  <si>
    <t>Observar y ser observado: fomento al turismo</t>
  </si>
  <si>
    <t>214/2017 Se certificó en Junio  29 del 2017</t>
  </si>
  <si>
    <t>215/2017 Se certificó en Junio  29 del 2017</t>
  </si>
  <si>
    <t>216/2017 Se certificó en Junio  29 del 2017</t>
  </si>
  <si>
    <t>217/2017 Se certificó en Junio  29 del 2017</t>
  </si>
  <si>
    <t>2017-068001-0103</t>
  </si>
  <si>
    <t>2017-068001-0104</t>
  </si>
  <si>
    <t>2017-068001-0105</t>
  </si>
  <si>
    <t>2017-068001-0106</t>
  </si>
  <si>
    <t>MANTENIMIENTO Y ADECUACIÓN DE CENTROS DE SALUD EN EL MUNICIPIO DE BUCARAMANGA.</t>
  </si>
  <si>
    <t>ELABORACIÓN DE ESTUDIOS PARA EL MEJORAMIENTO DE LA INFRAESTRUCTURA ESCOLAR Y ESPACIOS LÚDICOS EN EL MUNICIPIO DE BUCARAMANGA.</t>
  </si>
  <si>
    <t>APOYO AL SEGUIMIENTO Y CONTROL DE LA OBRA AMPLIACIÓN DEL CORREDOR VIAL PRIMARIO BUCARAMANGA-FLORIDA SECTOR PUERTA DEL SOL-PUENTE PROVENZA FASE II.</t>
  </si>
  <si>
    <t>IMPLEMENTACIÓN Y FORTALECIMIENTO DE LA ESTRATEGIA INTEGRADA A LAS ENFERMEDADES PREVALENTES DE LA INFANCIA AIEPI CLÍNICO Y COMUNITARIO EN EL MUNICIPIO DE BUCARAMANGA.</t>
  </si>
  <si>
    <t>(1) Estrategia Integrada a las enfermedades prevalentes de la infancia aiepi clínico y comunitario</t>
  </si>
  <si>
    <t>(100) Porcentaje de población atendida en los centros de salud</t>
  </si>
  <si>
    <t xml:space="preserve">(47) Instituciones educativas oficiales con necesidades detectadas y programación  de su atención </t>
  </si>
  <si>
    <t>219/2017 Se certificó en Julio 07 del 2017</t>
  </si>
  <si>
    <t>218/2017 Se certificó en Julio 07 del 2017</t>
  </si>
  <si>
    <t>2017-068001-0107</t>
  </si>
  <si>
    <t>2017-068001-0108</t>
  </si>
  <si>
    <t>IMPLEMENTACIÓN DE PROCESO DE FUNDAMENTACIÓN TÉCNICA PARA EL DESARROLLO DE LA ACTIVIDAD FÍSICA EN LA ETAPA DE PRIMERA INFANCIA EN EL MUNICIPIO DE BUCARAMANGA</t>
  </si>
  <si>
    <t>IMPLEMENTACIÓN DE UNA ESTRATEGIA LÚDICO RECREATIVA PARA LA PROMOCIÓN DE ESTILOS DE VIDA SALUDABLES LIBRES DE VIOLENCIA Y PREVENCIÓN DE CONSUMO DE SUSTANCIAS PSICOACTIVAS.</t>
  </si>
  <si>
    <t>(300) Personas capacitadas en áreas afines a la actividad física, recreación y deporte.</t>
  </si>
  <si>
    <t>(1) Estrategia de prevención de maltrato infantil, violencia sexual, violencia intrafamiliar y reducción del consumo de SPA en niños. niñas y adolescentes.</t>
  </si>
  <si>
    <t>DOTACIÓN DE HERRAMIENTAS Y EQUIPOS ESPECIALIZADOS DE PROTECCIÓN PERSONAL PARA EL CUERPO OFICIAL DE BOMBEROS BUCARAMANGA, SANTANDER, CENTRO ORIENTE</t>
  </si>
  <si>
    <t>Fortalecimiento de la participación política, económica y social de las mujeres.</t>
  </si>
  <si>
    <t>Nuevos liderazgos</t>
  </si>
  <si>
    <t>Inspecciones y comisarias que funcionan</t>
  </si>
  <si>
    <t>Seguridad con lógica y ética</t>
  </si>
  <si>
    <t xml:space="preserve">Cultura de la legalidad y la ética pública </t>
  </si>
  <si>
    <t>Administración articulada y coherente; Finanzas públicas sostenibles y comprensibles</t>
  </si>
  <si>
    <t>Ciudad modelo de gobierno en línea</t>
  </si>
  <si>
    <t>La cultura de la calle</t>
  </si>
  <si>
    <t>Nuevo modelo de atención a la ciudadanía.</t>
  </si>
  <si>
    <t xml:space="preserve">Una ciudad que hace y ejecuta planes; Intervención social del espacio público; Promoción de modos de transporte no motorizados. </t>
  </si>
  <si>
    <t>"A cuidar lo valioso"Recuperación y conservación del patrimonio</t>
  </si>
  <si>
    <t>Mantenimiento y construcción de la red vial rural</t>
  </si>
  <si>
    <t>Bucaramanga, ciudad inteligente que aprende</t>
  </si>
  <si>
    <t xml:space="preserve">Servicios publicos urbanos y rurales </t>
  </si>
  <si>
    <t>(4) Convocatorias de estímulos a la creación artística y cultural</t>
  </si>
  <si>
    <t>2017-068001-0109</t>
  </si>
  <si>
    <t>221/2017 Se certificó en Julio 17 del 2017</t>
  </si>
  <si>
    <t>DESARROLLO DE LA CONVOCATORIA DE ESTÍMULOS ARTÍSTICOS "CREE EN TU TALENTO"A REALIZARSE EN LA CIUDAD DE BUCARAMANGA</t>
  </si>
  <si>
    <t>220/2017 Se certificó en Julio 13 del 2017</t>
  </si>
  <si>
    <t>(80) Funcionarios del cuerpo Oficial de Bomberos fortalecidos en competencias laborales.</t>
  </si>
  <si>
    <t>FORTALECIMIENTO DE LAS COMPETENCIAS LABORALES DE LOS FUNCIONARIOS DEL CUERPO OFICIAL DE BOMBEROS DEL MUNICIPIO DE BUCARAMANGA,SANTANDER, CENTRO ORIENTE</t>
  </si>
  <si>
    <t>2017-068001-0110</t>
  </si>
  <si>
    <t>MEJORAMENTO DE LA CANCHA DE MICROFÚTBOL DEL BARRIO LA JOYA DEL MUNICIPIO DE BUCARAMANGA.</t>
  </si>
  <si>
    <t>223/2017 Se certificó en Julio 18 del 2017</t>
  </si>
  <si>
    <t>(536) Metros cuadrados mejorados para la práctica deportiva e integración comunitaria  en el barrio la Joya</t>
  </si>
  <si>
    <t>Gobernanza Democrática; Calidad de vida;Infraestructura y conectividad.</t>
  </si>
  <si>
    <t>ADMINISTRACIÓN Y OPTIMIZACIÓN DE LA PLANTA DE PERSONAL DOCENTE, DIRECTIVO DOCENTE, ADMINISTRATIVOS INST. EDUCATIVAS Y SEC. DE EDUCACIÓN BUCARAMANGA, SANTANDER.</t>
  </si>
  <si>
    <t>224/2017 Se certificó en Julio 21 del 2017</t>
  </si>
  <si>
    <t>226/2017 Se certificó en Julio 24 del 2017</t>
  </si>
  <si>
    <t>225/2017 Se certificó en Julio 24 del 2017</t>
  </si>
  <si>
    <t>227/2017 Se certificó en Julio 24 del 2017</t>
  </si>
  <si>
    <t>228/2017 Se certificó en Julio 24 del 2017</t>
  </si>
  <si>
    <t>Calidad de vida. Infraestructura y conectividad</t>
  </si>
  <si>
    <t>4 y 6</t>
  </si>
  <si>
    <t>CONSTRUCCIÓN OBRAS DE CONTROL DE LA EROSIÓN Y ESTABILIZACIÓN PARA EL SECTOR CRÍTICO UBICADO EN EL BARRIO GRANJAS DE PROVENZA, MUNICIPIO DE BUCARAMANGA.</t>
  </si>
  <si>
    <t>CONSTRUCCIÓN OBRAS DE CONTROL DE LA EROSIÓN Y ESTABILIZACIÓN PARA EL SECTOR CRÍTICO UBICADO EN EL BARRIO NARIÑO LOCALIZADO AL NORTE DE LA MESETA DE BUCARAMANGA.</t>
  </si>
  <si>
    <t>CONSTRUCCIÓN OBRAS DE ESTABILIZACIÓN PARA EL CONTROL DE LA AMENAZA POR FENÓMENOS DE REMOCIÓN EN MASA EN EL SECTOR VIAL TRANSVERSAL METROPOLITANA SENTIDO NORTE-SUR TALUD POSTERIOR DEL BARRIO COAVICONSA DEL MUNICIPIO DE BUCARAMANGA, DEPARTAMENTO DE SANTANDER.</t>
  </si>
  <si>
    <t>2017-068001-0112</t>
  </si>
  <si>
    <t>2017-068001-0113</t>
  </si>
  <si>
    <t>2017-068001-0114</t>
  </si>
  <si>
    <t>2017-068001-0115</t>
  </si>
  <si>
    <t>2017-068001-0111</t>
  </si>
  <si>
    <t>(100) Metros de obra de taludes realizada.</t>
  </si>
  <si>
    <t>(100)  Porcentaje de atención integral de la población víctima del conflicto interno armado  en el CAV</t>
  </si>
  <si>
    <t>(2.989) Docentes, directivos docentes y administrativos beneficiados con programas formativos en estilos de dirección, autoridad y responsabilidad</t>
  </si>
  <si>
    <t>(10.000) Jóvenes entre 14 y 28 años con diferentes alternativas de ocupación.</t>
  </si>
  <si>
    <t xml:space="preserve">(528.269) Personas beneficiadas </t>
  </si>
  <si>
    <t>(100) Porcentaje de reducción del riesgo popr remoción en masa.</t>
  </si>
  <si>
    <t>(66) Personas capacitadas y profesionales universitarios.</t>
  </si>
  <si>
    <t>(20)  Modelos o piloto que implican la combinación de aspectos de formación, practica de alternativas construidas socialmente a partir de los nuevos liderazgos</t>
  </si>
  <si>
    <t>(7.012) Metros cuadrados intervenidos</t>
  </si>
  <si>
    <t xml:space="preserve">(60.000)  Usuarios del documento guia </t>
  </si>
  <si>
    <t>(80) Talleres realizados en las áreas de artes plásticas y visuales, literatura, danza, teatro, banda filarmónica coro infantil</t>
  </si>
  <si>
    <t>(1) Campaña educomunicativa para prevención y manejo de enfermedades no transmisibles.</t>
  </si>
  <si>
    <t>(100) Porcentaje de niños, niñas y adolescentes víctimas del conflicto interno mantenidos en las Instituciones Educativas Oficiales.</t>
  </si>
  <si>
    <t>(100) Porcentaje de Normas Internacionales de Información Financiera NIIF implementadas y mantenildas.</t>
  </si>
  <si>
    <t>(4) Nuevas instituciones educativas oficiales certificadas en el Sistema Integrado de Gestión de Calidad.</t>
  </si>
  <si>
    <t xml:space="preserve"> (100) Metros de obra de taludes realizada.</t>
  </si>
  <si>
    <t>(764,15) Metros cuadrados mejorados para la práctica deportiva e integración comunitaria  en el barrio Café Madrid.</t>
  </si>
  <si>
    <t>CONSTRUCCIÓN DEL ALUMBRADO PÚBLICO DE LA CANCHA DEPORTIVA Y EL PARQUE DEL BARRIO CRISTAL ALTO DEL MUNICIPIO DE BUCARAMANGA.</t>
  </si>
  <si>
    <t>2017-068001-0116</t>
  </si>
  <si>
    <t>229/2017 Se certificó en Julio 26 del 2017</t>
  </si>
  <si>
    <t>(1.040) Metros de redes de alumbrado público.</t>
  </si>
  <si>
    <t>2017-068001-0117</t>
  </si>
  <si>
    <t>230/2017 Se certificó en Julio 26 del 2017</t>
  </si>
  <si>
    <t>DOTACIÓN DE MATERIAL DIDÁCTICO, EQUIPOS Y/O MOBILIARIO ESCOLAR PARA LAS INSTITUCIONES EDUCATIVAS DEL MUNICIPIO DE BUCARAMANGA, SANTANDER</t>
  </si>
  <si>
    <t>(72.659) Estudiantes de las Instituciones  Educativas Oficiale</t>
  </si>
  <si>
    <t>2016-068001-0202</t>
  </si>
  <si>
    <t>INSTALACIÓN DEL ALUMBRADO NAVIDEÑO EN EL MUNICIPIO DE BUCARAMANGA, SANTANDER</t>
  </si>
  <si>
    <t>2016-068001-0179</t>
  </si>
  <si>
    <t>232/2017 Se certificó en Julio 27 del 2017</t>
  </si>
  <si>
    <t>231/2017 Se certificó en Julio 27 del 2017</t>
  </si>
  <si>
    <t>APORTE ELECTRIFICADORA DE SANTANDER (250,000,000)</t>
  </si>
  <si>
    <t>(17) Áreas con alumbrado navideño instalados en el municipio</t>
  </si>
  <si>
    <t>(1) Adicional No 5 al contrato  de interventoría</t>
  </si>
  <si>
    <t>RECURSOSFONDO CUENTA FONDO LEY</t>
  </si>
  <si>
    <t>APOYO AL OCTAVO ENCUENTRO NACIONAL DE PATRIMONIO A REALIZARSE EN LA CIUDAD DE BUCARAMANGA.</t>
  </si>
  <si>
    <t>CONSTRUCCIÓN DEL PARQUE Y CANCHA DEL BARRIO CRISTAL BAJO DEL MUNICIPIO DE BUCARAMANGA.</t>
  </si>
  <si>
    <t>3,4,6</t>
  </si>
  <si>
    <t>Gestión del riesgo, Red de espacio público, Servicios públicos</t>
  </si>
  <si>
    <t>Reducción y mitigación del riesgo, Intervención Social del Espacio Público, Alumbrado público urbano y rural.</t>
  </si>
  <si>
    <t>2017-068001-0118</t>
  </si>
  <si>
    <t>233/2017 Se certificó en Agosto 02 del 2017</t>
  </si>
  <si>
    <t>ADECUACIÓN DEL ESPACIO PÚBLICO EN LA PLAZA GUARÍN DEL MUNICIPIO DE BUCARAMANGA.</t>
  </si>
  <si>
    <t>2017-068001-0119</t>
  </si>
  <si>
    <t>2017-068001-0120</t>
  </si>
  <si>
    <t>234/2017 Se certificó en Agosto 02 del 2017</t>
  </si>
  <si>
    <t>ADQUISICIÓN DE EQUIPOS DE COMUNICACIÓN PARA EL CUERPO OFICIAL DE BOMBEROS DE BUCARAMANGA.</t>
  </si>
  <si>
    <t>(2.600) Metros cuadrados de Espacio Público mejorados para la práctica deportiva e integración comunitaria en la comuna 10 del municipio.</t>
  </si>
  <si>
    <t>(125) Equipos de comunicación para el Cuerpo Oficial de Bomberos de Bucaramanga.</t>
  </si>
  <si>
    <t>(3.577) Metros cuadrados de Espacio Público mejorados  y recuperados.</t>
  </si>
  <si>
    <t>DEMARCACIÓN, ACTUALIZACIÓN Y MANTENIMIENTO DE LA SEÑALIZACIÓN VIAL EN EL MUNICIPIO DE BUCARAMANGA</t>
  </si>
  <si>
    <t>ACTUALIZACIÓN, MANTENIMIENTO Y GEORREFERENCIACIÓN DE LA RED SEMAFÓRICA DEL MUNICIPIO DE BUCARAMANGA.</t>
  </si>
  <si>
    <t>FORMULACIÓN E IMPLEMENTACIÓN DE UNA ESTRATEGIA DE CONTROL VIAL DE LA DIRECCIÓN DE TRÁNSITO DEL MUNICIPIO DE BUCARAMANGA.</t>
  </si>
  <si>
    <t xml:space="preserve">      RESUMEN DE PROYECTOS CERTIFICADOS A  AGOSTO 31 DEL  2017</t>
  </si>
  <si>
    <t xml:space="preserve"> ACTUALIZADO POR REFORMULACIÓN</t>
  </si>
  <si>
    <t>Ambientes deportivos y recreativos</t>
  </si>
  <si>
    <t>MANTENIMIENTO Y/O ADECUACIÓN DE ESTABLECIMILENTOS EDUCATIVOS OFICIALES EN EL MUNICIPIO DE BUCARAMANGA, SANTANDER, CENTRO ORIENTE.</t>
  </si>
  <si>
    <t>241/2017 Se certificó en Agosto 10 del 2017</t>
  </si>
  <si>
    <t>FORMULACIÓN E IMPLEMENTACIÓN DEL PLAN DE EXCELENCIA PARA LA GESTIÓN DE LAS PQRSD Y LA ATENCIÓN AL CIUDADANO EN EL MUNICIPIO DE BUCARAMANGA.</t>
  </si>
  <si>
    <t>2017-068001-0121</t>
  </si>
  <si>
    <t xml:space="preserve">(58) Metros cuadrados de adecuaciones físicas </t>
  </si>
  <si>
    <t>APOYO AL NOVENO FESTIVAL INTERNACIONAL DE CINE DE SANTANDER (FICS) A REALIZARSE EN EL MUNICIPIO DE BUCARAMANGA.</t>
  </si>
  <si>
    <t>Proceso de formación en artes</t>
  </si>
  <si>
    <t>2017-068001-0122</t>
  </si>
  <si>
    <t>242/2017 Se certificó en Agosto 10 del 2017</t>
  </si>
  <si>
    <t>MEJORAMIENTO DE LA EJECUCIÓN DE LOS PROCESOS TRANSVERSALES DE LA SECRETARÍA DE INFRAESTRUCTURA DEL MUNICIPIO DE BUCARAMANGA</t>
  </si>
  <si>
    <t>IMPLEMETACIÓN DE  PROCESOS DE HÁBITOS Y ESTILOS DE VIDA SALUDABLE PARA LOS HABITANTES DEL MUNICIPIO DE BUCARAMANGA</t>
  </si>
  <si>
    <t>APOYO PEDAGÓGICO A LA POBLACIÓN CON DISCAPACIDAD DE LAS INSTITUCIONES EDUCATIVAS OFICIALES DEL MUNICIPIO DE BUCARAMANGA, SANTANDER</t>
  </si>
  <si>
    <t>FORTALECIMIENTO DE ESPACIOS, ESTRUCTURAS Y MECANISMOS DE DESARROLLO SOCIAL Y JUVENIL  EN EL MUNICIPIO DE BUCARAMANGA, SANTANDER, CENTRO ORIENTE.</t>
  </si>
  <si>
    <t>FORTALECIMIENTO DE LAS PLAZAS DE MERCADO QUE ESTAN A CARGO DE LA SECRETARÍA DEL INTERIOR DEL MUNICIPIO DE BUCARAMANGA.</t>
  </si>
  <si>
    <t>MEJORAMIENTO DE LA GESTIÓN ADMINISTRATIVA DE LA SECRETARÍA DE HACIENDA CON MIRAS AL FORTALECIMIENTO DE LOS INGRESOS DEL MUNICIPIO DE BUCARAMANGA, SANTANDER</t>
  </si>
  <si>
    <t>MEJORAMIENTO Y ADECUACIÓN SISTEMA DE GESTIÓN DOCUMENTAL Y ARCHIVO CAM FASE I DE LA ALCALDÍA DE BUCARAMANGA , SANTANDER</t>
  </si>
  <si>
    <t>DESARROLLO DE PROGRAMAS EDUCTIVOS ESPECIALES DE METODOLOGÍAS FLEXIBLES PARA ATENDER POBLACIÓN DE EXTRAEDAD Y ADULTOS EN LAS INSTITUCIONES EDUCATIVAS DE BUCARAMANGA</t>
  </si>
  <si>
    <t>FORTALECIMIENTO TECNOLÓGICO DE LAS SECRETARÍAS DE DESARROLLO SOCIAL, SALUD, MEDIO AMBIENTE, EDUCACIÓN, JURÍDICA, INTERIOR, INFRAESTRUCTURA (ALUMBRADO PUBLICO), PLANEACIÓN Y LAS OFICINAS DE PRENSA Y ASESORA DE TIC DEL MUNICIPIO DE BUCARAMANGA</t>
  </si>
  <si>
    <t>APLICACIÓN DEL PROGRAMA DE REFUERZO ACADÉMICO Y CAPACITACIÓN EN UNA SEGUNDA LENGUA A DOCENTES Y ESTUDIANTES DE INSTITUCIONES EDUCATIVAS BUCARAMANGA, SANTANDER</t>
  </si>
  <si>
    <t>MEJORAMIENTO DE LA CANCHA DEL BARRIO CAFÉ MADRID DE BUCARAMANGA.</t>
  </si>
  <si>
    <t>IMPLEMENTACIÓN DEL PROYECTO MODELOS ESCOLARES PARA LA EQUDAD -MEPE- EN LAS INSTITUCIONES EDUCATIVAS DEL SECTOR RURAL DEL MUNICIPIO DE BUCARAMANGA</t>
  </si>
  <si>
    <t>(3)  Programas integrales de cultura vial en la ciudad</t>
  </si>
  <si>
    <t>(100) Porcentaje  de solicitudes atendidas</t>
  </si>
  <si>
    <t>(1) Centro de investigación del tránsito vehicular y peatonal en la ciudad de Bucaramanga</t>
  </si>
  <si>
    <t>(25)  Porcentaje de obras con aplicación, control y verificación de la norma</t>
  </si>
  <si>
    <t>(3.000) Personas capacitadas, asesoradas, orientadas e informadas en forma comunitaria</t>
  </si>
  <si>
    <t>(75.600)  Personas atendidas  a través de los servicios, actividades y programas liderados por la secretaría</t>
  </si>
  <si>
    <t>(5.000) Niñas y niños beneficiados del programa de promoción y prevención</t>
  </si>
  <si>
    <t>(47) Instituciones educativas con planta docente , directivo docente, administrativos  Inst. educativas y Sec. de Educación de Bucaramanga.</t>
  </si>
  <si>
    <t>(240) Familias con obras de urbanismo y redes de servicios públicos de acueducto y alcantarillado.</t>
  </si>
  <si>
    <t>(945)  Mujeres víctimas de violencia intrafamiliar</t>
  </si>
  <si>
    <t>(18.511) Familias del municipio que reciben la transferencia monetaria condicionada en Salud y educación</t>
  </si>
  <si>
    <t>(1.000)  Niñas y niños  con atención integral con fortalecimiento de cudadores</t>
  </si>
  <si>
    <t>(1.110) Personas con discapacidad beneficiadas</t>
  </si>
  <si>
    <t>(160.000)  Personas con educación en salud sexual y reproductiva</t>
  </si>
  <si>
    <t>(3) Caracterizaciones de los sectores económicos que presentan mayor índice de accidentes laborales</t>
  </si>
  <si>
    <t>(18.000) Máximo de visitas de inspección y control de establecimientos</t>
  </si>
  <si>
    <t>(10) Campañas de prevención y formación juvenil</t>
  </si>
  <si>
    <t>(72.538) Niñas, niños, jóvenes y adolescentes de las instituciones educativas oficiales.</t>
  </si>
  <si>
    <t>(1) Levantamiento de terreno georefernciado mediante UAS o drones</t>
  </si>
  <si>
    <t>(4) Mantenimiento de las cuatro plazas de mercado a cargo del municipio de Bucaramanga</t>
  </si>
  <si>
    <t>(100) Porcentaje de reducción del riesgo por remoción en masa</t>
  </si>
  <si>
    <t xml:space="preserve">(12) Cupos  de atención diaria a niños, niñas y adolescentes en estado de vulnerabilidad e inobservancia mediante hogar de paso </t>
  </si>
  <si>
    <t>(50.000) Metros lineales de vías</t>
  </si>
  <si>
    <t>(3) Ferias celebradas</t>
  </si>
  <si>
    <t>(1) Programa de recuperación, mantenimiento,conservación,promoción y difusión del patrimonio y cultural implementado</t>
  </si>
  <si>
    <t>2016-06800-10241</t>
  </si>
  <si>
    <t>MEJORAMIENTO DEL PARQUE CRISTAL BAJO DEL MUNICIPIO DE BUCARAMANGA</t>
  </si>
  <si>
    <t>DIFUSIÓN DE LA OFERTA TURÍSTICA Y DEL PATRIMONIO CULTURAL POR MEDIO DE UNA ESTRATEGIA DE COMUNICACIÓN EN LA CIUDAD DE BUCARAMANGA, SANTANDER.</t>
  </si>
  <si>
    <t>APOYO A LA PRODUCCIÓN ARTÍSTICA Y CULTURAL A TRAVÉS DE CONCERTACIÓN DE PROYECTOS EN  LA CIUDAD DE BUCARAMANGA</t>
  </si>
  <si>
    <t>244/2017 Se certificó en Agosto 15 del 2017</t>
  </si>
  <si>
    <t>243/2017 Se certificó en Agosto 15 del 2017</t>
  </si>
  <si>
    <t>ELABORACIÓN DEL ORTOFOTOMOSAICO A ESCALA 1:2.000 DE LA ZONA CENTRO Y SUR DEL MUNICIPIO DE BUCARAMANGA.</t>
  </si>
  <si>
    <t>2017-068001-0123</t>
  </si>
  <si>
    <t>2017-068001-0124</t>
  </si>
  <si>
    <t>REMODELACIÓN DE ANDENES, PASAMANOS Y ESCALERAS EN VARIOS SECTORES DEL MUNICIPIO DE BUCARAMANGA.</t>
  </si>
  <si>
    <t>(2.179) Metros lineales de andenes mejorados</t>
  </si>
  <si>
    <t>RECURSOS ESTRATIFICACIÓN VIGENCIAS ANTERIORES</t>
  </si>
  <si>
    <t>245/2017 Se certificó en Agosto 15 del 2017</t>
  </si>
  <si>
    <t>247/2017 Se certificó en Agosto 16 del 2017</t>
  </si>
  <si>
    <t>2017-068001-0125</t>
  </si>
  <si>
    <t>RECURSOS DE ALUMBRADO PÚBLICO</t>
  </si>
  <si>
    <t>2017-068001-0126</t>
  </si>
  <si>
    <t>CONSTRUCCIÓN DEL ALUMBRADO PÚBLICO EN LOS ESCENARIOS DEPORTIVOS EN LOS BARRIOS CAMPO MADRID-BETANIA-VILLA ALEGRÍA II Y VILLALUZ CAMPESTRE DEL MUNICIPIO DE BUCARAMANGA</t>
  </si>
  <si>
    <t>(12.389) Iluminarias instaldas</t>
  </si>
  <si>
    <t>(5) Mejoras a escenarios deportivos</t>
  </si>
  <si>
    <t>2017-068001-0127</t>
  </si>
  <si>
    <t>(1) Ludoteca construída</t>
  </si>
  <si>
    <t>251/2017 Se certificó en Agosto 22 del 2017</t>
  </si>
  <si>
    <t>252/2017 Se certificó en Agosto 22 del 2017</t>
  </si>
  <si>
    <t>ADECUACIÓN DE LAS INSTALACIONES DEL CENTRO ADMINISTRATIVO MUNICIPAL CAM FASE I Y II DEL MUNICIPIO DE BUCARAMANGA.</t>
  </si>
  <si>
    <t>2017-068001-0128</t>
  </si>
  <si>
    <t>(2.604,07) Metros cuadrados de espacios adecuados.</t>
  </si>
  <si>
    <t>APOYO A LA ESTRATEGIA SALA CONCERTADA PARA LA PROGRAMACIÓN DE ESPACIOS DE DESARROLLO DE PROPUESTAS ARTÍSTICAS LOCALES DE LAS ARTES ESCÉNICAS EN LA CIUDAD DE BUCARAMANGA.</t>
  </si>
  <si>
    <t>2017-068001-0129</t>
  </si>
  <si>
    <t>(1) Sala concertada y apoyada.</t>
  </si>
  <si>
    <t>260/2017 Se certificó en Agosto 22 del 2017</t>
  </si>
  <si>
    <t>FORMACIÓN COMPLEMENTARIA EN ARTES PARA LAS DIFERENTES COMUNIDADES DEL MUNICIPIO DE BUCARAMANGA.</t>
  </si>
  <si>
    <t>2017-068001-0130</t>
  </si>
  <si>
    <t>(35) Cursos de servicio de educación informal en áreas artísticas y culturales.</t>
  </si>
  <si>
    <t>254/2017 Se certificó en Agosto 24 del 2017</t>
  </si>
  <si>
    <t>2017-068001-0131</t>
  </si>
  <si>
    <t>DOTACIÓN DE EQUIPO BIOMÉDICO Y MOBILIARIO PARA EL HOSPITAL LOCAL DEL NORTE Y OTRAS UNIDADES FUNCIONALES DEL INSTITUTO DE SALUD EN EL MUNICIPIO DE BUCARAMANGA.</t>
  </si>
  <si>
    <t>(1) Fortalecimiento del Hospital Local del Norte</t>
  </si>
  <si>
    <t>255/2017 Se certificó en Agosto 24 del 2017</t>
  </si>
  <si>
    <t>MANTENIMIENTO Y MEJORAMIENTO DE SALONES COMUNALES EN BARRIOS DEL MUNICIPIO DE BUCARAMANGA.</t>
  </si>
  <si>
    <t>2017-068001-0132</t>
  </si>
  <si>
    <t>(2) Salones comunales adecuados</t>
  </si>
  <si>
    <t>256/2017 Se certificó en Agosto 24 del 2017</t>
  </si>
  <si>
    <t>Red de espacio público;Servicios Públicos</t>
  </si>
  <si>
    <t>CONSTRUCCIÓN Y MODERNIZACIÓN DE LAS CANCHAS Y SUS ALREDEDORES DE LOS BARRIOS PORVENIR I Y PORVENIR II DEL MUNICIPIO DE BUCARAMANGA.</t>
  </si>
  <si>
    <t>2017-068001-0133</t>
  </si>
  <si>
    <t>(2) Canchas mejoradas.</t>
  </si>
  <si>
    <t>257/2017 Se certificó en Agosto 24 del 2017</t>
  </si>
  <si>
    <t>ESTUDIOS GEOLÓGICOS, GEOTÉCNICOS Y DISEÑO ESTRUCTURAL DE OBRAS EN EL MUNICIPIO D EBUCARAMANGA.</t>
  </si>
  <si>
    <t>2017-068001-0134</t>
  </si>
  <si>
    <t>258/2017 Se certificó en Agosto 28 del 2017</t>
  </si>
  <si>
    <t>Conocimiento del Riego</t>
  </si>
  <si>
    <t xml:space="preserve">(100) Porcentaje de reducción del riesgo por remoción en masa </t>
  </si>
  <si>
    <t xml:space="preserve">APROVECHAMIENTO DEL ESPACIO PÚBLICO COMO ESCENARIO PARA EL DESARROLLO CULTURAL Y ARTÍSTICO SIENTO 5 EL CENTRO VIVE EN LA CIUDAD DE BUCARAMANGA, SANTANDER,CENTRO ORIENTE </t>
  </si>
  <si>
    <t>(67) eventos</t>
  </si>
  <si>
    <t>2016-068001-0258</t>
  </si>
  <si>
    <t>CONSTRUCCIÓN DEL SISTEMA DE ALCANTARILLADO PLUVIAL Y SANITARIO BARRIO GRANJAS DE PROVENZA FASE II EN EL MUNILCIPIO DE BUCARAMANGA.</t>
  </si>
  <si>
    <t>2017-068001-0135</t>
  </si>
  <si>
    <t>262/2017 Se certificó en Agosto 29 del 2017</t>
  </si>
  <si>
    <t>(1) Alcantarillado sanitario y pluvial construido</t>
  </si>
  <si>
    <t>275/2017 Se certificó en Agosto 30 del 2017</t>
  </si>
  <si>
    <t>FORTALECIMIENTO DE LAS CAPACIDADES INSTITUCIONALES PARA LA PROTECCIÓN EFECTIVA DE LOS DERECHOS DEL CONSUMIDOR EN BUCARAMANGA</t>
  </si>
  <si>
    <t>2017-068001-0136</t>
  </si>
  <si>
    <t xml:space="preserve">Convivencia </t>
  </si>
  <si>
    <t>(8.500)  Operativos a establecimientos comerciales.</t>
  </si>
  <si>
    <t>Intervención Social del Espacio Público; Alumbrado Público Urbano y Rural</t>
  </si>
  <si>
    <t>RESTAURACIÓN INTEGRAL DE LA ESTACIÓN CAFÉ MADRID PARA LA HABILITACIÓN DE UNA LUDOTECA EN EL BARRIO CAFÉ MADIRD DEL MUNICIPIO DE BUCARAMANGA.</t>
  </si>
  <si>
    <r>
      <t xml:space="preserve">012/2017 Se certificó en  Enero  10  de 2017. </t>
    </r>
    <r>
      <rPr>
        <sz val="8"/>
        <color rgb="FFFF0000"/>
        <rFont val="Calibri"/>
        <family val="2"/>
      </rPr>
      <t>273/2017  Se aclaro que se actualizó por COSTOS.</t>
    </r>
  </si>
  <si>
    <r>
      <t xml:space="preserve">019/2017 Se certificó en  Enero  11  de 2017. </t>
    </r>
    <r>
      <rPr>
        <sz val="8"/>
        <color rgb="FFFF0000"/>
        <rFont val="Calibri"/>
        <family val="2"/>
      </rPr>
      <t>271/2017 . Se aclaro que la actualización se hizo por COSTOS</t>
    </r>
  </si>
  <si>
    <r>
      <t xml:space="preserve">020/2017 Se certificó en  Enero  11  de 2017. </t>
    </r>
    <r>
      <rPr>
        <sz val="8"/>
        <color rgb="FFFF0000"/>
        <rFont val="Calibri"/>
        <family val="2"/>
      </rPr>
      <t>272/2017 Se aclaro que la actua.lización se hizo por VIGENCIA</t>
    </r>
  </si>
  <si>
    <r>
      <rPr>
        <sz val="8"/>
        <color rgb="FFFF0000"/>
        <rFont val="Calibri"/>
        <family val="2"/>
      </rPr>
      <t xml:space="preserve">126/2017 Se certificó en  Febrero  27  de 2017.          </t>
    </r>
    <r>
      <rPr>
        <sz val="8"/>
        <rFont val="Calibri"/>
        <family val="2"/>
      </rPr>
      <t>146/2017 Se certificó en Marzo 21 de 2017</t>
    </r>
  </si>
  <si>
    <r>
      <t xml:space="preserve">132/2017 Se certificó en Marzo 08  de 2017.  ANULADO.  </t>
    </r>
    <r>
      <rPr>
        <sz val="8"/>
        <rFont val="Calibri"/>
        <family val="2"/>
      </rPr>
      <t>164/2017 se certificó en Abril 21 del 2017</t>
    </r>
  </si>
  <si>
    <r>
      <rPr>
        <b/>
        <sz val="8"/>
        <color rgb="FFFF0000"/>
        <rFont val="Calibri"/>
        <family val="2"/>
      </rPr>
      <t xml:space="preserve">135/2017 Se certificó en Marzo 09  de 2017.                     SE ANULADA. .         </t>
    </r>
    <r>
      <rPr>
        <sz val="8"/>
        <rFont val="Calibri"/>
        <family val="2"/>
      </rPr>
      <t>222/2017 DEL 18 DE JULIO DEL 2017</t>
    </r>
  </si>
  <si>
    <r>
      <t xml:space="preserve">169/2017 Se certificó en Abril 27  de 2017. ANULADO. </t>
    </r>
    <r>
      <rPr>
        <sz val="8"/>
        <rFont val="Calibri"/>
        <family val="2"/>
      </rPr>
      <t>179/2017</t>
    </r>
    <r>
      <rPr>
        <sz val="8"/>
        <color rgb="FFFF0000"/>
        <rFont val="Calibri"/>
        <family val="2"/>
      </rPr>
      <t xml:space="preserve"> </t>
    </r>
    <r>
      <rPr>
        <sz val="8"/>
        <rFont val="Calibri"/>
        <family val="2"/>
      </rPr>
      <t>Se certificó en Mayo 17  de 2017</t>
    </r>
  </si>
  <si>
    <r>
      <t xml:space="preserve">177/2017 Se certificó en Mayo 17 del 2017. </t>
    </r>
    <r>
      <rPr>
        <sz val="8"/>
        <color rgb="FFFF0000"/>
        <rFont val="Calibri"/>
        <family val="2"/>
      </rPr>
      <t xml:space="preserve">274/2017 SE CAMBIO RUBRO PRESUPUESTAL </t>
    </r>
  </si>
  <si>
    <r>
      <rPr>
        <sz val="8"/>
        <color rgb="FFFF0000"/>
        <rFont val="Calibri"/>
        <family val="2"/>
      </rPr>
      <t xml:space="preserve">070/2017 Se certificó en  Enero  24  de 2017 COMO NUEVO   ANULADO.  </t>
    </r>
    <r>
      <rPr>
        <sz val="8"/>
        <rFont val="Calibri"/>
        <family val="2"/>
      </rPr>
      <t xml:space="preserve">     182/2017 Se certificó en Mayo 18 del 2017</t>
    </r>
  </si>
  <si>
    <r>
      <rPr>
        <sz val="8"/>
        <color rgb="FFFF0000"/>
        <rFont val="Calibri"/>
        <family val="2"/>
      </rPr>
      <t xml:space="preserve">115/2017 Se certificó en  Febrero  15  de 2017  COMO NUEVO .ANULADA </t>
    </r>
    <r>
      <rPr>
        <sz val="8"/>
        <rFont val="Calibri"/>
        <family val="2"/>
      </rPr>
      <t>184/2017 Se certificó en Mayo 23 del 2017.</t>
    </r>
  </si>
  <si>
    <r>
      <rPr>
        <sz val="8"/>
        <color rgb="FFFF0000"/>
        <rFont val="Calibri"/>
        <family val="2"/>
      </rPr>
      <t xml:space="preserve">009/2017 Se certificó en  Enero  06  de 2017 POR ACTUALIZACIÓN.  POR COSTOS           </t>
    </r>
    <r>
      <rPr>
        <sz val="8"/>
        <color theme="1"/>
        <rFont val="Calibri"/>
        <family val="2"/>
      </rPr>
      <t>192/2017 Se certificó en Junio  01 del 2017</t>
    </r>
  </si>
  <si>
    <r>
      <rPr>
        <sz val="8"/>
        <color rgb="FFFF0000"/>
        <rFont val="Calibri"/>
        <family val="2"/>
      </rPr>
      <t>195/2017 Se certificó en Junio  08 del 2017.</t>
    </r>
    <r>
      <rPr>
        <sz val="8"/>
        <rFont val="Calibri"/>
        <family val="2"/>
      </rPr>
      <t xml:space="preserve"> 249/2017 Se reprogramó valor vigencia 2017 y 2018 </t>
    </r>
  </si>
  <si>
    <r>
      <rPr>
        <sz val="8"/>
        <color rgb="FFFF0000"/>
        <rFont val="Calibri"/>
        <family val="2"/>
      </rPr>
      <t xml:space="preserve"> </t>
    </r>
    <r>
      <rPr>
        <sz val="8"/>
        <rFont val="Calibri"/>
        <family val="2"/>
      </rPr>
      <t>235/2017 Se certificó en Agosto 03 del 2017</t>
    </r>
  </si>
  <si>
    <r>
      <rPr>
        <sz val="8"/>
        <color rgb="FFFF0000"/>
        <rFont val="Calibri"/>
        <family val="2"/>
      </rPr>
      <t xml:space="preserve">018/2017 Se certificó en  Enero  10  de 2017 POR ACTUALIZACIÓN POR ARRASTRE AUTOMÁTICO  O VIGENCIA. </t>
    </r>
    <r>
      <rPr>
        <sz val="8"/>
        <rFont val="Calibri"/>
        <family val="2"/>
      </rPr>
      <t>236/2017 Se certificó en Agosto 09 del 2017</t>
    </r>
  </si>
  <si>
    <r>
      <rPr>
        <sz val="8"/>
        <color rgb="FFFF0000"/>
        <rFont val="Calibri"/>
        <family val="2"/>
      </rPr>
      <t xml:space="preserve">015/2017 Se certificó en  Enero  10  de 2017 POR ACTUALIZACIÓN POR ARRASTRE AUTOMÁTICO  O VIGENCIA.   </t>
    </r>
    <r>
      <rPr>
        <sz val="8"/>
        <rFont val="Calibri"/>
        <family val="2"/>
      </rPr>
      <t>237/2017 Se certificó en Agosto 09 del 2017</t>
    </r>
  </si>
  <si>
    <r>
      <rPr>
        <sz val="8"/>
        <color rgb="FFFF0000"/>
        <rFont val="Calibri"/>
        <family val="2"/>
      </rPr>
      <t xml:space="preserve">004/2017 Se certificó en Enero  04  de 2017  POR ACTUALIZACIÓN POR COSTOS. </t>
    </r>
    <r>
      <rPr>
        <sz val="8"/>
        <rFont val="Calibri"/>
        <family val="2"/>
      </rPr>
      <t>238/2017 Se certificó en Agosto 09 del 2017</t>
    </r>
  </si>
  <si>
    <r>
      <rPr>
        <sz val="8"/>
        <color rgb="FFFF0000"/>
        <rFont val="Calibri"/>
        <family val="2"/>
      </rPr>
      <t xml:space="preserve">030/2017 Se certificó en  Enero  17  de 2017  POR ACTUALIZACIÓN  POR COSTOS. </t>
    </r>
    <r>
      <rPr>
        <sz val="8"/>
        <rFont val="Calibri"/>
        <family val="2"/>
      </rPr>
      <t>239/2017 Se certificó en Agosto 09 del 2017</t>
    </r>
  </si>
  <si>
    <r>
      <rPr>
        <sz val="8"/>
        <color rgb="FFFF0000"/>
        <rFont val="Calibri"/>
        <family val="2"/>
      </rPr>
      <t xml:space="preserve">186/2017 Se certificó en Mayo 24 del 2017.COMO NUEVO .    </t>
    </r>
    <r>
      <rPr>
        <sz val="8"/>
        <rFont val="Calibri"/>
        <family val="2"/>
      </rPr>
      <t>246/2017 Se certificó en Agosto 16 del 2017</t>
    </r>
  </si>
  <si>
    <r>
      <t xml:space="preserve">248/2017 Se certificó en Agosto 16 del 2017 COMO NUEVO. ANULADA. </t>
    </r>
    <r>
      <rPr>
        <sz val="8"/>
        <rFont val="Calibri"/>
        <family val="2"/>
      </rPr>
      <t>250/2017 Se certificó en Agosto 18 del 2017</t>
    </r>
  </si>
  <si>
    <r>
      <rPr>
        <sz val="8"/>
        <color rgb="FFFF0000"/>
        <rFont val="Calibri"/>
        <family val="2"/>
      </rPr>
      <t>051/2017 Se certificó en  Enero  19  de 2017  POR ACTUALIZACIÓN POR COSTOS.</t>
    </r>
    <r>
      <rPr>
        <sz val="8"/>
        <rFont val="Calibri"/>
        <family val="2"/>
      </rPr>
      <t xml:space="preserve">  259/2017 Se certificó en Agosto 22 del 2017</t>
    </r>
  </si>
  <si>
    <r>
      <rPr>
        <sz val="8"/>
        <color rgb="FFFF0000"/>
        <rFont val="Calibri"/>
        <family val="2"/>
      </rPr>
      <t xml:space="preserve">120/2017 Se certificó en  Febrero  21  de 2017  COMO NUEVO .     </t>
    </r>
    <r>
      <rPr>
        <sz val="8"/>
        <rFont val="Calibri"/>
        <family val="2"/>
      </rPr>
      <t>261/2017 Se certificó en Agosto 22 del 2017</t>
    </r>
  </si>
  <si>
    <r>
      <t xml:space="preserve">200/2017 Se certificó en Junio  12 del 2017  POR ACTUALIZACIÓN.  POR COSTOS.   </t>
    </r>
    <r>
      <rPr>
        <sz val="8"/>
        <rFont val="Calibri"/>
        <family val="2"/>
      </rPr>
      <t>276/2017 Se certificó en Agosto 31 del 2017</t>
    </r>
  </si>
  <si>
    <t>(3.601) Subsidios para población de bachilleres y egresados sin vinculación a educación superior de estratos 1,2 y 3.</t>
  </si>
  <si>
    <t>(50) Nuevas zonas Wi-Fi habilitadas.</t>
  </si>
  <si>
    <t>(300) Familias beneficiadas con obra de mitigación de riesgo y estabilización de taludes</t>
  </si>
  <si>
    <t>(1) Ortofotomosaicos generados para el municipio de Bucaramanga.</t>
  </si>
  <si>
    <t>(20) Instituciones Educativas Oficiales Rurales y sedes con implementación del MEPE.</t>
  </si>
  <si>
    <t>(4.000) Niñas, niños y jóvenes beneficiados del FICS</t>
  </si>
  <si>
    <t>(1.620) Familias beneficiadas con obras de mitigación de proceso erosivos en la urbanización Campo Madrid</t>
  </si>
  <si>
    <t>(1.620) Familias beneficiadas con estudios y diseños de mitigación del riesgo</t>
  </si>
  <si>
    <t>(3.417) Estudiantes atendidos con modelos educativos flexibles</t>
  </si>
  <si>
    <t>(2) Centros carcelarios atendidos</t>
  </si>
  <si>
    <t>(2) Planes Institucionales de capacitación, formación, estímulos implementados y mantenidos</t>
  </si>
  <si>
    <t>(102) Talleres de prevención de emergencias desarrollados en la comunidad de Bucaramanga.</t>
  </si>
  <si>
    <t>RENOVACIÓN DEL SISTEMA DE ALUMBRADO PÚBLICO A TECNOLOGÍA LED EN LAS COMUNAS:UNO, DOS (FASE 2),TRES, CUATRO Y CINCO DEL MUNICIPIO DE BUCARAMANGA.</t>
  </si>
  <si>
    <t>Gobernanza Democrática; Inclusión Social</t>
  </si>
  <si>
    <t>Sostenibilidad Ambiental,Calidad de vida, Infraestructura y conectividad</t>
  </si>
  <si>
    <t>1 y 2</t>
  </si>
  <si>
    <r>
      <rPr>
        <sz val="8"/>
        <color rgb="FFFF0000"/>
        <rFont val="Calibri"/>
        <family val="2"/>
      </rPr>
      <t xml:space="preserve">136/2017 Se certificó en Marzo 09  de 2017 COMO NUEVO.   ANULADO   </t>
    </r>
    <r>
      <rPr>
        <sz val="8"/>
        <rFont val="Calibri"/>
        <family val="2"/>
      </rPr>
      <t>240/2017 Se certificó en Agosto 10 del 2017</t>
    </r>
  </si>
  <si>
    <t>A cuidar lo valiosoRecuperación y conservación del patrimonio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</si>
</sst>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 #,##0.00\ [$€]_-;_-* &quot;-&quot;??\ [$€]_-;_-@_-"/>
    <numFmt numFmtId="165" formatCode="#,##0;[Red]#,##0"/>
    <numFmt numFmtId="166" formatCode="0.00;[Red]0.00"/>
  </numFmts>
  <fonts count="24" x14ac:knownFonts="1">
    <font>
      <sz val="11"/>
      <color theme="1"/>
      <name val="Calibri"/>
      <family val="2"/>
      <scheme val="minor"/>
    </font>
    <font>
      <sz val="10"/>
      <name val="Arial"/>
      <family val="2"/>
    </font>
    <font>
      <b/>
      <sz val="8"/>
      <color indexed="8"/>
      <name val="Calibri"/>
      <family val="2"/>
    </font>
    <font>
      <b/>
      <sz val="8"/>
      <name val="Calibri"/>
      <family val="2"/>
    </font>
    <font>
      <sz val="8"/>
      <color theme="1"/>
      <name val="Calibri"/>
      <family val="2"/>
      <scheme val="minor"/>
    </font>
    <font>
      <sz val="12"/>
      <color theme="1"/>
      <name val="Calibri"/>
      <family val="2"/>
      <scheme val="minor"/>
    </font>
    <font>
      <b/>
      <sz val="14"/>
      <color indexed="8"/>
      <name val="Calibri"/>
      <family val="2"/>
    </font>
    <font>
      <sz val="11"/>
      <color theme="1"/>
      <name val="Calibri"/>
      <family val="2"/>
      <scheme val="minor"/>
    </font>
    <font>
      <sz val="11"/>
      <color rgb="FFFF0000"/>
      <name val="Calibri"/>
      <family val="2"/>
      <scheme val="minor"/>
    </font>
    <font>
      <sz val="11"/>
      <name val="Calibri"/>
      <family val="2"/>
      <scheme val="minor"/>
    </font>
    <font>
      <sz val="9"/>
      <color indexed="81"/>
      <name val="Tahoma"/>
      <family val="2"/>
    </font>
    <font>
      <b/>
      <sz val="9"/>
      <color indexed="81"/>
      <name val="Tahoma"/>
      <family val="2"/>
    </font>
    <font>
      <sz val="10"/>
      <color theme="1"/>
      <name val="Calibri"/>
      <family val="2"/>
      <scheme val="minor"/>
    </font>
    <font>
      <b/>
      <sz val="10"/>
      <color theme="1"/>
      <name val="Calibri"/>
      <family val="2"/>
      <scheme val="minor"/>
    </font>
    <font>
      <sz val="10"/>
      <name val="Calibri"/>
      <family val="2"/>
      <scheme val="minor"/>
    </font>
    <font>
      <sz val="9"/>
      <color indexed="81"/>
      <name val="Tahoma"/>
      <charset val="1"/>
    </font>
    <font>
      <b/>
      <sz val="9"/>
      <color indexed="81"/>
      <name val="Tahoma"/>
      <charset val="1"/>
    </font>
    <font>
      <sz val="8"/>
      <name val="Calibri"/>
      <family val="2"/>
    </font>
    <font>
      <b/>
      <sz val="8"/>
      <color theme="1"/>
      <name val="Calibri"/>
      <family val="2"/>
    </font>
    <font>
      <sz val="8"/>
      <color theme="1"/>
      <name val="Calibri"/>
      <family val="2"/>
    </font>
    <font>
      <sz val="8"/>
      <color rgb="FFFF0000"/>
      <name val="Calibri"/>
      <family val="2"/>
    </font>
    <font>
      <b/>
      <sz val="8"/>
      <color rgb="FF000000"/>
      <name val="Calibri"/>
      <family val="2"/>
    </font>
    <font>
      <b/>
      <sz val="8"/>
      <color rgb="FFFF0000"/>
      <name val="Calibri"/>
      <family val="2"/>
    </font>
    <font>
      <sz val="8"/>
      <color rgb="FF222222"/>
      <name val="Calibri"/>
      <family val="2"/>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s>
  <borders count="10">
    <border>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1" fillId="0" borderId="0"/>
    <xf numFmtId="0" fontId="1" fillId="0" borderId="0"/>
    <xf numFmtId="43" fontId="7" fillId="0" borderId="0" applyFont="0" applyFill="0" applyBorder="0" applyAlignment="0" applyProtection="0"/>
  </cellStyleXfs>
  <cellXfs count="175">
    <xf numFmtId="0" fontId="0" fillId="0" borderId="0" xfId="0"/>
    <xf numFmtId="0" fontId="0" fillId="0" borderId="0" xfId="0" applyFill="1"/>
    <xf numFmtId="0" fontId="5" fillId="0" borderId="0" xfId="0" applyFont="1"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left" vertical="center" wrapText="1"/>
    </xf>
    <xf numFmtId="0" fontId="4" fillId="0" borderId="0" xfId="0" applyFont="1" applyAlignment="1">
      <alignment horizontal="left" vertical="center" wrapText="1"/>
    </xf>
    <xf numFmtId="0" fontId="0" fillId="0" borderId="0" xfId="0" applyFill="1" applyBorder="1" applyAlignment="1">
      <alignment horizontal="left" vertical="center"/>
    </xf>
    <xf numFmtId="0" fontId="0" fillId="0" borderId="0" xfId="0" applyBorder="1" applyAlignment="1">
      <alignment horizontal="left" vertical="center"/>
    </xf>
    <xf numFmtId="0" fontId="3" fillId="2" borderId="5" xfId="0"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0" fontId="0" fillId="3" borderId="0" xfId="0" applyFill="1"/>
    <xf numFmtId="0" fontId="0" fillId="0" borderId="0" xfId="0" applyFill="1" applyAlignment="1">
      <alignment horizontal="center"/>
    </xf>
    <xf numFmtId="0" fontId="8" fillId="0" borderId="0" xfId="0" applyFont="1" applyAlignment="1">
      <alignment horizontal="left" vertical="center"/>
    </xf>
    <xf numFmtId="0" fontId="9" fillId="0" borderId="0" xfId="0" applyFont="1" applyAlignment="1">
      <alignment horizontal="left" vertical="center" wrapText="1"/>
    </xf>
    <xf numFmtId="0" fontId="9" fillId="3" borderId="0" xfId="0" applyFont="1" applyFill="1"/>
    <xf numFmtId="0" fontId="12" fillId="0" borderId="0" xfId="0" applyFont="1"/>
    <xf numFmtId="0" fontId="13" fillId="3" borderId="0" xfId="0" applyFont="1" applyFill="1" applyBorder="1" applyAlignment="1">
      <alignment vertical="center"/>
    </xf>
    <xf numFmtId="0" fontId="13" fillId="3" borderId="0" xfId="0" applyFont="1" applyFill="1" applyBorder="1" applyAlignment="1">
      <alignment wrapText="1"/>
    </xf>
    <xf numFmtId="0" fontId="13" fillId="0" borderId="0" xfId="0" applyFont="1" applyBorder="1" applyAlignment="1">
      <alignment vertical="center"/>
    </xf>
    <xf numFmtId="0" fontId="12" fillId="0" borderId="5" xfId="0" applyFont="1" applyFill="1" applyBorder="1"/>
    <xf numFmtId="3" fontId="12" fillId="0" borderId="5" xfId="0" applyNumberFormat="1" applyFont="1" applyFill="1" applyBorder="1"/>
    <xf numFmtId="0" fontId="12" fillId="0" borderId="5" xfId="0" applyFont="1" applyBorder="1"/>
    <xf numFmtId="0" fontId="13" fillId="0" borderId="5" xfId="0" applyFont="1" applyBorder="1" applyAlignment="1">
      <alignment wrapText="1"/>
    </xf>
    <xf numFmtId="12" fontId="12" fillId="0" borderId="5" xfId="0" applyNumberFormat="1" applyFont="1" applyBorder="1"/>
    <xf numFmtId="14" fontId="12" fillId="0" borderId="0" xfId="0" applyNumberFormat="1" applyFont="1"/>
    <xf numFmtId="0" fontId="12" fillId="0" borderId="7" xfId="0" applyFont="1" applyFill="1" applyBorder="1"/>
    <xf numFmtId="3" fontId="12" fillId="0" borderId="7" xfId="0" applyNumberFormat="1" applyFont="1" applyFill="1" applyBorder="1"/>
    <xf numFmtId="0" fontId="14" fillId="0" borderId="0" xfId="0" applyFont="1"/>
    <xf numFmtId="0" fontId="14" fillId="0" borderId="5" xfId="0" applyFont="1" applyFill="1" applyBorder="1"/>
    <xf numFmtId="3" fontId="14" fillId="0" borderId="5" xfId="0" applyNumberFormat="1" applyFont="1" applyFill="1" applyBorder="1"/>
    <xf numFmtId="12" fontId="14" fillId="0" borderId="5" xfId="0" applyNumberFormat="1" applyFont="1" applyBorder="1"/>
    <xf numFmtId="14" fontId="14" fillId="0" borderId="0" xfId="0" applyNumberFormat="1" applyFont="1"/>
    <xf numFmtId="3" fontId="12" fillId="0" borderId="0" xfId="0" applyNumberFormat="1" applyFont="1"/>
    <xf numFmtId="0" fontId="12" fillId="0" borderId="7" xfId="0" applyFont="1" applyBorder="1"/>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2" fillId="3" borderId="5" xfId="0" applyFont="1" applyFill="1" applyBorder="1"/>
    <xf numFmtId="3" fontId="12" fillId="0" borderId="5" xfId="0" applyNumberFormat="1" applyFont="1" applyFill="1" applyBorder="1" applyAlignment="1">
      <alignment vertical="center"/>
    </xf>
    <xf numFmtId="165" fontId="12" fillId="0" borderId="5" xfId="0" applyNumberFormat="1" applyFont="1" applyFill="1" applyBorder="1"/>
    <xf numFmtId="0" fontId="12" fillId="3" borderId="5" xfId="0" applyFont="1" applyFill="1" applyBorder="1" applyAlignment="1">
      <alignment vertical="center"/>
    </xf>
    <xf numFmtId="0" fontId="14" fillId="3" borderId="5" xfId="0" applyFont="1" applyFill="1" applyBorder="1" applyAlignment="1">
      <alignment vertical="center"/>
    </xf>
    <xf numFmtId="3" fontId="12" fillId="0" borderId="5" xfId="0" applyNumberFormat="1" applyFont="1" applyBorder="1"/>
    <xf numFmtId="0" fontId="12" fillId="3" borderId="7" xfId="0" applyFont="1" applyFill="1" applyBorder="1" applyAlignment="1">
      <alignment vertical="center"/>
    </xf>
    <xf numFmtId="0" fontId="13" fillId="2" borderId="5" xfId="0" applyFont="1" applyFill="1" applyBorder="1"/>
    <xf numFmtId="3" fontId="13" fillId="2" borderId="5" xfId="0" applyNumberFormat="1" applyFont="1" applyFill="1" applyBorder="1"/>
    <xf numFmtId="3" fontId="13" fillId="2" borderId="5" xfId="0" applyNumberFormat="1" applyFont="1" applyFill="1" applyBorder="1" applyAlignment="1">
      <alignment horizontal="center" wrapText="1"/>
    </xf>
    <xf numFmtId="0" fontId="17" fillId="3" borderId="5" xfId="0" applyFont="1" applyFill="1" applyBorder="1" applyAlignment="1">
      <alignment vertical="center" wrapText="1"/>
    </xf>
    <xf numFmtId="0" fontId="18" fillId="2" borderId="5"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5" xfId="0" applyFont="1" applyFill="1" applyBorder="1" applyAlignment="1">
      <alignment horizontal="left" vertical="center" wrapText="1"/>
    </xf>
    <xf numFmtId="12" fontId="19" fillId="0" borderId="5" xfId="4" applyNumberFormat="1" applyFont="1" applyFill="1" applyBorder="1" applyAlignment="1">
      <alignment horizontal="left" vertical="center" wrapText="1"/>
    </xf>
    <xf numFmtId="14" fontId="19" fillId="3" borderId="5" xfId="0" applyNumberFormat="1" applyFont="1" applyFill="1" applyBorder="1" applyAlignment="1">
      <alignment horizontal="left" vertical="center" wrapText="1"/>
    </xf>
    <xf numFmtId="1" fontId="19" fillId="3" borderId="5" xfId="0" applyNumberFormat="1" applyFont="1" applyFill="1" applyBorder="1" applyAlignment="1">
      <alignment horizontal="left" vertical="center" wrapText="1"/>
    </xf>
    <xf numFmtId="3" fontId="19" fillId="0" borderId="5" xfId="0" applyNumberFormat="1" applyFont="1" applyBorder="1" applyAlignment="1">
      <alignment horizontal="left" vertical="center" wrapText="1"/>
    </xf>
    <xf numFmtId="3" fontId="19" fillId="0" borderId="5" xfId="0" applyNumberFormat="1" applyFont="1" applyFill="1" applyBorder="1" applyAlignment="1">
      <alignment horizontal="left" vertical="center" wrapText="1"/>
    </xf>
    <xf numFmtId="0" fontId="19" fillId="3" borderId="5" xfId="0" applyFont="1" applyFill="1" applyBorder="1" applyAlignment="1">
      <alignment horizontal="center" vertical="center"/>
    </xf>
    <xf numFmtId="0" fontId="19" fillId="3" borderId="5" xfId="0" applyFont="1" applyFill="1" applyBorder="1" applyAlignment="1">
      <alignment horizontal="left" vertical="center" wrapText="1"/>
    </xf>
    <xf numFmtId="12" fontId="19" fillId="3" borderId="5" xfId="4" applyNumberFormat="1" applyFont="1" applyFill="1" applyBorder="1" applyAlignment="1">
      <alignment horizontal="left" vertical="center" wrapText="1"/>
    </xf>
    <xf numFmtId="3" fontId="19" fillId="3" borderId="5" xfId="0" applyNumberFormat="1" applyFont="1" applyFill="1" applyBorder="1" applyAlignment="1">
      <alignment horizontal="left" vertical="center" wrapText="1"/>
    </xf>
    <xf numFmtId="14" fontId="19" fillId="0" borderId="5" xfId="0" applyNumberFormat="1" applyFont="1" applyFill="1" applyBorder="1" applyAlignment="1">
      <alignment horizontal="left" vertical="center" wrapText="1"/>
    </xf>
    <xf numFmtId="1" fontId="19" fillId="0" borderId="5" xfId="0" applyNumberFormat="1" applyFont="1" applyFill="1" applyBorder="1" applyAlignment="1">
      <alignment horizontal="left" vertical="center" wrapText="1"/>
    </xf>
    <xf numFmtId="0" fontId="19" fillId="0" borderId="5" xfId="0" applyFont="1" applyBorder="1" applyAlignment="1">
      <alignment horizontal="left" vertical="center" wrapText="1"/>
    </xf>
    <xf numFmtId="0" fontId="19" fillId="0" borderId="5" xfId="0" applyFont="1" applyBorder="1" applyAlignment="1">
      <alignment horizontal="center" vertical="center"/>
    </xf>
    <xf numFmtId="14" fontId="19" fillId="0" borderId="5" xfId="0" applyNumberFormat="1" applyFont="1" applyBorder="1" applyAlignment="1">
      <alignment horizontal="left" vertical="center" wrapText="1"/>
    </xf>
    <xf numFmtId="1" fontId="19" fillId="0" borderId="5" xfId="0" applyNumberFormat="1" applyFont="1" applyBorder="1" applyAlignment="1">
      <alignment horizontal="left" vertical="center" wrapText="1"/>
    </xf>
    <xf numFmtId="3" fontId="19" fillId="3" borderId="5" xfId="0" applyNumberFormat="1" applyFont="1" applyFill="1" applyBorder="1" applyAlignment="1">
      <alignment horizontal="left" vertical="center"/>
    </xf>
    <xf numFmtId="0" fontId="19" fillId="3" borderId="5" xfId="0" applyFont="1" applyFill="1" applyBorder="1" applyAlignment="1">
      <alignment horizontal="left" vertical="center"/>
    </xf>
    <xf numFmtId="0" fontId="17" fillId="0" borderId="5" xfId="0" applyFont="1" applyBorder="1" applyAlignment="1">
      <alignment horizontal="center" vertical="center"/>
    </xf>
    <xf numFmtId="0" fontId="17" fillId="0" borderId="5" xfId="0" applyFont="1" applyBorder="1" applyAlignment="1">
      <alignment horizontal="left" vertical="center" wrapText="1"/>
    </xf>
    <xf numFmtId="12" fontId="17" fillId="0" borderId="5" xfId="4" applyNumberFormat="1" applyFont="1" applyFill="1" applyBorder="1" applyAlignment="1">
      <alignment horizontal="left" vertical="center" wrapText="1"/>
    </xf>
    <xf numFmtId="14" fontId="17" fillId="0" borderId="5" xfId="0" applyNumberFormat="1" applyFont="1" applyBorder="1" applyAlignment="1">
      <alignment horizontal="left" vertical="center" wrapText="1"/>
    </xf>
    <xf numFmtId="1" fontId="17" fillId="0" borderId="5" xfId="0" applyNumberFormat="1" applyFont="1" applyBorder="1" applyAlignment="1">
      <alignment horizontal="left" vertical="center" wrapText="1"/>
    </xf>
    <xf numFmtId="3" fontId="17" fillId="0" borderId="5" xfId="0" applyNumberFormat="1" applyFont="1" applyBorder="1" applyAlignment="1">
      <alignment horizontal="left" vertical="center" wrapText="1"/>
    </xf>
    <xf numFmtId="3" fontId="17" fillId="3" borderId="5" xfId="0" applyNumberFormat="1" applyFont="1" applyFill="1" applyBorder="1" applyAlignment="1">
      <alignment horizontal="left" vertical="center" wrapText="1"/>
    </xf>
    <xf numFmtId="3" fontId="20" fillId="3" borderId="5" xfId="0" applyNumberFormat="1" applyFont="1" applyFill="1" applyBorder="1" applyAlignment="1">
      <alignment horizontal="left" vertical="center"/>
    </xf>
    <xf numFmtId="0" fontId="20" fillId="3"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9" fillId="0" borderId="5" xfId="0" applyFont="1" applyBorder="1" applyAlignment="1">
      <alignment horizontal="center" vertical="center" wrapText="1"/>
    </xf>
    <xf numFmtId="1" fontId="17" fillId="3" borderId="5" xfId="0" applyNumberFormat="1" applyFont="1" applyFill="1" applyBorder="1" applyAlignment="1">
      <alignment horizontal="left" vertical="center" wrapText="1"/>
    </xf>
    <xf numFmtId="0" fontId="18" fillId="3" borderId="5" xfId="0" applyFont="1" applyFill="1" applyBorder="1" applyAlignment="1">
      <alignment horizontal="left" vertical="center" wrapText="1"/>
    </xf>
    <xf numFmtId="0" fontId="21" fillId="0" borderId="0" xfId="0" applyFont="1" applyAlignment="1">
      <alignment vertical="center" wrapText="1"/>
    </xf>
    <xf numFmtId="3" fontId="19" fillId="0" borderId="0" xfId="0" applyNumberFormat="1" applyFont="1" applyAlignment="1">
      <alignment horizontal="left" vertical="center" wrapText="1"/>
    </xf>
    <xf numFmtId="0" fontId="19" fillId="0" borderId="0" xfId="0" applyFont="1" applyAlignment="1">
      <alignment horizontal="left" vertical="center" wrapText="1"/>
    </xf>
    <xf numFmtId="0" fontId="19" fillId="5" borderId="5" xfId="0" applyFont="1" applyFill="1" applyBorder="1" applyAlignment="1">
      <alignment horizontal="center" vertical="center"/>
    </xf>
    <xf numFmtId="0" fontId="19" fillId="5" borderId="5" xfId="0" applyFont="1" applyFill="1" applyBorder="1" applyAlignment="1">
      <alignment horizontal="left" vertical="center" wrapText="1"/>
    </xf>
    <xf numFmtId="12" fontId="19" fillId="5" borderId="5" xfId="4" applyNumberFormat="1" applyFont="1" applyFill="1" applyBorder="1" applyAlignment="1">
      <alignment horizontal="left" vertical="center" wrapText="1"/>
    </xf>
    <xf numFmtId="14" fontId="19" fillId="5" borderId="5" xfId="0" applyNumberFormat="1" applyFont="1" applyFill="1" applyBorder="1" applyAlignment="1">
      <alignment horizontal="left" vertical="center" wrapText="1"/>
    </xf>
    <xf numFmtId="1" fontId="19" fillId="5" borderId="5" xfId="0" applyNumberFormat="1" applyFont="1" applyFill="1" applyBorder="1" applyAlignment="1">
      <alignment horizontal="left" vertical="center" wrapText="1"/>
    </xf>
    <xf numFmtId="3" fontId="19" fillId="5" borderId="5" xfId="0" applyNumberFormat="1"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7" fillId="3" borderId="5" xfId="0" applyFont="1" applyFill="1" applyBorder="1" applyAlignment="1">
      <alignment horizontal="center" vertical="center"/>
    </xf>
    <xf numFmtId="0" fontId="18" fillId="7" borderId="5" xfId="0" applyFont="1" applyFill="1" applyBorder="1" applyAlignment="1">
      <alignment horizontal="left" vertical="center" wrapText="1"/>
    </xf>
    <xf numFmtId="1" fontId="17" fillId="8" borderId="5" xfId="0" applyNumberFormat="1" applyFont="1" applyFill="1" applyBorder="1" applyAlignment="1">
      <alignment horizontal="left" vertical="center" wrapText="1"/>
    </xf>
    <xf numFmtId="166" fontId="17" fillId="3" borderId="5" xfId="0" applyNumberFormat="1" applyFont="1" applyFill="1" applyBorder="1" applyAlignment="1">
      <alignment horizontal="left" vertical="center" wrapText="1"/>
    </xf>
    <xf numFmtId="1" fontId="19" fillId="8" borderId="5" xfId="0" applyNumberFormat="1" applyFont="1" applyFill="1" applyBorder="1" applyAlignment="1">
      <alignment horizontal="left" vertical="center" wrapText="1"/>
    </xf>
    <xf numFmtId="0" fontId="3" fillId="3" borderId="5" xfId="0" applyFont="1" applyFill="1" applyBorder="1" applyAlignment="1">
      <alignment horizontal="left" vertical="center" wrapText="1"/>
    </xf>
    <xf numFmtId="0" fontId="19" fillId="3" borderId="5" xfId="0" applyFont="1" applyFill="1" applyBorder="1" applyAlignment="1">
      <alignment vertical="center" wrapText="1"/>
    </xf>
    <xf numFmtId="0" fontId="19" fillId="7" borderId="5" xfId="0" applyFont="1" applyFill="1" applyBorder="1" applyAlignment="1">
      <alignment horizontal="center" vertical="center"/>
    </xf>
    <xf numFmtId="0" fontId="19" fillId="7" borderId="5" xfId="0" applyFont="1" applyFill="1" applyBorder="1" applyAlignment="1">
      <alignment horizontal="left" vertical="center" wrapText="1"/>
    </xf>
    <xf numFmtId="3" fontId="19" fillId="7" borderId="5" xfId="0" applyNumberFormat="1" applyFont="1" applyFill="1" applyBorder="1" applyAlignment="1">
      <alignment horizontal="left" vertical="center" wrapText="1"/>
    </xf>
    <xf numFmtId="12" fontId="19" fillId="7" borderId="5" xfId="4" applyNumberFormat="1" applyFont="1" applyFill="1" applyBorder="1" applyAlignment="1">
      <alignment horizontal="left" vertical="center" wrapText="1"/>
    </xf>
    <xf numFmtId="14" fontId="19" fillId="7" borderId="5" xfId="0" applyNumberFormat="1" applyFont="1" applyFill="1" applyBorder="1" applyAlignment="1">
      <alignment horizontal="left" vertical="center" wrapText="1"/>
    </xf>
    <xf numFmtId="1" fontId="19" fillId="7" borderId="5" xfId="0" applyNumberFormat="1" applyFont="1" applyFill="1" applyBorder="1" applyAlignment="1">
      <alignment horizontal="left" vertical="center" wrapText="1"/>
    </xf>
    <xf numFmtId="3" fontId="19" fillId="5" borderId="5" xfId="0" applyNumberFormat="1" applyFont="1" applyFill="1" applyBorder="1" applyAlignment="1">
      <alignment horizontal="left" vertical="center"/>
    </xf>
    <xf numFmtId="1" fontId="23" fillId="0" borderId="0" xfId="0" applyNumberFormat="1" applyFont="1" applyAlignment="1">
      <alignment horizontal="left" vertical="center"/>
    </xf>
    <xf numFmtId="0" fontId="19" fillId="3" borderId="0" xfId="0" applyFont="1" applyFill="1" applyBorder="1" applyAlignment="1">
      <alignment horizontal="left" vertical="center" wrapText="1"/>
    </xf>
    <xf numFmtId="0" fontId="19" fillId="5" borderId="5" xfId="0" applyFont="1" applyFill="1" applyBorder="1" applyAlignment="1">
      <alignment vertical="center" wrapText="1"/>
    </xf>
    <xf numFmtId="0" fontId="17" fillId="7" borderId="5" xfId="0" applyFont="1" applyFill="1" applyBorder="1" applyAlignment="1">
      <alignment horizontal="center" vertical="center"/>
    </xf>
    <xf numFmtId="0" fontId="17" fillId="7" borderId="5" xfId="0" applyFont="1" applyFill="1" applyBorder="1" applyAlignment="1">
      <alignment horizontal="left" vertical="center" wrapText="1"/>
    </xf>
    <xf numFmtId="3" fontId="17" fillId="7" borderId="5" xfId="0" applyNumberFormat="1" applyFont="1" applyFill="1" applyBorder="1" applyAlignment="1">
      <alignment horizontal="left" vertical="center" wrapText="1"/>
    </xf>
    <xf numFmtId="14" fontId="17" fillId="7" borderId="5" xfId="0" applyNumberFormat="1" applyFont="1" applyFill="1" applyBorder="1" applyAlignment="1">
      <alignment horizontal="left" vertical="center" wrapText="1"/>
    </xf>
    <xf numFmtId="0" fontId="3" fillId="7" borderId="5" xfId="0" applyFont="1" applyFill="1" applyBorder="1" applyAlignment="1">
      <alignment horizontal="left" vertical="center" wrapText="1"/>
    </xf>
    <xf numFmtId="14" fontId="17" fillId="3" borderId="5" xfId="0" applyNumberFormat="1" applyFont="1" applyFill="1" applyBorder="1" applyAlignment="1">
      <alignment horizontal="left" vertical="center" wrapText="1"/>
    </xf>
    <xf numFmtId="0" fontId="17" fillId="3" borderId="5" xfId="0" applyFont="1" applyFill="1" applyBorder="1" applyAlignment="1">
      <alignment horizontal="justify" vertical="center" wrapText="1"/>
    </xf>
    <xf numFmtId="12" fontId="17" fillId="3" borderId="5" xfId="4" applyNumberFormat="1" applyFont="1" applyFill="1" applyBorder="1" applyAlignment="1">
      <alignment horizontal="left" vertical="center" wrapText="1"/>
    </xf>
    <xf numFmtId="0" fontId="19" fillId="6" borderId="5" xfId="0" applyFont="1" applyFill="1" applyBorder="1" applyAlignment="1">
      <alignment horizontal="center" vertical="center"/>
    </xf>
    <xf numFmtId="0" fontId="19" fillId="6" borderId="5" xfId="0" applyFont="1" applyFill="1" applyBorder="1" applyAlignment="1">
      <alignment horizontal="left" vertical="center" wrapText="1"/>
    </xf>
    <xf numFmtId="0" fontId="17" fillId="6" borderId="5" xfId="0" applyFont="1" applyFill="1" applyBorder="1" applyAlignment="1">
      <alignment horizontal="justify" vertical="center" wrapText="1"/>
    </xf>
    <xf numFmtId="12" fontId="17" fillId="6" borderId="5" xfId="4" applyNumberFormat="1" applyFont="1" applyFill="1" applyBorder="1" applyAlignment="1">
      <alignment horizontal="left" vertical="center" wrapText="1"/>
    </xf>
    <xf numFmtId="14" fontId="17" fillId="6" borderId="5" xfId="0" applyNumberFormat="1" applyFont="1" applyFill="1" applyBorder="1" applyAlignment="1">
      <alignment horizontal="left" vertical="center" wrapText="1"/>
    </xf>
    <xf numFmtId="1" fontId="17" fillId="6" borderId="5" xfId="0" applyNumberFormat="1" applyFont="1" applyFill="1" applyBorder="1" applyAlignment="1">
      <alignment horizontal="left" vertical="center" wrapText="1"/>
    </xf>
    <xf numFmtId="3" fontId="17" fillId="6" borderId="5" xfId="0" applyNumberFormat="1" applyFont="1" applyFill="1" applyBorder="1" applyAlignment="1">
      <alignment horizontal="left" vertical="center" wrapText="1"/>
    </xf>
    <xf numFmtId="3" fontId="19" fillId="6" borderId="5" xfId="0" applyNumberFormat="1" applyFont="1" applyFill="1" applyBorder="1" applyAlignment="1">
      <alignment horizontal="left" vertical="center" wrapText="1"/>
    </xf>
    <xf numFmtId="0" fontId="18" fillId="6" borderId="5" xfId="0" applyFont="1" applyFill="1" applyBorder="1" applyAlignment="1">
      <alignment wrapText="1"/>
    </xf>
    <xf numFmtId="0" fontId="17" fillId="6" borderId="5" xfId="0" applyFont="1" applyFill="1" applyBorder="1" applyAlignment="1">
      <alignment horizontal="left" vertical="center" wrapText="1"/>
    </xf>
    <xf numFmtId="0" fontId="19" fillId="0" borderId="5" xfId="0" applyFont="1" applyBorder="1"/>
    <xf numFmtId="0" fontId="17" fillId="0" borderId="5" xfId="0" applyFont="1" applyBorder="1"/>
    <xf numFmtId="0" fontId="18" fillId="0" borderId="5" xfId="0" applyFont="1" applyBorder="1" applyAlignment="1">
      <alignment wrapText="1"/>
    </xf>
    <xf numFmtId="0" fontId="19" fillId="3" borderId="5" xfId="0" applyFont="1" applyFill="1" applyBorder="1"/>
    <xf numFmtId="0" fontId="17" fillId="5" borderId="5" xfId="0" applyFont="1" applyFill="1" applyBorder="1" applyAlignment="1">
      <alignment horizontal="justify" vertical="center" wrapText="1"/>
    </xf>
    <xf numFmtId="12" fontId="17" fillId="5" borderId="5" xfId="4" applyNumberFormat="1" applyFont="1" applyFill="1" applyBorder="1" applyAlignment="1">
      <alignment horizontal="left" vertical="center" wrapText="1"/>
    </xf>
    <xf numFmtId="14" fontId="17" fillId="5" borderId="5" xfId="0" applyNumberFormat="1" applyFont="1" applyFill="1" applyBorder="1" applyAlignment="1">
      <alignment horizontal="left" vertical="center" wrapText="1"/>
    </xf>
    <xf numFmtId="3" fontId="17" fillId="5" borderId="5" xfId="0" applyNumberFormat="1" applyFont="1" applyFill="1" applyBorder="1" applyAlignment="1">
      <alignment horizontal="left" vertical="center" wrapText="1"/>
    </xf>
    <xf numFmtId="0" fontId="18" fillId="5" borderId="5" xfId="0" applyFont="1" applyFill="1" applyBorder="1" applyAlignment="1">
      <alignment wrapText="1"/>
    </xf>
    <xf numFmtId="0" fontId="19" fillId="3" borderId="5" xfId="0" applyFont="1" applyFill="1" applyBorder="1" applyAlignment="1">
      <alignment horizontal="center" vertical="center" wrapText="1"/>
    </xf>
    <xf numFmtId="0" fontId="17" fillId="7" borderId="5" xfId="0" applyFont="1" applyFill="1" applyBorder="1" applyAlignment="1">
      <alignment horizontal="justify" vertical="center" wrapText="1"/>
    </xf>
    <xf numFmtId="12" fontId="17" fillId="7" borderId="5" xfId="4" applyNumberFormat="1" applyFont="1" applyFill="1" applyBorder="1" applyAlignment="1">
      <alignment horizontal="left" vertical="center" wrapText="1"/>
    </xf>
    <xf numFmtId="3" fontId="19" fillId="7" borderId="5" xfId="0" applyNumberFormat="1" applyFont="1" applyFill="1" applyBorder="1" applyAlignment="1">
      <alignment horizontal="left" vertical="center"/>
    </xf>
    <xf numFmtId="0" fontId="18" fillId="7" borderId="5" xfId="0" applyFont="1" applyFill="1" applyBorder="1" applyAlignment="1">
      <alignment wrapText="1"/>
    </xf>
    <xf numFmtId="0" fontId="19" fillId="0" borderId="5" xfId="0" applyFont="1" applyBorder="1" applyAlignment="1">
      <alignment vertical="center" wrapText="1"/>
    </xf>
    <xf numFmtId="0" fontId="17" fillId="5" borderId="5" xfId="0" applyFont="1" applyFill="1" applyBorder="1" applyAlignment="1">
      <alignment horizontal="center" vertical="center"/>
    </xf>
    <xf numFmtId="3" fontId="18" fillId="3" borderId="5" xfId="0" applyNumberFormat="1" applyFont="1" applyFill="1" applyBorder="1" applyAlignment="1">
      <alignment horizontal="left" vertical="center" wrapText="1"/>
    </xf>
    <xf numFmtId="0" fontId="17" fillId="6" borderId="5" xfId="0" applyFont="1" applyFill="1" applyBorder="1" applyAlignment="1">
      <alignment horizontal="center" vertical="center"/>
    </xf>
    <xf numFmtId="0" fontId="19" fillId="6" borderId="5" xfId="0" applyFont="1" applyFill="1" applyBorder="1" applyAlignment="1">
      <alignment vertical="center" wrapText="1"/>
    </xf>
    <xf numFmtId="14" fontId="19" fillId="6" borderId="5" xfId="0" applyNumberFormat="1" applyFont="1" applyFill="1" applyBorder="1" applyAlignment="1">
      <alignment horizontal="left" vertical="center" wrapText="1"/>
    </xf>
    <xf numFmtId="3" fontId="19" fillId="6" borderId="5" xfId="0" applyNumberFormat="1" applyFont="1" applyFill="1" applyBorder="1" applyAlignment="1">
      <alignment horizontal="left" vertical="center"/>
    </xf>
    <xf numFmtId="3" fontId="18" fillId="6" borderId="5" xfId="0" applyNumberFormat="1" applyFont="1" applyFill="1" applyBorder="1" applyAlignment="1">
      <alignment horizontal="left" vertical="center" wrapText="1"/>
    </xf>
    <xf numFmtId="3" fontId="18" fillId="5" borderId="5" xfId="0" applyNumberFormat="1" applyFont="1" applyFill="1" applyBorder="1" applyAlignment="1">
      <alignment horizontal="left" vertical="center" wrapText="1"/>
    </xf>
    <xf numFmtId="0" fontId="19" fillId="9" borderId="5" xfId="0" applyFont="1" applyFill="1" applyBorder="1" applyAlignment="1">
      <alignment horizontal="center" vertical="center"/>
    </xf>
    <xf numFmtId="0" fontId="19" fillId="0" borderId="0" xfId="0" applyFont="1"/>
    <xf numFmtId="0" fontId="19" fillId="3" borderId="0" xfId="0" applyFont="1" applyFill="1"/>
    <xf numFmtId="0" fontId="19" fillId="6" borderId="0" xfId="0" applyFont="1" applyFill="1" applyAlignment="1">
      <alignment horizontal="left" vertical="center" wrapText="1"/>
    </xf>
    <xf numFmtId="0" fontId="19" fillId="6" borderId="5" xfId="0" applyFont="1" applyFill="1" applyBorder="1" applyAlignment="1">
      <alignment horizontal="left" vertical="center"/>
    </xf>
    <xf numFmtId="0" fontId="17" fillId="3" borderId="5" xfId="0" applyFont="1" applyFill="1" applyBorder="1" applyAlignment="1">
      <alignment horizontal="left" vertical="center"/>
    </xf>
    <xf numFmtId="0" fontId="19" fillId="5" borderId="5" xfId="0" applyFont="1" applyFill="1" applyBorder="1"/>
    <xf numFmtId="0" fontId="20" fillId="5" borderId="5" xfId="0" applyFont="1" applyFill="1" applyBorder="1" applyAlignment="1">
      <alignment horizontal="left" vertical="center" wrapText="1"/>
    </xf>
    <xf numFmtId="0" fontId="3" fillId="2" borderId="8" xfId="0" applyFont="1" applyFill="1" applyBorder="1" applyAlignment="1">
      <alignment horizontal="center" vertical="center" textRotation="1"/>
    </xf>
    <xf numFmtId="0" fontId="3" fillId="2" borderId="9" xfId="0" applyFont="1" applyFill="1" applyBorder="1" applyAlignment="1">
      <alignment horizontal="center" vertical="center" textRotation="1"/>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1" xfId="0" applyFont="1" applyFill="1" applyBorder="1" applyAlignment="1">
      <alignment horizontal="center" wrapText="1"/>
    </xf>
    <xf numFmtId="0" fontId="13" fillId="4" borderId="0" xfId="0" applyFont="1" applyFill="1" applyBorder="1" applyAlignment="1">
      <alignment horizontal="center" wrapText="1"/>
    </xf>
    <xf numFmtId="0" fontId="13" fillId="4" borderId="4" xfId="0" applyFont="1" applyFill="1" applyBorder="1" applyAlignment="1">
      <alignment horizontal="center" wrapText="1"/>
    </xf>
    <xf numFmtId="0" fontId="13" fillId="0" borderId="5" xfId="0" applyFont="1" applyBorder="1" applyAlignment="1">
      <alignment horizontal="center" vertical="center"/>
    </xf>
    <xf numFmtId="0" fontId="13" fillId="0" borderId="5" xfId="0" applyFont="1" applyBorder="1" applyAlignment="1">
      <alignment horizontal="center" vertical="center" wrapText="1"/>
    </xf>
    <xf numFmtId="14" fontId="0" fillId="0" borderId="0" xfId="0" applyNumberFormat="1"/>
  </cellXfs>
  <cellStyles count="5">
    <cellStyle name="Euro" xfId="1"/>
    <cellStyle name="Millares" xfId="4" builtinId="3"/>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21"/>
  <sheetViews>
    <sheetView topLeftCell="A248" zoomScaleNormal="100" workbookViewId="0">
      <selection activeCell="M4" sqref="M4:M248"/>
    </sheetView>
  </sheetViews>
  <sheetFormatPr baseColWidth="10" defaultColWidth="11.42578125" defaultRowHeight="15" x14ac:dyDescent="0.25"/>
  <cols>
    <col min="1" max="1" width="6.5703125" style="5" customWidth="1"/>
    <col min="2" max="2" width="4.28515625" style="5" customWidth="1"/>
    <col min="3" max="3" width="14.7109375" style="6" customWidth="1"/>
    <col min="4" max="4" width="17.28515625" style="6" customWidth="1"/>
    <col min="5" max="5" width="22" style="6" customWidth="1"/>
    <col min="6" max="6" width="25.28515625" style="6" customWidth="1"/>
    <col min="7" max="7" width="22.85546875" style="6" customWidth="1"/>
    <col min="8" max="8" width="18.85546875" style="6" customWidth="1"/>
    <col min="9" max="9" width="14.5703125" style="6" customWidth="1"/>
    <col min="10" max="10" width="15.42578125" style="6" customWidth="1"/>
    <col min="11" max="11" width="15.7109375" style="6" customWidth="1"/>
    <col min="12" max="12" width="13" style="6" customWidth="1"/>
    <col min="13" max="13" width="17.28515625" style="6" customWidth="1"/>
    <col min="14" max="14" width="18.85546875" style="6" customWidth="1"/>
    <col min="15" max="15" width="16.42578125" style="6" customWidth="1"/>
    <col min="16" max="16" width="14.5703125" style="4" customWidth="1"/>
    <col min="17" max="17" width="15.140625" style="6" customWidth="1"/>
    <col min="18" max="18" width="14.5703125" style="6" customWidth="1"/>
    <col min="19" max="19" width="21" customWidth="1"/>
    <col min="20" max="20" width="13.28515625" customWidth="1"/>
  </cols>
  <sheetData>
    <row r="1" spans="1:20" s="1" customFormat="1" ht="18.75" x14ac:dyDescent="0.25">
      <c r="A1" s="161" t="s">
        <v>0</v>
      </c>
      <c r="B1" s="161"/>
      <c r="C1" s="161"/>
      <c r="D1" s="161"/>
      <c r="E1" s="161"/>
      <c r="F1" s="161"/>
      <c r="G1" s="161"/>
      <c r="H1" s="161"/>
      <c r="I1" s="161"/>
      <c r="J1" s="161"/>
      <c r="K1" s="161"/>
      <c r="L1" s="161"/>
      <c r="M1" s="161"/>
      <c r="N1" s="161"/>
      <c r="O1" s="161"/>
      <c r="P1" s="161"/>
      <c r="Q1" s="161"/>
      <c r="R1" s="161"/>
      <c r="S1" s="161"/>
      <c r="T1" s="2"/>
    </row>
    <row r="2" spans="1:20" s="1" customFormat="1" ht="18.75" x14ac:dyDescent="0.25">
      <c r="A2" s="161" t="s">
        <v>1</v>
      </c>
      <c r="B2" s="161"/>
      <c r="C2" s="161"/>
      <c r="D2" s="161"/>
      <c r="E2" s="161"/>
      <c r="F2" s="161"/>
      <c r="G2" s="161"/>
      <c r="H2" s="161"/>
      <c r="I2" s="161"/>
      <c r="J2" s="161"/>
      <c r="K2" s="161"/>
      <c r="L2" s="161"/>
      <c r="M2" s="161"/>
      <c r="N2" s="161"/>
      <c r="O2" s="161"/>
      <c r="P2" s="161"/>
      <c r="Q2" s="161"/>
      <c r="R2" s="161"/>
      <c r="S2" s="161"/>
      <c r="T2" s="2"/>
    </row>
    <row r="3" spans="1:20" s="1" customFormat="1" ht="18.75" x14ac:dyDescent="0.25">
      <c r="A3" s="162" t="s">
        <v>62</v>
      </c>
      <c r="B3" s="162"/>
      <c r="C3" s="162"/>
      <c r="D3" s="162"/>
      <c r="E3" s="162"/>
      <c r="F3" s="162"/>
      <c r="G3" s="162"/>
      <c r="H3" s="162"/>
      <c r="I3" s="162"/>
      <c r="J3" s="162"/>
      <c r="K3" s="162"/>
      <c r="L3" s="162"/>
      <c r="M3" s="162"/>
      <c r="N3" s="162"/>
      <c r="O3" s="162"/>
      <c r="P3" s="162"/>
      <c r="Q3" s="162"/>
      <c r="R3" s="162"/>
      <c r="S3" s="162"/>
      <c r="T3" s="2"/>
    </row>
    <row r="4" spans="1:20" s="13" customFormat="1" ht="38.25" customHeight="1" x14ac:dyDescent="0.25">
      <c r="A4" s="10" t="s">
        <v>2</v>
      </c>
      <c r="B4" s="159" t="s">
        <v>26</v>
      </c>
      <c r="C4" s="160"/>
      <c r="D4" s="10" t="s">
        <v>25</v>
      </c>
      <c r="E4" s="10" t="s">
        <v>3</v>
      </c>
      <c r="F4" s="10" t="s">
        <v>4</v>
      </c>
      <c r="G4" s="10" t="s">
        <v>63</v>
      </c>
      <c r="H4" s="10" t="s">
        <v>50</v>
      </c>
      <c r="I4" s="10" t="s">
        <v>48</v>
      </c>
      <c r="J4" s="10" t="s">
        <v>5</v>
      </c>
      <c r="K4" s="10" t="s">
        <v>565</v>
      </c>
      <c r="L4" s="10" t="s">
        <v>566</v>
      </c>
      <c r="M4" s="10" t="s">
        <v>6</v>
      </c>
      <c r="N4" s="10" t="s">
        <v>27</v>
      </c>
      <c r="O4" s="11" t="s">
        <v>9</v>
      </c>
      <c r="P4" s="11" t="s">
        <v>10</v>
      </c>
      <c r="Q4" s="11" t="s">
        <v>11</v>
      </c>
      <c r="R4" s="11" t="s">
        <v>105</v>
      </c>
      <c r="S4" s="10" t="s">
        <v>7</v>
      </c>
      <c r="T4" s="49" t="s">
        <v>8</v>
      </c>
    </row>
    <row r="5" spans="1:20" s="8" customFormat="1" ht="56.25" x14ac:dyDescent="0.25">
      <c r="A5" s="50">
        <v>1</v>
      </c>
      <c r="B5" s="50">
        <v>1</v>
      </c>
      <c r="C5" s="51" t="s">
        <v>49</v>
      </c>
      <c r="D5" s="51" t="s">
        <v>51</v>
      </c>
      <c r="E5" s="51" t="s">
        <v>34</v>
      </c>
      <c r="F5" s="51" t="s">
        <v>64</v>
      </c>
      <c r="G5" s="51" t="s">
        <v>117</v>
      </c>
      <c r="H5" s="51" t="s">
        <v>55</v>
      </c>
      <c r="I5" s="52" t="s">
        <v>54</v>
      </c>
      <c r="J5" s="53">
        <v>42593</v>
      </c>
      <c r="K5" s="54">
        <v>4003</v>
      </c>
      <c r="L5" s="54">
        <v>2017680010001</v>
      </c>
      <c r="M5" s="51" t="s">
        <v>22</v>
      </c>
      <c r="N5" s="55">
        <v>3557866000</v>
      </c>
      <c r="O5" s="56">
        <v>550000000</v>
      </c>
      <c r="P5" s="56"/>
      <c r="Q5" s="56"/>
      <c r="R5" s="56">
        <f>SUM(O5:Q5)</f>
        <v>550000000</v>
      </c>
      <c r="S5" s="51"/>
      <c r="T5" s="51" t="s">
        <v>66</v>
      </c>
    </row>
    <row r="6" spans="1:20" s="9" customFormat="1" ht="45" x14ac:dyDescent="0.25">
      <c r="A6" s="50">
        <v>2</v>
      </c>
      <c r="B6" s="57">
        <v>1</v>
      </c>
      <c r="C6" s="51" t="s">
        <v>49</v>
      </c>
      <c r="D6" s="58" t="s">
        <v>61</v>
      </c>
      <c r="E6" s="58" t="s">
        <v>34</v>
      </c>
      <c r="F6" s="58" t="s">
        <v>724</v>
      </c>
      <c r="G6" s="51" t="s">
        <v>117</v>
      </c>
      <c r="H6" s="58" t="s">
        <v>39</v>
      </c>
      <c r="I6" s="59" t="s">
        <v>37</v>
      </c>
      <c r="J6" s="53">
        <v>42572</v>
      </c>
      <c r="K6" s="54">
        <v>4400</v>
      </c>
      <c r="L6" s="54">
        <v>2017680010002</v>
      </c>
      <c r="M6" s="58" t="s">
        <v>22</v>
      </c>
      <c r="N6" s="55">
        <v>1072441500</v>
      </c>
      <c r="O6" s="60">
        <v>220600000</v>
      </c>
      <c r="P6" s="60"/>
      <c r="Q6" s="60"/>
      <c r="R6" s="60">
        <f t="shared" ref="R6:R11" si="0">SUM(O6:Q6)</f>
        <v>220600000</v>
      </c>
      <c r="S6" s="58"/>
      <c r="T6" s="51" t="s">
        <v>67</v>
      </c>
    </row>
    <row r="7" spans="1:20" s="9" customFormat="1" ht="56.25" customHeight="1" x14ac:dyDescent="0.25">
      <c r="A7" s="50">
        <v>3</v>
      </c>
      <c r="B7" s="50">
        <v>1</v>
      </c>
      <c r="C7" s="51" t="s">
        <v>49</v>
      </c>
      <c r="D7" s="51" t="s">
        <v>35</v>
      </c>
      <c r="E7" s="51" t="s">
        <v>34</v>
      </c>
      <c r="F7" s="51" t="s">
        <v>723</v>
      </c>
      <c r="G7" s="51" t="s">
        <v>65</v>
      </c>
      <c r="H7" s="51" t="s">
        <v>740</v>
      </c>
      <c r="I7" s="52" t="s">
        <v>29</v>
      </c>
      <c r="J7" s="61">
        <v>42563</v>
      </c>
      <c r="K7" s="62">
        <v>4507</v>
      </c>
      <c r="L7" s="62">
        <v>2017680010003</v>
      </c>
      <c r="M7" s="63" t="s">
        <v>22</v>
      </c>
      <c r="N7" s="55">
        <v>1380674419</v>
      </c>
      <c r="O7" s="60">
        <v>344064000</v>
      </c>
      <c r="P7" s="60"/>
      <c r="Q7" s="60"/>
      <c r="R7" s="60">
        <f t="shared" si="0"/>
        <v>344064000</v>
      </c>
      <c r="S7" s="60"/>
      <c r="T7" s="51" t="s">
        <v>68</v>
      </c>
    </row>
    <row r="8" spans="1:20" s="9" customFormat="1" ht="45" customHeight="1" x14ac:dyDescent="0.25">
      <c r="A8" s="50">
        <v>4</v>
      </c>
      <c r="B8" s="50">
        <v>6</v>
      </c>
      <c r="C8" s="51" t="s">
        <v>31</v>
      </c>
      <c r="D8" s="51" t="s">
        <v>33</v>
      </c>
      <c r="E8" s="51" t="s">
        <v>47</v>
      </c>
      <c r="F8" s="51" t="s">
        <v>32</v>
      </c>
      <c r="G8" s="51" t="s">
        <v>117</v>
      </c>
      <c r="H8" s="51" t="s">
        <v>1085</v>
      </c>
      <c r="I8" s="52" t="s">
        <v>28</v>
      </c>
      <c r="J8" s="61">
        <v>42563</v>
      </c>
      <c r="K8" s="62">
        <v>4796</v>
      </c>
      <c r="L8" s="62">
        <v>2017680010005</v>
      </c>
      <c r="M8" s="63" t="s">
        <v>22</v>
      </c>
      <c r="N8" s="55">
        <v>2756894</v>
      </c>
      <c r="O8" s="60">
        <v>787500000</v>
      </c>
      <c r="P8" s="60"/>
      <c r="Q8" s="60"/>
      <c r="R8" s="60">
        <f t="shared" si="0"/>
        <v>787500000</v>
      </c>
      <c r="S8" s="58"/>
      <c r="T8" s="51" t="s">
        <v>69</v>
      </c>
    </row>
    <row r="9" spans="1:20" s="9" customFormat="1" ht="56.25" customHeight="1" x14ac:dyDescent="0.25">
      <c r="A9" s="50">
        <v>5</v>
      </c>
      <c r="B9" s="50">
        <v>6</v>
      </c>
      <c r="C9" s="51" t="s">
        <v>31</v>
      </c>
      <c r="D9" s="51" t="s">
        <v>33</v>
      </c>
      <c r="E9" s="51" t="s">
        <v>53</v>
      </c>
      <c r="F9" s="51" t="s">
        <v>71</v>
      </c>
      <c r="G9" s="51" t="s">
        <v>117</v>
      </c>
      <c r="H9" s="51" t="s">
        <v>1087</v>
      </c>
      <c r="I9" s="52" t="s">
        <v>52</v>
      </c>
      <c r="J9" s="61">
        <v>42586</v>
      </c>
      <c r="K9" s="62">
        <v>4871</v>
      </c>
      <c r="L9" s="62">
        <v>2017680010007</v>
      </c>
      <c r="M9" s="63" t="s">
        <v>22</v>
      </c>
      <c r="N9" s="55">
        <v>215506250</v>
      </c>
      <c r="O9" s="60">
        <v>52500000</v>
      </c>
      <c r="P9" s="60"/>
      <c r="Q9" s="60"/>
      <c r="R9" s="60">
        <f t="shared" si="0"/>
        <v>52500000</v>
      </c>
      <c r="S9" s="58"/>
      <c r="T9" s="51" t="s">
        <v>70</v>
      </c>
    </row>
    <row r="10" spans="1:20" s="9" customFormat="1" ht="56.25" customHeight="1" x14ac:dyDescent="0.25">
      <c r="A10" s="50">
        <v>6</v>
      </c>
      <c r="B10" s="50">
        <v>1</v>
      </c>
      <c r="C10" s="51" t="s">
        <v>49</v>
      </c>
      <c r="D10" s="51" t="s">
        <v>35</v>
      </c>
      <c r="E10" s="51" t="s">
        <v>34</v>
      </c>
      <c r="F10" s="51" t="s">
        <v>1073</v>
      </c>
      <c r="G10" s="51" t="s">
        <v>72</v>
      </c>
      <c r="H10" s="51" t="s">
        <v>1086</v>
      </c>
      <c r="I10" s="52" t="s">
        <v>40</v>
      </c>
      <c r="J10" s="61">
        <v>42576</v>
      </c>
      <c r="K10" s="62">
        <v>4834</v>
      </c>
      <c r="L10" s="62">
        <v>2017680010006</v>
      </c>
      <c r="M10" s="63" t="s">
        <v>23</v>
      </c>
      <c r="N10" s="55">
        <v>4728642165.8500004</v>
      </c>
      <c r="O10" s="60">
        <v>1336050000</v>
      </c>
      <c r="P10" s="60"/>
      <c r="Q10" s="60"/>
      <c r="R10" s="60">
        <v>1336050000</v>
      </c>
      <c r="S10" s="60"/>
      <c r="T10" s="51" t="s">
        <v>73</v>
      </c>
    </row>
    <row r="11" spans="1:20" s="9" customFormat="1" ht="78.75" x14ac:dyDescent="0.25">
      <c r="A11" s="50">
        <v>7</v>
      </c>
      <c r="B11" s="50">
        <v>1</v>
      </c>
      <c r="C11" s="51" t="s">
        <v>49</v>
      </c>
      <c r="D11" s="51" t="s">
        <v>35</v>
      </c>
      <c r="E11" s="51" t="s">
        <v>34</v>
      </c>
      <c r="F11" s="51" t="s">
        <v>43</v>
      </c>
      <c r="G11" s="51" t="s">
        <v>65</v>
      </c>
      <c r="H11" s="51" t="s">
        <v>735</v>
      </c>
      <c r="I11" s="52" t="s">
        <v>41</v>
      </c>
      <c r="J11" s="61">
        <v>42577</v>
      </c>
      <c r="K11" s="62">
        <v>4887</v>
      </c>
      <c r="L11" s="62">
        <v>2017680010008</v>
      </c>
      <c r="M11" s="51" t="s">
        <v>59</v>
      </c>
      <c r="N11" s="55">
        <v>3499603750</v>
      </c>
      <c r="O11" s="60">
        <v>951500000</v>
      </c>
      <c r="P11" s="60"/>
      <c r="Q11" s="60"/>
      <c r="R11" s="60">
        <f t="shared" si="0"/>
        <v>951500000</v>
      </c>
      <c r="S11" s="58"/>
      <c r="T11" s="51" t="s">
        <v>74</v>
      </c>
    </row>
    <row r="12" spans="1:20" s="9" customFormat="1" ht="56.25" customHeight="1" x14ac:dyDescent="0.25">
      <c r="A12" s="50">
        <v>8</v>
      </c>
      <c r="B12" s="50">
        <v>1</v>
      </c>
      <c r="C12" s="51" t="s">
        <v>49</v>
      </c>
      <c r="D12" s="51" t="s">
        <v>45</v>
      </c>
      <c r="E12" s="51" t="s">
        <v>46</v>
      </c>
      <c r="F12" s="51" t="s">
        <v>44</v>
      </c>
      <c r="G12" s="51" t="s">
        <v>65</v>
      </c>
      <c r="H12" s="51" t="s">
        <v>1088</v>
      </c>
      <c r="I12" s="52" t="s">
        <v>75</v>
      </c>
      <c r="J12" s="61">
        <v>42572</v>
      </c>
      <c r="K12" s="62">
        <v>5032</v>
      </c>
      <c r="L12" s="62">
        <v>2017680010012</v>
      </c>
      <c r="M12" s="51" t="s">
        <v>59</v>
      </c>
      <c r="N12" s="55">
        <v>4364500000</v>
      </c>
      <c r="O12" s="60">
        <v>1476500000</v>
      </c>
      <c r="P12" s="60"/>
      <c r="Q12" s="60"/>
      <c r="R12" s="60">
        <f t="shared" ref="R12:R17" si="1">SUM(O12:Q12)</f>
        <v>1476500000</v>
      </c>
      <c r="S12" s="58"/>
      <c r="T12" s="51" t="s">
        <v>76</v>
      </c>
    </row>
    <row r="13" spans="1:20" s="9" customFormat="1" ht="67.5" customHeight="1" x14ac:dyDescent="0.25">
      <c r="A13" s="50">
        <v>9</v>
      </c>
      <c r="B13" s="50">
        <v>1</v>
      </c>
      <c r="C13" s="51" t="s">
        <v>49</v>
      </c>
      <c r="D13" s="58" t="s">
        <v>61</v>
      </c>
      <c r="E13" s="51" t="s">
        <v>34</v>
      </c>
      <c r="F13" s="51" t="s">
        <v>726</v>
      </c>
      <c r="G13" s="51" t="s">
        <v>65</v>
      </c>
      <c r="H13" s="58" t="s">
        <v>77</v>
      </c>
      <c r="I13" s="59" t="s">
        <v>78</v>
      </c>
      <c r="J13" s="61">
        <v>42572</v>
      </c>
      <c r="K13" s="62">
        <v>5096</v>
      </c>
      <c r="L13" s="62">
        <v>2017680010014</v>
      </c>
      <c r="M13" s="51" t="s">
        <v>59</v>
      </c>
      <c r="N13" s="55">
        <v>797350000</v>
      </c>
      <c r="O13" s="60">
        <v>203000000</v>
      </c>
      <c r="P13" s="60"/>
      <c r="Q13" s="60"/>
      <c r="R13" s="60">
        <f t="shared" si="1"/>
        <v>203000000</v>
      </c>
      <c r="S13" s="58"/>
      <c r="T13" s="51" t="s">
        <v>79</v>
      </c>
    </row>
    <row r="14" spans="1:20" s="4" customFormat="1" ht="84" customHeight="1" x14ac:dyDescent="0.25">
      <c r="A14" s="50">
        <v>10</v>
      </c>
      <c r="B14" s="64">
        <v>4</v>
      </c>
      <c r="C14" s="63" t="s">
        <v>36</v>
      </c>
      <c r="D14" s="58" t="s">
        <v>56</v>
      </c>
      <c r="E14" s="51" t="s">
        <v>80</v>
      </c>
      <c r="F14" s="63" t="s">
        <v>81</v>
      </c>
      <c r="G14" s="51" t="s">
        <v>65</v>
      </c>
      <c r="H14" s="63" t="s">
        <v>739</v>
      </c>
      <c r="I14" s="52" t="s">
        <v>82</v>
      </c>
      <c r="J14" s="65">
        <v>42565</v>
      </c>
      <c r="K14" s="66">
        <v>5252</v>
      </c>
      <c r="L14" s="66">
        <v>2017680010017</v>
      </c>
      <c r="M14" s="51" t="s">
        <v>57</v>
      </c>
      <c r="N14" s="55">
        <v>40613759696</v>
      </c>
      <c r="O14" s="60">
        <v>10590625366</v>
      </c>
      <c r="P14" s="67">
        <v>2295562587</v>
      </c>
      <c r="Q14" s="58"/>
      <c r="R14" s="60">
        <f t="shared" si="1"/>
        <v>12886187953</v>
      </c>
      <c r="S14" s="68"/>
      <c r="T14" s="51" t="s">
        <v>1177</v>
      </c>
    </row>
    <row r="15" spans="1:20" s="4" customFormat="1" ht="78.75" customHeight="1" x14ac:dyDescent="0.25">
      <c r="A15" s="50">
        <v>11</v>
      </c>
      <c r="B15" s="64">
        <v>2</v>
      </c>
      <c r="C15" s="63" t="s">
        <v>83</v>
      </c>
      <c r="D15" s="63" t="s">
        <v>84</v>
      </c>
      <c r="E15" s="63" t="s">
        <v>85</v>
      </c>
      <c r="F15" s="63" t="s">
        <v>86</v>
      </c>
      <c r="G15" s="51" t="s">
        <v>65</v>
      </c>
      <c r="H15" s="55" t="s">
        <v>87</v>
      </c>
      <c r="I15" s="52" t="s">
        <v>88</v>
      </c>
      <c r="J15" s="61">
        <v>42641</v>
      </c>
      <c r="K15" s="62">
        <v>5289</v>
      </c>
      <c r="L15" s="62">
        <v>2017680010018</v>
      </c>
      <c r="M15" s="63" t="s">
        <v>89</v>
      </c>
      <c r="N15" s="55">
        <v>643393601</v>
      </c>
      <c r="O15" s="60">
        <v>189740000</v>
      </c>
      <c r="P15" s="67"/>
      <c r="Q15" s="58"/>
      <c r="R15" s="60">
        <f t="shared" si="1"/>
        <v>189740000</v>
      </c>
      <c r="S15" s="68"/>
      <c r="T15" s="51" t="s">
        <v>90</v>
      </c>
    </row>
    <row r="16" spans="1:20" s="4" customFormat="1" ht="67.5" customHeight="1" x14ac:dyDescent="0.25">
      <c r="A16" s="50">
        <v>12</v>
      </c>
      <c r="B16" s="64">
        <v>2</v>
      </c>
      <c r="C16" s="63" t="s">
        <v>83</v>
      </c>
      <c r="D16" s="63" t="s">
        <v>84</v>
      </c>
      <c r="E16" s="63" t="s">
        <v>91</v>
      </c>
      <c r="F16" s="63" t="s">
        <v>92</v>
      </c>
      <c r="G16" s="51" t="s">
        <v>65</v>
      </c>
      <c r="H16" s="63" t="s">
        <v>93</v>
      </c>
      <c r="I16" s="52" t="s">
        <v>94</v>
      </c>
      <c r="J16" s="65">
        <v>42641</v>
      </c>
      <c r="K16" s="66">
        <v>5312</v>
      </c>
      <c r="L16" s="66">
        <v>2017680010019</v>
      </c>
      <c r="M16" s="63" t="s">
        <v>89</v>
      </c>
      <c r="N16" s="55">
        <v>7624269054</v>
      </c>
      <c r="O16" s="60">
        <v>1514553169</v>
      </c>
      <c r="P16" s="67"/>
      <c r="Q16" s="58"/>
      <c r="R16" s="60">
        <f t="shared" si="1"/>
        <v>1514553169</v>
      </c>
      <c r="S16" s="68"/>
      <c r="T16" s="51" t="s">
        <v>95</v>
      </c>
    </row>
    <row r="17" spans="1:20" s="14" customFormat="1" ht="78.75" customHeight="1" x14ac:dyDescent="0.25">
      <c r="A17" s="50">
        <v>13</v>
      </c>
      <c r="B17" s="69">
        <v>6</v>
      </c>
      <c r="C17" s="70" t="s">
        <v>31</v>
      </c>
      <c r="D17" s="70" t="s">
        <v>33</v>
      </c>
      <c r="E17" s="70" t="s">
        <v>97</v>
      </c>
      <c r="F17" s="70" t="s">
        <v>98</v>
      </c>
      <c r="G17" s="51" t="s">
        <v>65</v>
      </c>
      <c r="H17" s="70" t="s">
        <v>99</v>
      </c>
      <c r="I17" s="71" t="s">
        <v>100</v>
      </c>
      <c r="J17" s="72">
        <v>42621</v>
      </c>
      <c r="K17" s="73">
        <v>5499</v>
      </c>
      <c r="L17" s="73">
        <v>2017680010027</v>
      </c>
      <c r="M17" s="70" t="s">
        <v>22</v>
      </c>
      <c r="N17" s="74">
        <v>2197900000</v>
      </c>
      <c r="O17" s="75">
        <v>520000000</v>
      </c>
      <c r="P17" s="76"/>
      <c r="Q17" s="77"/>
      <c r="R17" s="75">
        <f t="shared" si="1"/>
        <v>520000000</v>
      </c>
      <c r="S17" s="77"/>
      <c r="T17" s="78" t="s">
        <v>101</v>
      </c>
    </row>
    <row r="18" spans="1:20" s="3" customFormat="1" ht="56.25" customHeight="1" x14ac:dyDescent="0.25">
      <c r="A18" s="50">
        <v>14</v>
      </c>
      <c r="B18" s="50">
        <v>2</v>
      </c>
      <c r="C18" s="63" t="s">
        <v>83</v>
      </c>
      <c r="D18" s="63" t="s">
        <v>84</v>
      </c>
      <c r="E18" s="58" t="s">
        <v>91</v>
      </c>
      <c r="F18" s="51" t="s">
        <v>493</v>
      </c>
      <c r="G18" s="51" t="s">
        <v>103</v>
      </c>
      <c r="H18" s="51" t="s">
        <v>106</v>
      </c>
      <c r="I18" s="52" t="s">
        <v>104</v>
      </c>
      <c r="J18" s="72">
        <v>42745</v>
      </c>
      <c r="K18" s="73">
        <v>5016</v>
      </c>
      <c r="L18" s="73">
        <v>2017680010011</v>
      </c>
      <c r="M18" s="63" t="s">
        <v>89</v>
      </c>
      <c r="N18" s="56">
        <v>1100600000</v>
      </c>
      <c r="O18" s="56">
        <v>1100600000</v>
      </c>
      <c r="P18" s="67"/>
      <c r="Q18" s="58"/>
      <c r="R18" s="60">
        <f t="shared" ref="R18:R27" si="2">SUM(O18:Q18)</f>
        <v>1100600000</v>
      </c>
      <c r="S18" s="68"/>
      <c r="T18" s="78" t="s">
        <v>102</v>
      </c>
    </row>
    <row r="19" spans="1:20" s="4" customFormat="1" ht="81" customHeight="1" x14ac:dyDescent="0.25">
      <c r="A19" s="50">
        <v>15</v>
      </c>
      <c r="B19" s="64">
        <v>4</v>
      </c>
      <c r="C19" s="63" t="s">
        <v>109</v>
      </c>
      <c r="D19" s="63" t="s">
        <v>56</v>
      </c>
      <c r="E19" s="63" t="s">
        <v>110</v>
      </c>
      <c r="F19" s="63" t="s">
        <v>111</v>
      </c>
      <c r="G19" s="51" t="s">
        <v>65</v>
      </c>
      <c r="H19" s="63" t="s">
        <v>112</v>
      </c>
      <c r="I19" s="52" t="s">
        <v>113</v>
      </c>
      <c r="J19" s="61">
        <v>42599</v>
      </c>
      <c r="K19" s="62">
        <v>6173</v>
      </c>
      <c r="L19" s="62">
        <v>2017680010051</v>
      </c>
      <c r="M19" s="63" t="s">
        <v>57</v>
      </c>
      <c r="N19" s="55">
        <v>53353735858</v>
      </c>
      <c r="O19" s="60">
        <v>11350966683</v>
      </c>
      <c r="P19" s="60">
        <v>4638172000</v>
      </c>
      <c r="Q19" s="58"/>
      <c r="R19" s="60">
        <f t="shared" si="2"/>
        <v>15989138683</v>
      </c>
      <c r="S19" s="68"/>
      <c r="T19" s="78" t="s">
        <v>1178</v>
      </c>
    </row>
    <row r="20" spans="1:20" s="4" customFormat="1" ht="78.75" x14ac:dyDescent="0.25">
      <c r="A20" s="50">
        <v>16</v>
      </c>
      <c r="B20" s="64">
        <v>4</v>
      </c>
      <c r="C20" s="63" t="s">
        <v>109</v>
      </c>
      <c r="D20" s="63" t="s">
        <v>56</v>
      </c>
      <c r="E20" s="63" t="s">
        <v>110</v>
      </c>
      <c r="F20" s="63" t="s">
        <v>114</v>
      </c>
      <c r="G20" s="51" t="s">
        <v>117</v>
      </c>
      <c r="H20" s="63" t="s">
        <v>115</v>
      </c>
      <c r="I20" s="52" t="s">
        <v>116</v>
      </c>
      <c r="J20" s="65">
        <v>42599</v>
      </c>
      <c r="K20" s="66">
        <v>5081</v>
      </c>
      <c r="L20" s="66">
        <v>2017680010020</v>
      </c>
      <c r="M20" s="51" t="s">
        <v>57</v>
      </c>
      <c r="N20" s="55">
        <v>9634506996</v>
      </c>
      <c r="O20" s="60">
        <v>2879778282</v>
      </c>
      <c r="P20" s="60"/>
      <c r="Q20" s="58"/>
      <c r="R20" s="60">
        <f t="shared" si="2"/>
        <v>2879778282</v>
      </c>
      <c r="S20" s="68"/>
      <c r="T20" s="78" t="s">
        <v>1179</v>
      </c>
    </row>
    <row r="21" spans="1:20" s="4" customFormat="1" ht="101.25" customHeight="1" x14ac:dyDescent="0.25">
      <c r="A21" s="50">
        <v>17</v>
      </c>
      <c r="B21" s="64">
        <v>4</v>
      </c>
      <c r="C21" s="63" t="s">
        <v>36</v>
      </c>
      <c r="D21" s="63" t="s">
        <v>56</v>
      </c>
      <c r="E21" s="63" t="s">
        <v>110</v>
      </c>
      <c r="F21" s="63" t="s">
        <v>118</v>
      </c>
      <c r="G21" s="51" t="s">
        <v>117</v>
      </c>
      <c r="H21" s="55" t="s">
        <v>119</v>
      </c>
      <c r="I21" s="52" t="s">
        <v>120</v>
      </c>
      <c r="J21" s="61">
        <v>42671</v>
      </c>
      <c r="K21" s="62">
        <v>5240</v>
      </c>
      <c r="L21" s="62">
        <v>2017680010016</v>
      </c>
      <c r="M21" s="63" t="s">
        <v>57</v>
      </c>
      <c r="N21" s="55">
        <v>18791070884</v>
      </c>
      <c r="O21" s="60">
        <v>1882568044</v>
      </c>
      <c r="P21" s="60">
        <v>1607910200</v>
      </c>
      <c r="Q21" s="58"/>
      <c r="R21" s="60">
        <f t="shared" si="2"/>
        <v>3490478244</v>
      </c>
      <c r="S21" s="68"/>
      <c r="T21" s="78" t="s">
        <v>121</v>
      </c>
    </row>
    <row r="22" spans="1:20" s="4" customFormat="1" ht="67.5" customHeight="1" x14ac:dyDescent="0.25">
      <c r="A22" s="50">
        <v>18</v>
      </c>
      <c r="B22" s="64">
        <v>6</v>
      </c>
      <c r="C22" s="63" t="s">
        <v>31</v>
      </c>
      <c r="D22" s="63" t="s">
        <v>123</v>
      </c>
      <c r="E22" s="63" t="s">
        <v>124</v>
      </c>
      <c r="F22" s="63" t="s">
        <v>125</v>
      </c>
      <c r="G22" s="51" t="s">
        <v>65</v>
      </c>
      <c r="H22" s="63" t="s">
        <v>126</v>
      </c>
      <c r="I22" s="52" t="s">
        <v>127</v>
      </c>
      <c r="J22" s="65">
        <v>42563</v>
      </c>
      <c r="K22" s="66">
        <v>5109</v>
      </c>
      <c r="L22" s="66">
        <v>2017680010015</v>
      </c>
      <c r="M22" s="63" t="s">
        <v>23</v>
      </c>
      <c r="N22" s="55">
        <v>62487330578</v>
      </c>
      <c r="O22" s="60">
        <v>21325000000</v>
      </c>
      <c r="P22" s="60"/>
      <c r="Q22" s="58"/>
      <c r="R22" s="60">
        <f t="shared" si="2"/>
        <v>21325000000</v>
      </c>
      <c r="S22" s="68"/>
      <c r="T22" s="78" t="s">
        <v>122</v>
      </c>
    </row>
    <row r="23" spans="1:20" s="4" customFormat="1" ht="56.25" customHeight="1" x14ac:dyDescent="0.25">
      <c r="A23" s="50">
        <v>19</v>
      </c>
      <c r="B23" s="64">
        <v>1</v>
      </c>
      <c r="C23" s="51" t="s">
        <v>49</v>
      </c>
      <c r="D23" s="63" t="s">
        <v>128</v>
      </c>
      <c r="E23" s="63" t="s">
        <v>537</v>
      </c>
      <c r="F23" s="63" t="s">
        <v>129</v>
      </c>
      <c r="G23" s="51" t="s">
        <v>65</v>
      </c>
      <c r="H23" s="63" t="s">
        <v>1089</v>
      </c>
      <c r="I23" s="52" t="s">
        <v>130</v>
      </c>
      <c r="J23" s="61">
        <v>42572</v>
      </c>
      <c r="K23" s="62">
        <v>5354</v>
      </c>
      <c r="L23" s="62">
        <v>2017680010021</v>
      </c>
      <c r="M23" s="63" t="s">
        <v>131</v>
      </c>
      <c r="N23" s="55">
        <v>4453744263.2299995</v>
      </c>
      <c r="O23" s="60">
        <v>1050000000</v>
      </c>
      <c r="P23" s="60"/>
      <c r="Q23" s="58"/>
      <c r="R23" s="60">
        <f t="shared" si="2"/>
        <v>1050000000</v>
      </c>
      <c r="S23" s="68"/>
      <c r="T23" s="78" t="s">
        <v>132</v>
      </c>
    </row>
    <row r="24" spans="1:20" s="4" customFormat="1" ht="78.75" customHeight="1" x14ac:dyDescent="0.25">
      <c r="A24" s="50">
        <v>20</v>
      </c>
      <c r="B24" s="64">
        <v>2</v>
      </c>
      <c r="C24" s="63" t="s">
        <v>134</v>
      </c>
      <c r="D24" s="63" t="s">
        <v>135</v>
      </c>
      <c r="E24" s="63" t="s">
        <v>136</v>
      </c>
      <c r="F24" s="70" t="s">
        <v>137</v>
      </c>
      <c r="G24" s="51" t="s">
        <v>72</v>
      </c>
      <c r="H24" s="63" t="s">
        <v>138</v>
      </c>
      <c r="I24" s="52" t="s">
        <v>139</v>
      </c>
      <c r="J24" s="65">
        <v>42576</v>
      </c>
      <c r="K24" s="54">
        <v>6810</v>
      </c>
      <c r="L24" s="66">
        <v>2017680010089</v>
      </c>
      <c r="M24" s="63" t="s">
        <v>131</v>
      </c>
      <c r="N24" s="55">
        <v>20707777939</v>
      </c>
      <c r="O24" s="60">
        <v>7370000000</v>
      </c>
      <c r="P24" s="60">
        <v>30000000</v>
      </c>
      <c r="Q24" s="58"/>
      <c r="R24" s="60">
        <f t="shared" si="2"/>
        <v>7400000000</v>
      </c>
      <c r="S24" s="68"/>
      <c r="T24" s="78" t="s">
        <v>133</v>
      </c>
    </row>
    <row r="25" spans="1:20" s="4" customFormat="1" ht="45" customHeight="1" x14ac:dyDescent="0.25">
      <c r="A25" s="50">
        <v>21</v>
      </c>
      <c r="B25" s="64">
        <v>4</v>
      </c>
      <c r="C25" s="63" t="s">
        <v>36</v>
      </c>
      <c r="D25" s="63" t="s">
        <v>140</v>
      </c>
      <c r="E25" s="63" t="s">
        <v>141</v>
      </c>
      <c r="F25" s="63" t="s">
        <v>1074</v>
      </c>
      <c r="G25" s="51" t="s">
        <v>65</v>
      </c>
      <c r="H25" s="63" t="s">
        <v>142</v>
      </c>
      <c r="I25" s="52" t="s">
        <v>143</v>
      </c>
      <c r="J25" s="61">
        <v>42577</v>
      </c>
      <c r="K25" s="62">
        <v>6151</v>
      </c>
      <c r="L25" s="62">
        <v>2017680010048</v>
      </c>
      <c r="M25" s="63" t="s">
        <v>144</v>
      </c>
      <c r="N25" s="55">
        <v>2222102545</v>
      </c>
      <c r="O25" s="60">
        <v>33547000</v>
      </c>
      <c r="P25" s="60">
        <v>420000000</v>
      </c>
      <c r="Q25" s="58"/>
      <c r="R25" s="60">
        <f t="shared" si="2"/>
        <v>453547000</v>
      </c>
      <c r="S25" s="68"/>
      <c r="T25" s="78" t="s">
        <v>149</v>
      </c>
    </row>
    <row r="26" spans="1:20" s="4" customFormat="1" ht="78.75" customHeight="1" x14ac:dyDescent="0.25">
      <c r="A26" s="50">
        <v>22</v>
      </c>
      <c r="B26" s="64">
        <v>4</v>
      </c>
      <c r="C26" s="63" t="s">
        <v>36</v>
      </c>
      <c r="D26" s="63" t="s">
        <v>61</v>
      </c>
      <c r="E26" s="63" t="s">
        <v>145</v>
      </c>
      <c r="F26" s="63" t="s">
        <v>146</v>
      </c>
      <c r="G26" s="51" t="s">
        <v>65</v>
      </c>
      <c r="H26" s="55" t="s">
        <v>147</v>
      </c>
      <c r="I26" s="52" t="s">
        <v>148</v>
      </c>
      <c r="J26" s="65">
        <v>42648</v>
      </c>
      <c r="K26" s="66">
        <v>5388</v>
      </c>
      <c r="L26" s="66">
        <v>2017680010030</v>
      </c>
      <c r="M26" s="63" t="s">
        <v>742</v>
      </c>
      <c r="N26" s="55">
        <v>4527196761</v>
      </c>
      <c r="O26" s="60">
        <f>1020000000+45000000+738300000</f>
        <v>1803300000</v>
      </c>
      <c r="P26" s="60">
        <v>69096761</v>
      </c>
      <c r="Q26" s="60">
        <v>55000000</v>
      </c>
      <c r="R26" s="60">
        <f t="shared" si="2"/>
        <v>1927396761</v>
      </c>
      <c r="S26" s="68"/>
      <c r="T26" s="78" t="s">
        <v>150</v>
      </c>
    </row>
    <row r="27" spans="1:20" s="4" customFormat="1" ht="78.75" customHeight="1" x14ac:dyDescent="0.25">
      <c r="A27" s="50">
        <v>23</v>
      </c>
      <c r="B27" s="64">
        <v>6</v>
      </c>
      <c r="C27" s="63" t="s">
        <v>31</v>
      </c>
      <c r="D27" s="63" t="s">
        <v>33</v>
      </c>
      <c r="E27" s="63" t="s">
        <v>349</v>
      </c>
      <c r="F27" s="63" t="s">
        <v>151</v>
      </c>
      <c r="G27" s="63" t="s">
        <v>103</v>
      </c>
      <c r="H27" s="63" t="s">
        <v>158</v>
      </c>
      <c r="I27" s="52" t="s">
        <v>159</v>
      </c>
      <c r="J27" s="65">
        <v>42751</v>
      </c>
      <c r="K27" s="66">
        <v>5634</v>
      </c>
      <c r="L27" s="66">
        <v>2017680010031</v>
      </c>
      <c r="M27" s="63" t="s">
        <v>23</v>
      </c>
      <c r="N27" s="55">
        <v>306473740</v>
      </c>
      <c r="O27" s="60">
        <v>306473740</v>
      </c>
      <c r="P27" s="60"/>
      <c r="Q27" s="58"/>
      <c r="R27" s="60">
        <f t="shared" si="2"/>
        <v>306473740</v>
      </c>
      <c r="S27" s="68"/>
      <c r="T27" s="78" t="s">
        <v>160</v>
      </c>
    </row>
    <row r="28" spans="1:20" s="4" customFormat="1" ht="78.75" customHeight="1" x14ac:dyDescent="0.25">
      <c r="A28" s="50">
        <v>24</v>
      </c>
      <c r="B28" s="64">
        <v>2</v>
      </c>
      <c r="C28" s="63" t="s">
        <v>134</v>
      </c>
      <c r="D28" s="63" t="s">
        <v>84</v>
      </c>
      <c r="E28" s="63" t="s">
        <v>163</v>
      </c>
      <c r="F28" s="63" t="s">
        <v>162</v>
      </c>
      <c r="G28" s="63" t="s">
        <v>103</v>
      </c>
      <c r="H28" s="63" t="s">
        <v>730</v>
      </c>
      <c r="I28" s="52" t="s">
        <v>165</v>
      </c>
      <c r="J28" s="65">
        <v>42751</v>
      </c>
      <c r="K28" s="66">
        <v>5667</v>
      </c>
      <c r="L28" s="66">
        <v>2017680010033</v>
      </c>
      <c r="M28" s="63" t="s">
        <v>89</v>
      </c>
      <c r="N28" s="55">
        <v>81350000</v>
      </c>
      <c r="O28" s="55">
        <v>81350000</v>
      </c>
      <c r="P28" s="68"/>
      <c r="Q28" s="60"/>
      <c r="R28" s="60">
        <f>SUBTOTAL(9,O28:Q28)</f>
        <v>81350000</v>
      </c>
      <c r="S28" s="68"/>
      <c r="T28" s="78" t="s">
        <v>161</v>
      </c>
    </row>
    <row r="29" spans="1:20" s="4" customFormat="1" ht="67.5" customHeight="1" x14ac:dyDescent="0.25">
      <c r="A29" s="50">
        <v>25</v>
      </c>
      <c r="B29" s="64">
        <v>4</v>
      </c>
      <c r="C29" s="63" t="s">
        <v>109</v>
      </c>
      <c r="D29" s="63" t="s">
        <v>56</v>
      </c>
      <c r="E29" s="58" t="s">
        <v>110</v>
      </c>
      <c r="F29" s="63" t="s">
        <v>167</v>
      </c>
      <c r="G29" s="63" t="s">
        <v>103</v>
      </c>
      <c r="H29" s="63" t="s">
        <v>1199</v>
      </c>
      <c r="I29" s="52" t="s">
        <v>166</v>
      </c>
      <c r="J29" s="65">
        <v>42751</v>
      </c>
      <c r="K29" s="66">
        <v>5692</v>
      </c>
      <c r="L29" s="66">
        <v>2017680010034</v>
      </c>
      <c r="M29" s="63" t="s">
        <v>57</v>
      </c>
      <c r="N29" s="55">
        <v>6553148024</v>
      </c>
      <c r="O29" s="60">
        <v>2401245895</v>
      </c>
      <c r="P29" s="67"/>
      <c r="Q29" s="60"/>
      <c r="R29" s="60">
        <f t="shared" ref="R29:R33" si="3">SUM(O29:Q29)</f>
        <v>2401245895</v>
      </c>
      <c r="S29" s="58"/>
      <c r="T29" s="78" t="s">
        <v>164</v>
      </c>
    </row>
    <row r="30" spans="1:20" s="4" customFormat="1" ht="78.75" customHeight="1" x14ac:dyDescent="0.25">
      <c r="A30" s="50">
        <v>26</v>
      </c>
      <c r="B30" s="64">
        <v>1</v>
      </c>
      <c r="C30" s="63" t="s">
        <v>49</v>
      </c>
      <c r="D30" s="63" t="s">
        <v>51</v>
      </c>
      <c r="E30" s="63" t="s">
        <v>34</v>
      </c>
      <c r="F30" s="63" t="s">
        <v>171</v>
      </c>
      <c r="G30" s="51" t="s">
        <v>65</v>
      </c>
      <c r="H30" s="63" t="s">
        <v>1090</v>
      </c>
      <c r="I30" s="52" t="s">
        <v>172</v>
      </c>
      <c r="J30" s="65">
        <v>42580</v>
      </c>
      <c r="K30" s="66">
        <v>5382</v>
      </c>
      <c r="L30" s="66">
        <v>2017680010026</v>
      </c>
      <c r="M30" s="63" t="s">
        <v>131</v>
      </c>
      <c r="N30" s="55">
        <v>1235549997</v>
      </c>
      <c r="O30" s="55">
        <v>1235549997</v>
      </c>
      <c r="P30" s="68"/>
      <c r="Q30" s="58"/>
      <c r="R30" s="60">
        <f t="shared" si="3"/>
        <v>1235549997</v>
      </c>
      <c r="S30" s="68"/>
      <c r="T30" s="78" t="s">
        <v>173</v>
      </c>
    </row>
    <row r="31" spans="1:20" s="4" customFormat="1" ht="78.75" customHeight="1" x14ac:dyDescent="0.25">
      <c r="A31" s="50">
        <v>27</v>
      </c>
      <c r="B31" s="64">
        <v>1</v>
      </c>
      <c r="C31" s="63" t="s">
        <v>38</v>
      </c>
      <c r="D31" s="63" t="s">
        <v>128</v>
      </c>
      <c r="E31" s="63" t="s">
        <v>174</v>
      </c>
      <c r="F31" s="63" t="s">
        <v>873</v>
      </c>
      <c r="G31" s="51" t="s">
        <v>65</v>
      </c>
      <c r="H31" s="63" t="s">
        <v>175</v>
      </c>
      <c r="I31" s="52" t="s">
        <v>176</v>
      </c>
      <c r="J31" s="65">
        <v>42572</v>
      </c>
      <c r="K31" s="66">
        <v>5466</v>
      </c>
      <c r="L31" s="66">
        <v>2017680010032</v>
      </c>
      <c r="M31" s="51" t="s">
        <v>177</v>
      </c>
      <c r="N31" s="55">
        <v>7543411000</v>
      </c>
      <c r="O31" s="60">
        <v>1250000000</v>
      </c>
      <c r="P31" s="68"/>
      <c r="Q31" s="58"/>
      <c r="R31" s="60">
        <f t="shared" si="3"/>
        <v>1250000000</v>
      </c>
      <c r="S31" s="68"/>
      <c r="T31" s="78" t="s">
        <v>178</v>
      </c>
    </row>
    <row r="32" spans="1:20" s="4" customFormat="1" ht="56.25" customHeight="1" x14ac:dyDescent="0.25">
      <c r="A32" s="50">
        <v>28</v>
      </c>
      <c r="B32" s="57">
        <v>4</v>
      </c>
      <c r="C32" s="58" t="s">
        <v>36</v>
      </c>
      <c r="D32" s="58" t="s">
        <v>179</v>
      </c>
      <c r="E32" s="58" t="s">
        <v>180</v>
      </c>
      <c r="F32" s="58" t="s">
        <v>181</v>
      </c>
      <c r="G32" s="51" t="s">
        <v>65</v>
      </c>
      <c r="H32" s="63" t="s">
        <v>182</v>
      </c>
      <c r="I32" s="52" t="s">
        <v>183</v>
      </c>
      <c r="J32" s="65">
        <v>42563</v>
      </c>
      <c r="K32" s="54">
        <v>7364</v>
      </c>
      <c r="L32" s="66">
        <v>2017680010117</v>
      </c>
      <c r="M32" s="51" t="s">
        <v>184</v>
      </c>
      <c r="N32" s="55">
        <v>486041793648</v>
      </c>
      <c r="O32" s="60">
        <f>2090078080+7965829147</f>
        <v>10055907227</v>
      </c>
      <c r="P32" s="67">
        <f>5430978+46813174036</f>
        <v>46818605014</v>
      </c>
      <c r="Q32" s="60">
        <f>956514284+5000000+360000000+486247978+70469310251+200000000+2713647583+4378743969+262835911</f>
        <v>79832299976</v>
      </c>
      <c r="R32" s="60">
        <f t="shared" si="3"/>
        <v>136706812217</v>
      </c>
      <c r="S32" s="68"/>
      <c r="T32" s="78" t="s">
        <v>185</v>
      </c>
    </row>
    <row r="33" spans="1:20" s="6" customFormat="1" ht="78.75" customHeight="1" x14ac:dyDescent="0.25">
      <c r="A33" s="50">
        <v>29</v>
      </c>
      <c r="B33" s="79">
        <v>4</v>
      </c>
      <c r="C33" s="63" t="s">
        <v>36</v>
      </c>
      <c r="D33" s="63" t="s">
        <v>61</v>
      </c>
      <c r="E33" s="63" t="s">
        <v>186</v>
      </c>
      <c r="F33" s="63" t="s">
        <v>187</v>
      </c>
      <c r="G33" s="51" t="s">
        <v>65</v>
      </c>
      <c r="H33" s="63" t="s">
        <v>189</v>
      </c>
      <c r="I33" s="52" t="s">
        <v>188</v>
      </c>
      <c r="J33" s="65">
        <v>42572</v>
      </c>
      <c r="K33" s="80">
        <v>6329</v>
      </c>
      <c r="L33" s="66">
        <v>2017680010066</v>
      </c>
      <c r="M33" s="63" t="s">
        <v>184</v>
      </c>
      <c r="N33" s="55">
        <v>3315907236</v>
      </c>
      <c r="O33" s="60">
        <v>536679518</v>
      </c>
      <c r="P33" s="58"/>
      <c r="Q33" s="60">
        <f>263204862+15000000</f>
        <v>278204862</v>
      </c>
      <c r="R33" s="60">
        <f t="shared" si="3"/>
        <v>814884380</v>
      </c>
      <c r="S33" s="58"/>
      <c r="T33" s="78" t="s">
        <v>190</v>
      </c>
    </row>
    <row r="34" spans="1:20" s="6" customFormat="1" ht="67.5" customHeight="1" x14ac:dyDescent="0.25">
      <c r="A34" s="50">
        <v>30</v>
      </c>
      <c r="B34" s="79">
        <v>2</v>
      </c>
      <c r="C34" s="63" t="s">
        <v>134</v>
      </c>
      <c r="D34" s="63" t="s">
        <v>193</v>
      </c>
      <c r="E34" s="63" t="s">
        <v>194</v>
      </c>
      <c r="F34" s="63" t="s">
        <v>195</v>
      </c>
      <c r="G34" s="51" t="s">
        <v>65</v>
      </c>
      <c r="H34" s="63" t="s">
        <v>1091</v>
      </c>
      <c r="I34" s="52" t="s">
        <v>196</v>
      </c>
      <c r="J34" s="65">
        <v>42591</v>
      </c>
      <c r="K34" s="66">
        <v>5793</v>
      </c>
      <c r="L34" s="66">
        <v>2017680010036</v>
      </c>
      <c r="M34" s="63" t="s">
        <v>131</v>
      </c>
      <c r="N34" s="55">
        <v>4275547214</v>
      </c>
      <c r="O34" s="60"/>
      <c r="P34" s="60">
        <v>600000000</v>
      </c>
      <c r="Q34" s="58"/>
      <c r="R34" s="60">
        <f>SUM(P34:Q34)</f>
        <v>600000000</v>
      </c>
      <c r="S34" s="58"/>
      <c r="T34" s="78" t="s">
        <v>192</v>
      </c>
    </row>
    <row r="35" spans="1:20" s="15" customFormat="1" ht="67.5" x14ac:dyDescent="0.25">
      <c r="A35" s="50">
        <v>31</v>
      </c>
      <c r="B35" s="64">
        <v>4</v>
      </c>
      <c r="C35" s="63" t="s">
        <v>36</v>
      </c>
      <c r="D35" s="63" t="s">
        <v>56</v>
      </c>
      <c r="E35" s="63" t="s">
        <v>110</v>
      </c>
      <c r="F35" s="70" t="s">
        <v>197</v>
      </c>
      <c r="G35" s="70" t="s">
        <v>103</v>
      </c>
      <c r="H35" s="70" t="s">
        <v>199</v>
      </c>
      <c r="I35" s="52" t="s">
        <v>191</v>
      </c>
      <c r="J35" s="65">
        <v>42753</v>
      </c>
      <c r="K35" s="66">
        <v>5405</v>
      </c>
      <c r="L35" s="66">
        <v>2017680010025</v>
      </c>
      <c r="M35" s="63" t="s">
        <v>57</v>
      </c>
      <c r="N35" s="74">
        <v>35526649517</v>
      </c>
      <c r="O35" s="75">
        <v>1075000000</v>
      </c>
      <c r="P35" s="75">
        <v>9868398693</v>
      </c>
      <c r="Q35" s="78"/>
      <c r="R35" s="75">
        <f t="shared" ref="R35:R43" si="4">SUM(O35:Q35)</f>
        <v>10943398693</v>
      </c>
      <c r="S35" s="78"/>
      <c r="T35" s="78" t="s">
        <v>198</v>
      </c>
    </row>
    <row r="36" spans="1:20" s="6" customFormat="1" ht="67.5" customHeight="1" x14ac:dyDescent="0.25">
      <c r="A36" s="50">
        <v>32</v>
      </c>
      <c r="B36" s="64">
        <v>4</v>
      </c>
      <c r="C36" s="63" t="s">
        <v>36</v>
      </c>
      <c r="D36" s="63" t="s">
        <v>56</v>
      </c>
      <c r="E36" s="58" t="s">
        <v>80</v>
      </c>
      <c r="F36" s="63" t="s">
        <v>993</v>
      </c>
      <c r="G36" s="70" t="s">
        <v>103</v>
      </c>
      <c r="H36" s="63" t="s">
        <v>1092</v>
      </c>
      <c r="I36" s="52" t="s">
        <v>200</v>
      </c>
      <c r="J36" s="65">
        <v>42753</v>
      </c>
      <c r="K36" s="66">
        <v>5508</v>
      </c>
      <c r="L36" s="66">
        <v>2017680010035</v>
      </c>
      <c r="M36" s="63" t="s">
        <v>57</v>
      </c>
      <c r="N36" s="55">
        <v>671823150823</v>
      </c>
      <c r="O36" s="60">
        <v>4195145522</v>
      </c>
      <c r="P36" s="60">
        <v>202748900444</v>
      </c>
      <c r="Q36" s="60"/>
      <c r="R36" s="60">
        <f t="shared" si="4"/>
        <v>206944045966</v>
      </c>
      <c r="S36" s="58"/>
      <c r="T36" s="78" t="s">
        <v>201</v>
      </c>
    </row>
    <row r="37" spans="1:20" s="6" customFormat="1" ht="67.5" customHeight="1" x14ac:dyDescent="0.25">
      <c r="A37" s="50">
        <v>33</v>
      </c>
      <c r="B37" s="64">
        <v>2</v>
      </c>
      <c r="C37" s="63" t="s">
        <v>134</v>
      </c>
      <c r="D37" s="51" t="s">
        <v>84</v>
      </c>
      <c r="E37" s="63" t="s">
        <v>85</v>
      </c>
      <c r="F37" s="63" t="s">
        <v>203</v>
      </c>
      <c r="G37" s="70" t="s">
        <v>103</v>
      </c>
      <c r="H37" s="63" t="s">
        <v>1093</v>
      </c>
      <c r="I37" s="52" t="s">
        <v>202</v>
      </c>
      <c r="J37" s="65">
        <v>42753</v>
      </c>
      <c r="K37" s="66">
        <v>5542</v>
      </c>
      <c r="L37" s="66">
        <v>2017680010028</v>
      </c>
      <c r="M37" s="63" t="s">
        <v>89</v>
      </c>
      <c r="N37" s="55">
        <v>934288506</v>
      </c>
      <c r="O37" s="60">
        <v>934288506</v>
      </c>
      <c r="P37" s="60"/>
      <c r="Q37" s="60"/>
      <c r="R37" s="60">
        <f t="shared" si="4"/>
        <v>934288506</v>
      </c>
      <c r="S37" s="58"/>
      <c r="T37" s="78" t="s">
        <v>204</v>
      </c>
    </row>
    <row r="38" spans="1:20" s="6" customFormat="1" ht="67.5" customHeight="1" x14ac:dyDescent="0.25">
      <c r="A38" s="50">
        <v>34</v>
      </c>
      <c r="B38" s="79">
        <v>2</v>
      </c>
      <c r="C38" s="63" t="s">
        <v>134</v>
      </c>
      <c r="D38" s="63" t="s">
        <v>135</v>
      </c>
      <c r="E38" s="63" t="s">
        <v>206</v>
      </c>
      <c r="F38" s="78" t="s">
        <v>207</v>
      </c>
      <c r="G38" s="51" t="s">
        <v>65</v>
      </c>
      <c r="H38" s="63" t="s">
        <v>1095</v>
      </c>
      <c r="I38" s="52" t="s">
        <v>208</v>
      </c>
      <c r="J38" s="65">
        <v>42564</v>
      </c>
      <c r="K38" s="66">
        <v>5836</v>
      </c>
      <c r="L38" s="66">
        <v>2017680010041</v>
      </c>
      <c r="M38" s="63" t="s">
        <v>131</v>
      </c>
      <c r="N38" s="55">
        <v>1103350000</v>
      </c>
      <c r="O38" s="60">
        <v>246400000</v>
      </c>
      <c r="P38" s="58"/>
      <c r="Q38" s="58"/>
      <c r="R38" s="60">
        <f t="shared" si="4"/>
        <v>246400000</v>
      </c>
      <c r="S38" s="58"/>
      <c r="T38" s="78" t="s">
        <v>205</v>
      </c>
    </row>
    <row r="39" spans="1:20" s="6" customFormat="1" ht="67.5" customHeight="1" x14ac:dyDescent="0.25">
      <c r="A39" s="50">
        <v>35</v>
      </c>
      <c r="B39" s="79">
        <v>2</v>
      </c>
      <c r="C39" s="63" t="s">
        <v>134</v>
      </c>
      <c r="D39" s="58" t="s">
        <v>209</v>
      </c>
      <c r="E39" s="63" t="s">
        <v>210</v>
      </c>
      <c r="F39" s="63" t="s">
        <v>211</v>
      </c>
      <c r="G39" s="51" t="s">
        <v>65</v>
      </c>
      <c r="H39" s="63" t="s">
        <v>1094</v>
      </c>
      <c r="I39" s="52" t="s">
        <v>212</v>
      </c>
      <c r="J39" s="65">
        <v>42598</v>
      </c>
      <c r="K39" s="54">
        <v>7767</v>
      </c>
      <c r="L39" s="66">
        <v>2017680010126</v>
      </c>
      <c r="M39" s="63" t="s">
        <v>131</v>
      </c>
      <c r="N39" s="55">
        <v>636880749</v>
      </c>
      <c r="O39" s="60"/>
      <c r="P39" s="60">
        <v>150000000</v>
      </c>
      <c r="Q39" s="58"/>
      <c r="R39" s="60">
        <f t="shared" si="4"/>
        <v>150000000</v>
      </c>
      <c r="S39" s="58"/>
      <c r="T39" s="78" t="s">
        <v>213</v>
      </c>
    </row>
    <row r="40" spans="1:20" s="6" customFormat="1" ht="78.75" customHeight="1" x14ac:dyDescent="0.25">
      <c r="A40" s="50">
        <v>36</v>
      </c>
      <c r="B40" s="79">
        <v>2</v>
      </c>
      <c r="C40" s="63" t="s">
        <v>134</v>
      </c>
      <c r="D40" s="58" t="s">
        <v>193</v>
      </c>
      <c r="E40" s="63" t="s">
        <v>215</v>
      </c>
      <c r="F40" s="63" t="s">
        <v>727</v>
      </c>
      <c r="G40" s="51" t="s">
        <v>65</v>
      </c>
      <c r="H40" s="63" t="s">
        <v>216</v>
      </c>
      <c r="I40" s="52" t="s">
        <v>217</v>
      </c>
      <c r="J40" s="65">
        <v>42587</v>
      </c>
      <c r="K40" s="66">
        <v>5894</v>
      </c>
      <c r="L40" s="66">
        <v>2017680010046</v>
      </c>
      <c r="M40" s="63" t="s">
        <v>131</v>
      </c>
      <c r="N40" s="55">
        <v>2843100345</v>
      </c>
      <c r="O40" s="60"/>
      <c r="P40" s="60">
        <v>230000000</v>
      </c>
      <c r="Q40" s="60"/>
      <c r="R40" s="60">
        <f t="shared" si="4"/>
        <v>230000000</v>
      </c>
      <c r="S40" s="58"/>
      <c r="T40" s="78" t="s">
        <v>584</v>
      </c>
    </row>
    <row r="41" spans="1:20" s="6" customFormat="1" ht="45" customHeight="1" x14ac:dyDescent="0.25">
      <c r="A41" s="50">
        <v>37</v>
      </c>
      <c r="B41" s="79">
        <v>1</v>
      </c>
      <c r="C41" s="51" t="s">
        <v>49</v>
      </c>
      <c r="D41" s="63" t="s">
        <v>128</v>
      </c>
      <c r="E41" s="63" t="s">
        <v>221</v>
      </c>
      <c r="F41" s="63" t="s">
        <v>214</v>
      </c>
      <c r="G41" s="63" t="s">
        <v>103</v>
      </c>
      <c r="H41" s="63" t="s">
        <v>222</v>
      </c>
      <c r="I41" s="52" t="s">
        <v>219</v>
      </c>
      <c r="J41" s="65">
        <v>42753</v>
      </c>
      <c r="K41" s="66">
        <v>6264</v>
      </c>
      <c r="L41" s="66">
        <v>2017680010057</v>
      </c>
      <c r="M41" s="63" t="s">
        <v>220</v>
      </c>
      <c r="N41" s="55">
        <v>295500000</v>
      </c>
      <c r="O41" s="60">
        <v>147750000</v>
      </c>
      <c r="P41" s="58"/>
      <c r="Q41" s="60"/>
      <c r="R41" s="60">
        <f t="shared" si="4"/>
        <v>147750000</v>
      </c>
      <c r="S41" s="58"/>
      <c r="T41" s="78" t="s">
        <v>218</v>
      </c>
    </row>
    <row r="42" spans="1:20" s="6" customFormat="1" ht="56.25" customHeight="1" x14ac:dyDescent="0.25">
      <c r="A42" s="50">
        <v>38</v>
      </c>
      <c r="B42" s="79">
        <v>1</v>
      </c>
      <c r="C42" s="51" t="s">
        <v>49</v>
      </c>
      <c r="D42" s="63" t="s">
        <v>51</v>
      </c>
      <c r="E42" s="63" t="s">
        <v>34</v>
      </c>
      <c r="F42" s="63" t="s">
        <v>226</v>
      </c>
      <c r="G42" s="63" t="s">
        <v>103</v>
      </c>
      <c r="H42" s="63" t="s">
        <v>731</v>
      </c>
      <c r="I42" s="52" t="s">
        <v>224</v>
      </c>
      <c r="J42" s="65">
        <v>42753</v>
      </c>
      <c r="K42" s="66">
        <v>5916</v>
      </c>
      <c r="L42" s="66">
        <v>2017680010045</v>
      </c>
      <c r="M42" s="63" t="s">
        <v>225</v>
      </c>
      <c r="N42" s="55">
        <v>2476198405</v>
      </c>
      <c r="O42" s="60">
        <v>770000000</v>
      </c>
      <c r="P42" s="60"/>
      <c r="Q42" s="58"/>
      <c r="R42" s="60">
        <f t="shared" si="4"/>
        <v>770000000</v>
      </c>
      <c r="S42" s="58"/>
      <c r="T42" s="78" t="s">
        <v>223</v>
      </c>
    </row>
    <row r="43" spans="1:20" s="6" customFormat="1" ht="67.5" customHeight="1" x14ac:dyDescent="0.25">
      <c r="A43" s="50">
        <v>39</v>
      </c>
      <c r="B43" s="79">
        <v>2</v>
      </c>
      <c r="C43" s="63" t="s">
        <v>134</v>
      </c>
      <c r="D43" s="63" t="s">
        <v>193</v>
      </c>
      <c r="E43" s="63" t="s">
        <v>228</v>
      </c>
      <c r="F43" s="63" t="s">
        <v>229</v>
      </c>
      <c r="G43" s="51" t="s">
        <v>65</v>
      </c>
      <c r="H43" s="63" t="s">
        <v>1096</v>
      </c>
      <c r="I43" s="52" t="s">
        <v>230</v>
      </c>
      <c r="J43" s="65">
        <v>42599</v>
      </c>
      <c r="K43" s="66">
        <v>6334</v>
      </c>
      <c r="L43" s="66">
        <v>2017680010062</v>
      </c>
      <c r="M43" s="63" t="s">
        <v>131</v>
      </c>
      <c r="N43" s="55">
        <v>5622514216</v>
      </c>
      <c r="O43" s="60">
        <v>30000000</v>
      </c>
      <c r="P43" s="60">
        <v>940000000</v>
      </c>
      <c r="Q43" s="60">
        <v>400000000</v>
      </c>
      <c r="R43" s="60">
        <f t="shared" si="4"/>
        <v>1370000000</v>
      </c>
      <c r="S43" s="81" t="s">
        <v>613</v>
      </c>
      <c r="T43" s="78" t="s">
        <v>227</v>
      </c>
    </row>
    <row r="44" spans="1:20" s="6" customFormat="1" ht="56.25" customHeight="1" x14ac:dyDescent="0.25">
      <c r="A44" s="50">
        <v>40</v>
      </c>
      <c r="B44" s="79">
        <v>3</v>
      </c>
      <c r="C44" s="63" t="s">
        <v>231</v>
      </c>
      <c r="D44" s="63" t="s">
        <v>232</v>
      </c>
      <c r="E44" s="63" t="s">
        <v>807</v>
      </c>
      <c r="F44" s="63" t="s">
        <v>233</v>
      </c>
      <c r="G44" s="51" t="s">
        <v>117</v>
      </c>
      <c r="H44" s="63" t="s">
        <v>234</v>
      </c>
      <c r="I44" s="52" t="s">
        <v>235</v>
      </c>
      <c r="J44" s="65">
        <v>42612</v>
      </c>
      <c r="K44" s="66">
        <v>5348</v>
      </c>
      <c r="L44" s="66">
        <v>2017680010023</v>
      </c>
      <c r="M44" s="63" t="s">
        <v>184</v>
      </c>
      <c r="N44" s="55">
        <v>132715906</v>
      </c>
      <c r="O44" s="60"/>
      <c r="P44" s="60">
        <v>39600000</v>
      </c>
      <c r="Q44" s="60"/>
      <c r="R44" s="60">
        <f>SUM(P44:Q44)</f>
        <v>39600000</v>
      </c>
      <c r="S44" s="58"/>
      <c r="T44" s="78" t="s">
        <v>236</v>
      </c>
    </row>
    <row r="45" spans="1:20" s="6" customFormat="1" ht="45" customHeight="1" x14ac:dyDescent="0.25">
      <c r="A45" s="50">
        <v>41</v>
      </c>
      <c r="B45" s="79">
        <v>2</v>
      </c>
      <c r="C45" s="63" t="s">
        <v>134</v>
      </c>
      <c r="D45" s="63" t="s">
        <v>135</v>
      </c>
      <c r="E45" s="63" t="s">
        <v>237</v>
      </c>
      <c r="F45" s="63" t="s">
        <v>238</v>
      </c>
      <c r="G45" s="51" t="s">
        <v>117</v>
      </c>
      <c r="H45" s="63" t="s">
        <v>239</v>
      </c>
      <c r="I45" s="52" t="s">
        <v>240</v>
      </c>
      <c r="J45" s="65">
        <v>42598</v>
      </c>
      <c r="K45" s="66">
        <v>5069</v>
      </c>
      <c r="L45" s="66">
        <v>2017680010024</v>
      </c>
      <c r="M45" s="63" t="s">
        <v>184</v>
      </c>
      <c r="N45" s="55">
        <v>783193811</v>
      </c>
      <c r="O45" s="60"/>
      <c r="P45" s="60">
        <v>168750000</v>
      </c>
      <c r="Q45" s="58"/>
      <c r="R45" s="60">
        <f>SUM(P45:Q45)</f>
        <v>168750000</v>
      </c>
      <c r="S45" s="58"/>
      <c r="T45" s="78" t="s">
        <v>241</v>
      </c>
    </row>
    <row r="46" spans="1:20" s="7" customFormat="1" ht="56.25" customHeight="1" x14ac:dyDescent="0.25">
      <c r="A46" s="50">
        <v>42</v>
      </c>
      <c r="B46" s="79">
        <v>1</v>
      </c>
      <c r="C46" s="63" t="s">
        <v>49</v>
      </c>
      <c r="D46" s="63" t="s">
        <v>35</v>
      </c>
      <c r="E46" s="63" t="s">
        <v>242</v>
      </c>
      <c r="F46" s="63" t="s">
        <v>243</v>
      </c>
      <c r="G46" s="51" t="s">
        <v>117</v>
      </c>
      <c r="H46" s="63" t="s">
        <v>244</v>
      </c>
      <c r="I46" s="52" t="s">
        <v>245</v>
      </c>
      <c r="J46" s="65">
        <v>42613</v>
      </c>
      <c r="K46" s="54">
        <v>7256</v>
      </c>
      <c r="L46" s="66">
        <v>2017680010113</v>
      </c>
      <c r="M46" s="63" t="s">
        <v>184</v>
      </c>
      <c r="N46" s="55">
        <v>700000000</v>
      </c>
      <c r="O46" s="60">
        <v>200000000</v>
      </c>
      <c r="P46" s="58"/>
      <c r="Q46" s="58"/>
      <c r="R46" s="60">
        <f>SUM(O46:Q46)</f>
        <v>200000000</v>
      </c>
      <c r="S46" s="82" t="s">
        <v>614</v>
      </c>
      <c r="T46" s="78" t="s">
        <v>246</v>
      </c>
    </row>
    <row r="47" spans="1:20" s="7" customFormat="1" ht="56.25" customHeight="1" x14ac:dyDescent="0.25">
      <c r="A47" s="50">
        <v>43</v>
      </c>
      <c r="B47" s="79">
        <v>4</v>
      </c>
      <c r="C47" s="63" t="s">
        <v>36</v>
      </c>
      <c r="D47" s="63" t="s">
        <v>56</v>
      </c>
      <c r="E47" s="58" t="s">
        <v>110</v>
      </c>
      <c r="F47" s="63" t="s">
        <v>1075</v>
      </c>
      <c r="G47" s="51" t="s">
        <v>65</v>
      </c>
      <c r="H47" s="63" t="s">
        <v>247</v>
      </c>
      <c r="I47" s="52" t="s">
        <v>248</v>
      </c>
      <c r="J47" s="65">
        <v>42565</v>
      </c>
      <c r="K47" s="66">
        <v>6460</v>
      </c>
      <c r="L47" s="66">
        <v>2017680010064</v>
      </c>
      <c r="M47" s="51" t="s">
        <v>57</v>
      </c>
      <c r="N47" s="55">
        <v>2252318387</v>
      </c>
      <c r="O47" s="60"/>
      <c r="P47" s="60">
        <v>592934649</v>
      </c>
      <c r="Q47" s="58"/>
      <c r="R47" s="60">
        <f>SUM(P47:Q47)</f>
        <v>592934649</v>
      </c>
      <c r="S47" s="58"/>
      <c r="T47" s="78" t="s">
        <v>249</v>
      </c>
    </row>
    <row r="48" spans="1:20" s="7" customFormat="1" ht="45" customHeight="1" x14ac:dyDescent="0.25">
      <c r="A48" s="50">
        <v>44</v>
      </c>
      <c r="B48" s="79">
        <v>2</v>
      </c>
      <c r="C48" s="63" t="s">
        <v>134</v>
      </c>
      <c r="D48" s="51" t="s">
        <v>135</v>
      </c>
      <c r="E48" s="63" t="s">
        <v>237</v>
      </c>
      <c r="F48" s="63" t="s">
        <v>251</v>
      </c>
      <c r="G48" s="51" t="s">
        <v>72</v>
      </c>
      <c r="H48" s="63" t="s">
        <v>1097</v>
      </c>
      <c r="I48" s="52" t="s">
        <v>252</v>
      </c>
      <c r="J48" s="65">
        <v>42576</v>
      </c>
      <c r="K48" s="66">
        <v>6481</v>
      </c>
      <c r="L48" s="66">
        <v>2017680010067</v>
      </c>
      <c r="M48" s="63" t="s">
        <v>131</v>
      </c>
      <c r="N48" s="55">
        <v>6371500000</v>
      </c>
      <c r="O48" s="60">
        <v>600000000</v>
      </c>
      <c r="P48" s="60">
        <v>600000000</v>
      </c>
      <c r="Q48" s="58"/>
      <c r="R48" s="60">
        <f>SUM(O48:Q48)</f>
        <v>1200000000</v>
      </c>
      <c r="S48" s="58"/>
      <c r="T48" s="78" t="s">
        <v>250</v>
      </c>
    </row>
    <row r="49" spans="1:21" s="7" customFormat="1" ht="45" customHeight="1" x14ac:dyDescent="0.25">
      <c r="A49" s="50">
        <v>45</v>
      </c>
      <c r="B49" s="79">
        <v>4</v>
      </c>
      <c r="C49" s="63" t="s">
        <v>109</v>
      </c>
      <c r="D49" s="58" t="s">
        <v>179</v>
      </c>
      <c r="E49" s="63" t="s">
        <v>253</v>
      </c>
      <c r="F49" s="63" t="s">
        <v>254</v>
      </c>
      <c r="G49" s="51" t="s">
        <v>65</v>
      </c>
      <c r="H49" s="63" t="s">
        <v>255</v>
      </c>
      <c r="I49" s="52" t="s">
        <v>256</v>
      </c>
      <c r="J49" s="65">
        <v>42601</v>
      </c>
      <c r="K49" s="66">
        <v>5515</v>
      </c>
      <c r="L49" s="66">
        <v>2017680010029</v>
      </c>
      <c r="M49" s="63" t="s">
        <v>184</v>
      </c>
      <c r="N49" s="55">
        <v>1093102372</v>
      </c>
      <c r="O49" s="58"/>
      <c r="P49" s="60">
        <v>215000000</v>
      </c>
      <c r="Q49" s="60">
        <v>60000000</v>
      </c>
      <c r="R49" s="60">
        <f>SUM(P49:Q49)</f>
        <v>275000000</v>
      </c>
      <c r="S49" s="81" t="s">
        <v>258</v>
      </c>
      <c r="T49" s="78" t="s">
        <v>257</v>
      </c>
    </row>
    <row r="50" spans="1:21" ht="78.75" customHeight="1" x14ac:dyDescent="0.25">
      <c r="A50" s="50">
        <v>46</v>
      </c>
      <c r="B50" s="64">
        <v>2</v>
      </c>
      <c r="C50" s="63" t="s">
        <v>134</v>
      </c>
      <c r="D50" s="63" t="s">
        <v>135</v>
      </c>
      <c r="E50" s="63" t="s">
        <v>136</v>
      </c>
      <c r="F50" s="63" t="s">
        <v>265</v>
      </c>
      <c r="G50" s="51" t="s">
        <v>65</v>
      </c>
      <c r="H50" s="63" t="s">
        <v>266</v>
      </c>
      <c r="I50" s="52" t="s">
        <v>267</v>
      </c>
      <c r="J50" s="65">
        <v>42586</v>
      </c>
      <c r="K50" s="66">
        <v>5790</v>
      </c>
      <c r="L50" s="66">
        <v>2017680010037</v>
      </c>
      <c r="M50" s="51" t="s">
        <v>184</v>
      </c>
      <c r="N50" s="55">
        <v>562698653</v>
      </c>
      <c r="O50" s="60"/>
      <c r="P50" s="60">
        <v>134175684</v>
      </c>
      <c r="Q50" s="58"/>
      <c r="R50" s="60">
        <f>SUM(O50:Q50)</f>
        <v>134175684</v>
      </c>
      <c r="S50" s="58"/>
      <c r="T50" s="78" t="s">
        <v>264</v>
      </c>
    </row>
    <row r="51" spans="1:21" ht="56.25" x14ac:dyDescent="0.25">
      <c r="A51" s="50">
        <v>47</v>
      </c>
      <c r="B51" s="64">
        <v>4</v>
      </c>
      <c r="C51" s="63" t="s">
        <v>36</v>
      </c>
      <c r="D51" s="63" t="s">
        <v>179</v>
      </c>
      <c r="E51" s="63" t="s">
        <v>268</v>
      </c>
      <c r="F51" s="63" t="s">
        <v>269</v>
      </c>
      <c r="G51" s="51" t="s">
        <v>65</v>
      </c>
      <c r="H51" s="63" t="s">
        <v>1020</v>
      </c>
      <c r="I51" s="52" t="s">
        <v>270</v>
      </c>
      <c r="J51" s="65">
        <v>42614</v>
      </c>
      <c r="K51" s="66">
        <v>6158</v>
      </c>
      <c r="L51" s="66">
        <v>2017680010053</v>
      </c>
      <c r="M51" s="51" t="s">
        <v>184</v>
      </c>
      <c r="N51" s="55">
        <v>1397336483</v>
      </c>
      <c r="O51" s="60"/>
      <c r="P51" s="60">
        <v>336924360</v>
      </c>
      <c r="Q51" s="58"/>
      <c r="R51" s="60">
        <f>SUM(P51:Q51)</f>
        <v>336924360</v>
      </c>
      <c r="S51" s="58"/>
      <c r="T51" s="78" t="s">
        <v>271</v>
      </c>
    </row>
    <row r="52" spans="1:21" ht="56.25" customHeight="1" x14ac:dyDescent="0.25">
      <c r="A52" s="50">
        <v>48</v>
      </c>
      <c r="B52" s="64">
        <v>2</v>
      </c>
      <c r="C52" s="63" t="s">
        <v>134</v>
      </c>
      <c r="D52" s="58" t="s">
        <v>272</v>
      </c>
      <c r="E52" s="63" t="s">
        <v>228</v>
      </c>
      <c r="F52" s="63" t="s">
        <v>273</v>
      </c>
      <c r="G52" s="51" t="s">
        <v>65</v>
      </c>
      <c r="H52" s="63" t="s">
        <v>274</v>
      </c>
      <c r="I52" s="52" t="s">
        <v>275</v>
      </c>
      <c r="J52" s="65">
        <v>42621</v>
      </c>
      <c r="K52" s="66">
        <v>6298</v>
      </c>
      <c r="L52" s="66">
        <v>2017680010058</v>
      </c>
      <c r="M52" s="63" t="s">
        <v>184</v>
      </c>
      <c r="N52" s="55">
        <v>646000000</v>
      </c>
      <c r="O52" s="60"/>
      <c r="P52" s="60">
        <v>161500000</v>
      </c>
      <c r="Q52" s="58"/>
      <c r="R52" s="60">
        <f>SUM(P52:Q52)</f>
        <v>161500000</v>
      </c>
      <c r="S52" s="58"/>
      <c r="T52" s="78" t="s">
        <v>276</v>
      </c>
    </row>
    <row r="53" spans="1:21" ht="56.25" x14ac:dyDescent="0.25">
      <c r="A53" s="50">
        <v>49</v>
      </c>
      <c r="B53" s="64">
        <v>4</v>
      </c>
      <c r="C53" s="63" t="s">
        <v>109</v>
      </c>
      <c r="D53" s="63" t="s">
        <v>179</v>
      </c>
      <c r="E53" s="63" t="s">
        <v>277</v>
      </c>
      <c r="F53" s="63" t="s">
        <v>278</v>
      </c>
      <c r="G53" s="51" t="s">
        <v>65</v>
      </c>
      <c r="H53" s="63" t="s">
        <v>1098</v>
      </c>
      <c r="I53" s="52" t="s">
        <v>279</v>
      </c>
      <c r="J53" s="65">
        <v>42583</v>
      </c>
      <c r="K53" s="54">
        <v>6784</v>
      </c>
      <c r="L53" s="66">
        <v>2017680010084</v>
      </c>
      <c r="M53" s="51" t="s">
        <v>184</v>
      </c>
      <c r="N53" s="55">
        <v>1873375225</v>
      </c>
      <c r="O53" s="60"/>
      <c r="P53" s="60">
        <v>452600000</v>
      </c>
      <c r="Q53" s="60"/>
      <c r="R53" s="60">
        <f>SUM(P53:Q53)</f>
        <v>452600000</v>
      </c>
      <c r="S53" s="58"/>
      <c r="T53" s="78" t="s">
        <v>280</v>
      </c>
    </row>
    <row r="54" spans="1:21" ht="56.25" customHeight="1" x14ac:dyDescent="0.25">
      <c r="A54" s="50">
        <v>50</v>
      </c>
      <c r="B54" s="64">
        <v>2</v>
      </c>
      <c r="C54" s="63" t="s">
        <v>134</v>
      </c>
      <c r="D54" s="63" t="s">
        <v>135</v>
      </c>
      <c r="E54" s="63" t="s">
        <v>281</v>
      </c>
      <c r="F54" s="63" t="s">
        <v>282</v>
      </c>
      <c r="G54" s="51" t="s">
        <v>65</v>
      </c>
      <c r="H54" s="63" t="s">
        <v>283</v>
      </c>
      <c r="I54" s="52" t="s">
        <v>284</v>
      </c>
      <c r="J54" s="65">
        <v>42629</v>
      </c>
      <c r="K54" s="54">
        <v>6727</v>
      </c>
      <c r="L54" s="66">
        <v>2017680010082</v>
      </c>
      <c r="M54" s="63" t="s">
        <v>184</v>
      </c>
      <c r="N54" s="55">
        <v>1143953540</v>
      </c>
      <c r="O54" s="60"/>
      <c r="P54" s="60">
        <v>307430000</v>
      </c>
      <c r="Q54" s="58"/>
      <c r="R54" s="60">
        <f>SUM(P54:Q54)</f>
        <v>307430000</v>
      </c>
      <c r="S54" s="58"/>
      <c r="T54" s="78" t="s">
        <v>285</v>
      </c>
    </row>
    <row r="55" spans="1:21" ht="56.25" x14ac:dyDescent="0.25">
      <c r="A55" s="50">
        <v>51</v>
      </c>
      <c r="B55" s="64">
        <v>4</v>
      </c>
      <c r="C55" s="63" t="s">
        <v>36</v>
      </c>
      <c r="D55" s="63" t="s">
        <v>179</v>
      </c>
      <c r="E55" s="63" t="s">
        <v>286</v>
      </c>
      <c r="F55" s="63" t="s">
        <v>287</v>
      </c>
      <c r="G55" s="51" t="s">
        <v>65</v>
      </c>
      <c r="H55" s="63" t="s">
        <v>1099</v>
      </c>
      <c r="I55" s="52" t="s">
        <v>288</v>
      </c>
      <c r="J55" s="65">
        <v>42613</v>
      </c>
      <c r="K55" s="54">
        <v>6526</v>
      </c>
      <c r="L55" s="66">
        <v>2017680010074</v>
      </c>
      <c r="M55" s="51" t="s">
        <v>184</v>
      </c>
      <c r="N55" s="55">
        <v>235664596</v>
      </c>
      <c r="O55" s="60"/>
      <c r="P55" s="60">
        <v>58300000</v>
      </c>
      <c r="Q55" s="58"/>
      <c r="R55" s="60">
        <f>SUM(P55:Q55)</f>
        <v>58300000</v>
      </c>
      <c r="S55" s="58"/>
      <c r="T55" s="78" t="s">
        <v>289</v>
      </c>
    </row>
    <row r="56" spans="1:21" ht="45" x14ac:dyDescent="0.25">
      <c r="A56" s="50">
        <v>52</v>
      </c>
      <c r="B56" s="64">
        <v>3</v>
      </c>
      <c r="C56" s="63" t="s">
        <v>231</v>
      </c>
      <c r="D56" s="63" t="s">
        <v>290</v>
      </c>
      <c r="E56" s="63" t="s">
        <v>291</v>
      </c>
      <c r="F56" s="63" t="s">
        <v>292</v>
      </c>
      <c r="G56" s="51" t="s">
        <v>117</v>
      </c>
      <c r="H56" s="63" t="s">
        <v>737</v>
      </c>
      <c r="I56" s="52" t="s">
        <v>293</v>
      </c>
      <c r="J56" s="65">
        <v>42572</v>
      </c>
      <c r="K56" s="54">
        <v>7326</v>
      </c>
      <c r="L56" s="66">
        <v>2017680010115</v>
      </c>
      <c r="M56" s="63" t="s">
        <v>184</v>
      </c>
      <c r="N56" s="55">
        <v>224196500</v>
      </c>
      <c r="O56" s="60">
        <v>54600000</v>
      </c>
      <c r="P56" s="58"/>
      <c r="Q56" s="58"/>
      <c r="R56" s="60">
        <f>SUM(O56:Q56)</f>
        <v>54600000</v>
      </c>
      <c r="S56" s="81" t="s">
        <v>295</v>
      </c>
      <c r="T56" s="78" t="s">
        <v>294</v>
      </c>
    </row>
    <row r="57" spans="1:21" ht="56.25" customHeight="1" x14ac:dyDescent="0.25">
      <c r="A57" s="50">
        <v>53</v>
      </c>
      <c r="B57" s="64">
        <v>3</v>
      </c>
      <c r="C57" s="63" t="s">
        <v>231</v>
      </c>
      <c r="D57" s="51" t="s">
        <v>290</v>
      </c>
      <c r="E57" s="63" t="s">
        <v>296</v>
      </c>
      <c r="F57" s="63" t="s">
        <v>297</v>
      </c>
      <c r="G57" s="51" t="s">
        <v>117</v>
      </c>
      <c r="H57" s="63" t="s">
        <v>298</v>
      </c>
      <c r="I57" s="52" t="s">
        <v>299</v>
      </c>
      <c r="J57" s="65">
        <v>42572</v>
      </c>
      <c r="K57" s="54">
        <v>7114</v>
      </c>
      <c r="L57" s="66">
        <v>2017680010111</v>
      </c>
      <c r="M57" s="63" t="s">
        <v>184</v>
      </c>
      <c r="N57" s="55">
        <v>894705000</v>
      </c>
      <c r="O57" s="60">
        <f>23061673+258158327</f>
        <v>281220000</v>
      </c>
      <c r="P57" s="58"/>
      <c r="Q57" s="58"/>
      <c r="R57" s="60">
        <f>SUM(O57:Q57)</f>
        <v>281220000</v>
      </c>
      <c r="S57" s="81" t="s">
        <v>295</v>
      </c>
      <c r="T57" s="78" t="s">
        <v>300</v>
      </c>
    </row>
    <row r="58" spans="1:21" ht="45" x14ac:dyDescent="0.25">
      <c r="A58" s="50">
        <v>54</v>
      </c>
      <c r="B58" s="64">
        <v>4</v>
      </c>
      <c r="C58" s="63" t="s">
        <v>36</v>
      </c>
      <c r="D58" s="51" t="s">
        <v>61</v>
      </c>
      <c r="E58" s="63" t="s">
        <v>302</v>
      </c>
      <c r="F58" s="63" t="s">
        <v>303</v>
      </c>
      <c r="G58" s="51" t="s">
        <v>72</v>
      </c>
      <c r="H58" s="63" t="s">
        <v>304</v>
      </c>
      <c r="I58" s="52" t="s">
        <v>305</v>
      </c>
      <c r="J58" s="65">
        <v>42572</v>
      </c>
      <c r="K58" s="54">
        <v>7027</v>
      </c>
      <c r="L58" s="66">
        <v>2017680010101</v>
      </c>
      <c r="M58" s="63" t="s">
        <v>184</v>
      </c>
      <c r="N58" s="55">
        <v>2484853855</v>
      </c>
      <c r="O58" s="60"/>
      <c r="P58" s="60">
        <v>454257469</v>
      </c>
      <c r="Q58" s="60">
        <v>126423615</v>
      </c>
      <c r="R58" s="60">
        <f>SUM(P58:Q58)</f>
        <v>580681084</v>
      </c>
      <c r="S58" s="81" t="s">
        <v>615</v>
      </c>
      <c r="T58" s="78" t="s">
        <v>306</v>
      </c>
    </row>
    <row r="59" spans="1:21" ht="45" x14ac:dyDescent="0.25">
      <c r="A59" s="50">
        <v>55</v>
      </c>
      <c r="B59" s="64">
        <v>4</v>
      </c>
      <c r="C59" s="63" t="s">
        <v>36</v>
      </c>
      <c r="D59" s="58" t="s">
        <v>179</v>
      </c>
      <c r="E59" s="63" t="s">
        <v>307</v>
      </c>
      <c r="F59" s="63" t="s">
        <v>308</v>
      </c>
      <c r="G59" s="51" t="s">
        <v>65</v>
      </c>
      <c r="H59" s="63" t="s">
        <v>1100</v>
      </c>
      <c r="I59" s="52" t="s">
        <v>309</v>
      </c>
      <c r="J59" s="65">
        <v>42579</v>
      </c>
      <c r="K59" s="54">
        <v>7298</v>
      </c>
      <c r="L59" s="66">
        <v>2017680010118</v>
      </c>
      <c r="M59" s="63" t="s">
        <v>184</v>
      </c>
      <c r="N59" s="55">
        <v>3201673448.1599998</v>
      </c>
      <c r="O59" s="60">
        <f>276161078+50000000</f>
        <v>326161078</v>
      </c>
      <c r="P59" s="68">
        <v>117602455</v>
      </c>
      <c r="Q59" s="60">
        <v>406395832</v>
      </c>
      <c r="R59" s="60">
        <f t="shared" ref="R59:R64" si="5">SUM(O59:Q59)</f>
        <v>850159365</v>
      </c>
      <c r="S59" s="81" t="s">
        <v>615</v>
      </c>
      <c r="T59" s="78" t="s">
        <v>310</v>
      </c>
      <c r="U59" t="s">
        <v>301</v>
      </c>
    </row>
    <row r="60" spans="1:21" ht="56.25" customHeight="1" x14ac:dyDescent="0.25">
      <c r="A60" s="50">
        <v>56</v>
      </c>
      <c r="B60" s="64">
        <v>2</v>
      </c>
      <c r="C60" s="63" t="s">
        <v>134</v>
      </c>
      <c r="D60" s="58" t="s">
        <v>135</v>
      </c>
      <c r="E60" s="63" t="s">
        <v>311</v>
      </c>
      <c r="F60" s="63" t="s">
        <v>312</v>
      </c>
      <c r="G60" s="51" t="s">
        <v>65</v>
      </c>
      <c r="H60" s="63" t="s">
        <v>313</v>
      </c>
      <c r="I60" s="52" t="s">
        <v>314</v>
      </c>
      <c r="J60" s="65">
        <v>42576</v>
      </c>
      <c r="K60" s="66">
        <v>6205</v>
      </c>
      <c r="L60" s="66">
        <v>2017680010055</v>
      </c>
      <c r="M60" s="63" t="s">
        <v>131</v>
      </c>
      <c r="N60" s="55">
        <v>3496624913</v>
      </c>
      <c r="O60" s="60">
        <f>25000000+130000000</f>
        <v>155000000</v>
      </c>
      <c r="P60" s="60">
        <v>700000000</v>
      </c>
      <c r="Q60" s="60"/>
      <c r="R60" s="60">
        <f t="shared" si="5"/>
        <v>855000000</v>
      </c>
      <c r="S60" s="58"/>
      <c r="T60" s="78" t="s">
        <v>315</v>
      </c>
    </row>
    <row r="61" spans="1:21" ht="90" customHeight="1" x14ac:dyDescent="0.25">
      <c r="A61" s="50">
        <v>57</v>
      </c>
      <c r="B61" s="64">
        <v>2</v>
      </c>
      <c r="C61" s="63" t="s">
        <v>134</v>
      </c>
      <c r="D61" s="63" t="s">
        <v>84</v>
      </c>
      <c r="E61" s="63" t="s">
        <v>319</v>
      </c>
      <c r="F61" s="63" t="s">
        <v>316</v>
      </c>
      <c r="G61" s="63" t="s">
        <v>103</v>
      </c>
      <c r="H61" s="63" t="s">
        <v>320</v>
      </c>
      <c r="I61" s="52" t="s">
        <v>318</v>
      </c>
      <c r="J61" s="65">
        <v>42754</v>
      </c>
      <c r="K61" s="66">
        <v>5855</v>
      </c>
      <c r="L61" s="66">
        <v>2017680010038</v>
      </c>
      <c r="M61" s="63" t="s">
        <v>89</v>
      </c>
      <c r="N61" s="55">
        <v>920000000</v>
      </c>
      <c r="O61" s="60">
        <v>920000000</v>
      </c>
      <c r="P61" s="60"/>
      <c r="Q61" s="60"/>
      <c r="R61" s="60">
        <f t="shared" si="5"/>
        <v>920000000</v>
      </c>
      <c r="S61" s="58"/>
      <c r="T61" s="78" t="s">
        <v>317</v>
      </c>
    </row>
    <row r="62" spans="1:21" ht="67.5" customHeight="1" x14ac:dyDescent="0.25">
      <c r="A62" s="50">
        <v>58</v>
      </c>
      <c r="B62" s="64">
        <v>6</v>
      </c>
      <c r="C62" s="63" t="s">
        <v>31</v>
      </c>
      <c r="D62" s="63" t="s">
        <v>321</v>
      </c>
      <c r="E62" s="63" t="s">
        <v>124</v>
      </c>
      <c r="F62" s="63" t="s">
        <v>322</v>
      </c>
      <c r="G62" s="51" t="s">
        <v>72</v>
      </c>
      <c r="H62" s="63" t="s">
        <v>323</v>
      </c>
      <c r="I62" s="52" t="s">
        <v>324</v>
      </c>
      <c r="J62" s="65">
        <v>42626</v>
      </c>
      <c r="K62" s="66">
        <v>5872</v>
      </c>
      <c r="L62" s="66">
        <v>2017680010040</v>
      </c>
      <c r="M62" s="63" t="s">
        <v>23</v>
      </c>
      <c r="N62" s="55">
        <v>3079865639</v>
      </c>
      <c r="O62" s="60">
        <v>3079865639</v>
      </c>
      <c r="P62" s="60"/>
      <c r="Q62" s="60"/>
      <c r="R62" s="60">
        <f t="shared" si="5"/>
        <v>3079865639</v>
      </c>
      <c r="S62" s="58"/>
      <c r="T62" s="78" t="s">
        <v>325</v>
      </c>
    </row>
    <row r="63" spans="1:21" ht="67.5" x14ac:dyDescent="0.25">
      <c r="A63" s="50">
        <v>59</v>
      </c>
      <c r="B63" s="64">
        <v>3</v>
      </c>
      <c r="C63" s="63" t="s">
        <v>231</v>
      </c>
      <c r="D63" s="63" t="s">
        <v>326</v>
      </c>
      <c r="E63" s="63" t="s">
        <v>327</v>
      </c>
      <c r="F63" s="63" t="s">
        <v>328</v>
      </c>
      <c r="G63" s="51" t="s">
        <v>72</v>
      </c>
      <c r="H63" s="63" t="s">
        <v>329</v>
      </c>
      <c r="I63" s="52" t="s">
        <v>330</v>
      </c>
      <c r="J63" s="65">
        <v>42599</v>
      </c>
      <c r="K63" s="54">
        <v>7002</v>
      </c>
      <c r="L63" s="66">
        <v>2017680010098</v>
      </c>
      <c r="M63" s="63" t="s">
        <v>184</v>
      </c>
      <c r="N63" s="55">
        <v>13079551029</v>
      </c>
      <c r="O63" s="60">
        <v>3422431914</v>
      </c>
      <c r="P63" s="60"/>
      <c r="Q63" s="60"/>
      <c r="R63" s="60">
        <f t="shared" si="5"/>
        <v>3422431914</v>
      </c>
      <c r="S63" s="58"/>
      <c r="T63" s="78" t="s">
        <v>331</v>
      </c>
    </row>
    <row r="64" spans="1:21" ht="45" customHeight="1" x14ac:dyDescent="0.25">
      <c r="A64" s="50">
        <v>60</v>
      </c>
      <c r="B64" s="64">
        <v>4</v>
      </c>
      <c r="C64" s="63" t="s">
        <v>36</v>
      </c>
      <c r="D64" s="58" t="s">
        <v>179</v>
      </c>
      <c r="E64" s="63" t="s">
        <v>332</v>
      </c>
      <c r="F64" s="63" t="s">
        <v>333</v>
      </c>
      <c r="G64" s="51" t="s">
        <v>72</v>
      </c>
      <c r="H64" s="63" t="s">
        <v>334</v>
      </c>
      <c r="I64" s="52" t="s">
        <v>335</v>
      </c>
      <c r="J64" s="65">
        <v>42577</v>
      </c>
      <c r="K64" s="54">
        <v>6836</v>
      </c>
      <c r="L64" s="66">
        <v>2017680010092</v>
      </c>
      <c r="M64" s="63" t="s">
        <v>184</v>
      </c>
      <c r="N64" s="55">
        <v>3066867894</v>
      </c>
      <c r="O64" s="60">
        <v>250000000</v>
      </c>
      <c r="P64" s="60">
        <v>414097545</v>
      </c>
      <c r="Q64" s="60">
        <v>100000000</v>
      </c>
      <c r="R64" s="60">
        <f t="shared" si="5"/>
        <v>764097545</v>
      </c>
      <c r="S64" s="81" t="s">
        <v>615</v>
      </c>
      <c r="T64" s="78" t="s">
        <v>336</v>
      </c>
    </row>
    <row r="65" spans="1:20" ht="56.25" customHeight="1" x14ac:dyDescent="0.25">
      <c r="A65" s="50">
        <v>61</v>
      </c>
      <c r="B65" s="64">
        <v>3</v>
      </c>
      <c r="C65" s="63" t="s">
        <v>231</v>
      </c>
      <c r="D65" s="58" t="s">
        <v>290</v>
      </c>
      <c r="E65" s="63" t="s">
        <v>339</v>
      </c>
      <c r="F65" s="63" t="s">
        <v>337</v>
      </c>
      <c r="G65" s="63" t="s">
        <v>103</v>
      </c>
      <c r="H65" s="63" t="s">
        <v>340</v>
      </c>
      <c r="I65" s="52" t="s">
        <v>338</v>
      </c>
      <c r="J65" s="65">
        <v>42759</v>
      </c>
      <c r="K65" s="54">
        <v>6820</v>
      </c>
      <c r="L65" s="66">
        <v>2017680010088</v>
      </c>
      <c r="M65" s="63" t="s">
        <v>184</v>
      </c>
      <c r="N65" s="55">
        <v>3718555819</v>
      </c>
      <c r="O65" s="60">
        <f>1330556327+303042292</f>
        <v>1633598619</v>
      </c>
      <c r="P65" s="60"/>
      <c r="Q65" s="60"/>
      <c r="R65" s="60">
        <f>SUM(O65:Q65)</f>
        <v>1633598619</v>
      </c>
      <c r="S65" s="81" t="s">
        <v>295</v>
      </c>
      <c r="T65" s="78" t="s">
        <v>341</v>
      </c>
    </row>
    <row r="66" spans="1:20" ht="56.25" customHeight="1" x14ac:dyDescent="0.25">
      <c r="A66" s="50">
        <v>62</v>
      </c>
      <c r="B66" s="64">
        <v>3</v>
      </c>
      <c r="C66" s="63" t="s">
        <v>231</v>
      </c>
      <c r="D66" s="58" t="s">
        <v>232</v>
      </c>
      <c r="E66" s="58" t="s">
        <v>342</v>
      </c>
      <c r="F66" s="63" t="s">
        <v>343</v>
      </c>
      <c r="G66" s="51" t="s">
        <v>72</v>
      </c>
      <c r="H66" s="63" t="s">
        <v>344</v>
      </c>
      <c r="I66" s="52" t="s">
        <v>345</v>
      </c>
      <c r="J66" s="65">
        <v>42572</v>
      </c>
      <c r="K66" s="66">
        <v>5874</v>
      </c>
      <c r="L66" s="66">
        <v>2017680010042</v>
      </c>
      <c r="M66" s="51" t="s">
        <v>346</v>
      </c>
      <c r="N66" s="55">
        <v>1326403651</v>
      </c>
      <c r="O66" s="60">
        <v>500000000</v>
      </c>
      <c r="P66" s="60"/>
      <c r="Q66" s="60"/>
      <c r="R66" s="60">
        <f>SUM(O66:Q66)</f>
        <v>500000000</v>
      </c>
      <c r="S66" s="81"/>
      <c r="T66" s="78" t="s">
        <v>347</v>
      </c>
    </row>
    <row r="67" spans="1:20" ht="56.25" customHeight="1" x14ac:dyDescent="0.25">
      <c r="A67" s="50">
        <v>63</v>
      </c>
      <c r="B67" s="64">
        <v>4</v>
      </c>
      <c r="C67" s="63" t="s">
        <v>36</v>
      </c>
      <c r="D67" s="63" t="s">
        <v>140</v>
      </c>
      <c r="E67" s="58" t="s">
        <v>350</v>
      </c>
      <c r="F67" s="63" t="s">
        <v>351</v>
      </c>
      <c r="G67" s="51" t="s">
        <v>65</v>
      </c>
      <c r="H67" s="63" t="s">
        <v>352</v>
      </c>
      <c r="I67" s="52" t="s">
        <v>353</v>
      </c>
      <c r="J67" s="65">
        <v>42578</v>
      </c>
      <c r="K67" s="66">
        <v>5914</v>
      </c>
      <c r="L67" s="66">
        <v>2017680010044</v>
      </c>
      <c r="M67" s="63" t="s">
        <v>144</v>
      </c>
      <c r="N67" s="55">
        <v>1300434071</v>
      </c>
      <c r="O67" s="60"/>
      <c r="P67" s="60">
        <v>233481000</v>
      </c>
      <c r="Q67" s="60"/>
      <c r="R67" s="60">
        <f>SUM(P67:Q67)</f>
        <v>233481000</v>
      </c>
      <c r="S67" s="81"/>
      <c r="T67" s="78" t="s">
        <v>354</v>
      </c>
    </row>
    <row r="68" spans="1:20" ht="67.5" customHeight="1" x14ac:dyDescent="0.25">
      <c r="A68" s="50">
        <v>64</v>
      </c>
      <c r="B68" s="64">
        <v>2</v>
      </c>
      <c r="C68" s="63" t="s">
        <v>134</v>
      </c>
      <c r="D68" s="58" t="s">
        <v>135</v>
      </c>
      <c r="E68" s="63" t="s">
        <v>355</v>
      </c>
      <c r="F68" s="63" t="s">
        <v>356</v>
      </c>
      <c r="G68" s="51" t="s">
        <v>117</v>
      </c>
      <c r="H68" s="63" t="s">
        <v>357</v>
      </c>
      <c r="I68" s="52" t="s">
        <v>358</v>
      </c>
      <c r="J68" s="65">
        <v>42594</v>
      </c>
      <c r="K68" s="66">
        <v>5912</v>
      </c>
      <c r="L68" s="66">
        <v>2017680010047</v>
      </c>
      <c r="M68" s="63" t="s">
        <v>144</v>
      </c>
      <c r="N68" s="55">
        <v>179684028</v>
      </c>
      <c r="O68" s="60"/>
      <c r="P68" s="60">
        <v>43890000</v>
      </c>
      <c r="Q68" s="60"/>
      <c r="R68" s="60">
        <f>SUM(P68:Q68)</f>
        <v>43890000</v>
      </c>
      <c r="S68" s="81"/>
      <c r="T68" s="78" t="s">
        <v>359</v>
      </c>
    </row>
    <row r="69" spans="1:20" ht="45" customHeight="1" x14ac:dyDescent="0.25">
      <c r="A69" s="50">
        <v>65</v>
      </c>
      <c r="B69" s="64">
        <v>1</v>
      </c>
      <c r="C69" s="63" t="s">
        <v>49</v>
      </c>
      <c r="D69" s="51" t="s">
        <v>51</v>
      </c>
      <c r="E69" s="63" t="s">
        <v>242</v>
      </c>
      <c r="F69" s="63" t="s">
        <v>360</v>
      </c>
      <c r="G69" s="51" t="s">
        <v>72</v>
      </c>
      <c r="H69" s="63" t="s">
        <v>361</v>
      </c>
      <c r="I69" s="52" t="s">
        <v>362</v>
      </c>
      <c r="J69" s="65">
        <v>42572</v>
      </c>
      <c r="K69" s="66">
        <v>6170</v>
      </c>
      <c r="L69" s="66">
        <v>2017680010049</v>
      </c>
      <c r="M69" s="63" t="s">
        <v>59</v>
      </c>
      <c r="N69" s="55">
        <v>699600000</v>
      </c>
      <c r="O69" s="60">
        <v>288100000</v>
      </c>
      <c r="P69" s="60"/>
      <c r="Q69" s="60"/>
      <c r="R69" s="60">
        <f>SUM(O69:Q69)</f>
        <v>288100000</v>
      </c>
      <c r="S69" s="81"/>
      <c r="T69" s="78" t="s">
        <v>363</v>
      </c>
    </row>
    <row r="70" spans="1:20" ht="56.25" customHeight="1" x14ac:dyDescent="0.25">
      <c r="A70" s="50">
        <v>66</v>
      </c>
      <c r="B70" s="64">
        <v>4</v>
      </c>
      <c r="C70" s="63" t="s">
        <v>109</v>
      </c>
      <c r="D70" s="51" t="s">
        <v>140</v>
      </c>
      <c r="E70" s="63" t="s">
        <v>372</v>
      </c>
      <c r="F70" s="63" t="s">
        <v>373</v>
      </c>
      <c r="G70" s="51" t="s">
        <v>65</v>
      </c>
      <c r="H70" s="63" t="s">
        <v>374</v>
      </c>
      <c r="I70" s="52" t="s">
        <v>375</v>
      </c>
      <c r="J70" s="65">
        <v>42593</v>
      </c>
      <c r="K70" s="66">
        <v>6162</v>
      </c>
      <c r="L70" s="66">
        <v>2017680010050</v>
      </c>
      <c r="M70" s="63" t="s">
        <v>144</v>
      </c>
      <c r="N70" s="55">
        <v>1107047582</v>
      </c>
      <c r="O70" s="60"/>
      <c r="P70" s="60">
        <v>136003000</v>
      </c>
      <c r="Q70" s="60">
        <v>90000000</v>
      </c>
      <c r="R70" s="60">
        <f>SUM(P70:Q70)</f>
        <v>226003000</v>
      </c>
      <c r="S70" s="81" t="s">
        <v>376</v>
      </c>
      <c r="T70" s="78" t="s">
        <v>364</v>
      </c>
    </row>
    <row r="71" spans="1:20" ht="78.75" customHeight="1" x14ac:dyDescent="0.25">
      <c r="A71" s="50">
        <v>67</v>
      </c>
      <c r="B71" s="64">
        <v>2</v>
      </c>
      <c r="C71" s="63" t="s">
        <v>134</v>
      </c>
      <c r="D71" s="63" t="s">
        <v>135</v>
      </c>
      <c r="E71" s="63" t="s">
        <v>237</v>
      </c>
      <c r="F71" s="63" t="s">
        <v>365</v>
      </c>
      <c r="G71" s="51" t="s">
        <v>117</v>
      </c>
      <c r="H71" s="63" t="s">
        <v>366</v>
      </c>
      <c r="I71" s="52" t="s">
        <v>367</v>
      </c>
      <c r="J71" s="65">
        <v>42593</v>
      </c>
      <c r="K71" s="66">
        <v>6212</v>
      </c>
      <c r="L71" s="66">
        <v>2017680010052</v>
      </c>
      <c r="M71" s="51" t="s">
        <v>144</v>
      </c>
      <c r="N71" s="55">
        <v>427819113</v>
      </c>
      <c r="O71" s="60">
        <v>73150000</v>
      </c>
      <c r="P71" s="60">
        <v>31350000</v>
      </c>
      <c r="Q71" s="60"/>
      <c r="R71" s="60">
        <f>SUM(O71:Q71)</f>
        <v>104500000</v>
      </c>
      <c r="S71" s="81"/>
      <c r="T71" s="78" t="s">
        <v>377</v>
      </c>
    </row>
    <row r="72" spans="1:20" ht="67.5" x14ac:dyDescent="0.25">
      <c r="A72" s="50">
        <v>68</v>
      </c>
      <c r="B72" s="64">
        <v>4</v>
      </c>
      <c r="C72" s="63" t="s">
        <v>36</v>
      </c>
      <c r="D72" s="63" t="s">
        <v>61</v>
      </c>
      <c r="E72" s="58" t="s">
        <v>378</v>
      </c>
      <c r="F72" s="63" t="s">
        <v>874</v>
      </c>
      <c r="G72" s="51" t="s">
        <v>117</v>
      </c>
      <c r="H72" s="63" t="s">
        <v>379</v>
      </c>
      <c r="I72" s="52" t="s">
        <v>380</v>
      </c>
      <c r="J72" s="65">
        <v>42572</v>
      </c>
      <c r="K72" s="66">
        <v>6232</v>
      </c>
      <c r="L72" s="66">
        <v>2017680010054</v>
      </c>
      <c r="M72" s="51" t="s">
        <v>57</v>
      </c>
      <c r="N72" s="55">
        <v>643806660</v>
      </c>
      <c r="O72" s="60">
        <v>189280000</v>
      </c>
      <c r="P72" s="60"/>
      <c r="Q72" s="60"/>
      <c r="R72" s="60">
        <f>SUM(O72:Q72)</f>
        <v>189280000</v>
      </c>
      <c r="S72" s="81"/>
      <c r="T72" s="78" t="s">
        <v>381</v>
      </c>
    </row>
    <row r="73" spans="1:20" ht="67.5" customHeight="1" x14ac:dyDescent="0.25">
      <c r="A73" s="50">
        <v>69</v>
      </c>
      <c r="B73" s="64">
        <v>2</v>
      </c>
      <c r="C73" s="63" t="s">
        <v>134</v>
      </c>
      <c r="D73" s="51" t="s">
        <v>140</v>
      </c>
      <c r="E73" s="63" t="s">
        <v>382</v>
      </c>
      <c r="F73" s="63" t="s">
        <v>383</v>
      </c>
      <c r="G73" s="51" t="s">
        <v>65</v>
      </c>
      <c r="H73" s="63" t="s">
        <v>384</v>
      </c>
      <c r="I73" s="52" t="s">
        <v>385</v>
      </c>
      <c r="J73" s="65">
        <v>42621</v>
      </c>
      <c r="K73" s="66">
        <v>6252</v>
      </c>
      <c r="L73" s="66">
        <v>2017680010056</v>
      </c>
      <c r="M73" s="63" t="s">
        <v>144</v>
      </c>
      <c r="N73" s="55">
        <v>716484012</v>
      </c>
      <c r="O73" s="60">
        <v>85269000</v>
      </c>
      <c r="P73" s="60">
        <v>18031000</v>
      </c>
      <c r="Q73" s="60"/>
      <c r="R73" s="60">
        <f>SUM(O73:Q73)</f>
        <v>103300000</v>
      </c>
      <c r="S73" s="81"/>
      <c r="T73" s="78" t="s">
        <v>386</v>
      </c>
    </row>
    <row r="74" spans="1:20" ht="45" x14ac:dyDescent="0.25">
      <c r="A74" s="50">
        <v>70</v>
      </c>
      <c r="B74" s="64">
        <v>2</v>
      </c>
      <c r="C74" s="63" t="s">
        <v>134</v>
      </c>
      <c r="D74" s="51" t="s">
        <v>193</v>
      </c>
      <c r="E74" s="58" t="s">
        <v>368</v>
      </c>
      <c r="F74" s="63" t="s">
        <v>369</v>
      </c>
      <c r="G74" s="51" t="s">
        <v>65</v>
      </c>
      <c r="H74" s="63" t="s">
        <v>370</v>
      </c>
      <c r="I74" s="52" t="s">
        <v>371</v>
      </c>
      <c r="J74" s="65">
        <v>42612</v>
      </c>
      <c r="K74" s="66">
        <v>6297</v>
      </c>
      <c r="L74" s="66">
        <v>2017680010059</v>
      </c>
      <c r="M74" s="51" t="s">
        <v>144</v>
      </c>
      <c r="N74" s="55">
        <v>232327387</v>
      </c>
      <c r="O74" s="60">
        <v>25737000</v>
      </c>
      <c r="P74" s="60">
        <v>32484000</v>
      </c>
      <c r="Q74" s="60"/>
      <c r="R74" s="83">
        <f>SUM(O74:Q74)</f>
        <v>58221000</v>
      </c>
      <c r="S74" s="81"/>
      <c r="T74" s="78" t="s">
        <v>387</v>
      </c>
    </row>
    <row r="75" spans="1:20" ht="56.25" x14ac:dyDescent="0.25">
      <c r="A75" s="50">
        <v>71</v>
      </c>
      <c r="B75" s="64">
        <v>2</v>
      </c>
      <c r="C75" s="63" t="s">
        <v>134</v>
      </c>
      <c r="D75" s="63" t="s">
        <v>193</v>
      </c>
      <c r="E75" s="63" t="s">
        <v>368</v>
      </c>
      <c r="F75" s="63" t="s">
        <v>388</v>
      </c>
      <c r="G75" s="51" t="s">
        <v>65</v>
      </c>
      <c r="H75" s="63" t="s">
        <v>1012</v>
      </c>
      <c r="I75" s="52" t="s">
        <v>389</v>
      </c>
      <c r="J75" s="65">
        <v>42622</v>
      </c>
      <c r="K75" s="66">
        <v>6312</v>
      </c>
      <c r="L75" s="66">
        <v>2017680010060</v>
      </c>
      <c r="M75" s="63" t="s">
        <v>144</v>
      </c>
      <c r="N75" s="55">
        <v>746551231</v>
      </c>
      <c r="O75" s="60">
        <v>86521000</v>
      </c>
      <c r="P75" s="60">
        <v>129782000</v>
      </c>
      <c r="Q75" s="60"/>
      <c r="R75" s="60">
        <f>SUM(O75:Q75)</f>
        <v>216303000</v>
      </c>
      <c r="S75" s="81"/>
      <c r="T75" s="78" t="s">
        <v>390</v>
      </c>
    </row>
    <row r="76" spans="1:20" ht="67.5" customHeight="1" x14ac:dyDescent="0.25">
      <c r="A76" s="50">
        <v>72</v>
      </c>
      <c r="B76" s="64">
        <v>2</v>
      </c>
      <c r="C76" s="63" t="s">
        <v>134</v>
      </c>
      <c r="D76" s="58" t="s">
        <v>135</v>
      </c>
      <c r="E76" s="63" t="s">
        <v>281</v>
      </c>
      <c r="F76" s="63" t="s">
        <v>392</v>
      </c>
      <c r="G76" s="63" t="s">
        <v>103</v>
      </c>
      <c r="H76" s="63" t="s">
        <v>393</v>
      </c>
      <c r="I76" s="52" t="s">
        <v>391</v>
      </c>
      <c r="J76" s="65">
        <v>42760</v>
      </c>
      <c r="K76" s="66">
        <v>6361</v>
      </c>
      <c r="L76" s="66">
        <v>2017680010061</v>
      </c>
      <c r="M76" s="63" t="s">
        <v>144</v>
      </c>
      <c r="N76" s="55">
        <v>98345734</v>
      </c>
      <c r="O76" s="60"/>
      <c r="P76" s="60">
        <v>31350000</v>
      </c>
      <c r="Q76" s="60"/>
      <c r="R76" s="60">
        <f>SUM(P76:Q76)</f>
        <v>31350000</v>
      </c>
      <c r="S76" s="58"/>
      <c r="T76" s="78" t="s">
        <v>394</v>
      </c>
    </row>
    <row r="77" spans="1:20" ht="56.25" customHeight="1" x14ac:dyDescent="0.25">
      <c r="A77" s="50">
        <v>73</v>
      </c>
      <c r="B77" s="64">
        <v>2</v>
      </c>
      <c r="C77" s="63" t="s">
        <v>134</v>
      </c>
      <c r="D77" s="63" t="s">
        <v>135</v>
      </c>
      <c r="E77" s="63" t="s">
        <v>396</v>
      </c>
      <c r="F77" s="63" t="s">
        <v>397</v>
      </c>
      <c r="G77" s="51" t="s">
        <v>65</v>
      </c>
      <c r="H77" s="63" t="s">
        <v>398</v>
      </c>
      <c r="I77" s="52" t="s">
        <v>399</v>
      </c>
      <c r="J77" s="65">
        <v>42608</v>
      </c>
      <c r="K77" s="66">
        <v>6342</v>
      </c>
      <c r="L77" s="66">
        <v>2017680010068</v>
      </c>
      <c r="M77" s="63" t="s">
        <v>131</v>
      </c>
      <c r="N77" s="55">
        <v>255000000</v>
      </c>
      <c r="O77" s="60">
        <v>35000000</v>
      </c>
      <c r="P77" s="60"/>
      <c r="Q77" s="60"/>
      <c r="R77" s="60">
        <f>SUM(O77:Q77)</f>
        <v>35000000</v>
      </c>
      <c r="S77" s="58"/>
      <c r="T77" s="78" t="s">
        <v>395</v>
      </c>
    </row>
    <row r="78" spans="1:20" ht="56.25" customHeight="1" x14ac:dyDescent="0.25">
      <c r="A78" s="50">
        <v>74</v>
      </c>
      <c r="B78" s="64">
        <v>6</v>
      </c>
      <c r="C78" s="63" t="s">
        <v>31</v>
      </c>
      <c r="D78" s="58" t="s">
        <v>33</v>
      </c>
      <c r="E78" s="63" t="s">
        <v>349</v>
      </c>
      <c r="F78" s="63" t="s">
        <v>406</v>
      </c>
      <c r="G78" s="51" t="s">
        <v>65</v>
      </c>
      <c r="H78" s="55" t="s">
        <v>400</v>
      </c>
      <c r="I78" s="52" t="s">
        <v>401</v>
      </c>
      <c r="J78" s="65">
        <v>42650</v>
      </c>
      <c r="K78" s="66">
        <v>6380</v>
      </c>
      <c r="L78" s="66">
        <v>2017680010063</v>
      </c>
      <c r="M78" s="63" t="s">
        <v>23</v>
      </c>
      <c r="N78" s="55">
        <v>1962310188.9100001</v>
      </c>
      <c r="O78" s="60">
        <v>630900000</v>
      </c>
      <c r="P78" s="60"/>
      <c r="Q78" s="60"/>
      <c r="R78" s="60">
        <f>SUM(O78:Q78)</f>
        <v>630900000</v>
      </c>
      <c r="S78" s="58"/>
      <c r="T78" s="78" t="s">
        <v>402</v>
      </c>
    </row>
    <row r="79" spans="1:20" ht="67.5" customHeight="1" x14ac:dyDescent="0.25">
      <c r="A79" s="50">
        <v>75</v>
      </c>
      <c r="B79" s="64">
        <v>1</v>
      </c>
      <c r="C79" s="63" t="s">
        <v>38</v>
      </c>
      <c r="D79" s="63" t="s">
        <v>51</v>
      </c>
      <c r="E79" s="58" t="s">
        <v>34</v>
      </c>
      <c r="F79" s="63" t="s">
        <v>405</v>
      </c>
      <c r="G79" s="63" t="s">
        <v>103</v>
      </c>
      <c r="H79" s="63" t="s">
        <v>407</v>
      </c>
      <c r="I79" s="52" t="s">
        <v>403</v>
      </c>
      <c r="J79" s="65">
        <v>42760</v>
      </c>
      <c r="K79" s="66">
        <v>6510</v>
      </c>
      <c r="L79" s="66">
        <v>2017680010070</v>
      </c>
      <c r="M79" s="51" t="s">
        <v>177</v>
      </c>
      <c r="N79" s="55">
        <v>905817332</v>
      </c>
      <c r="O79" s="60">
        <v>310000000</v>
      </c>
      <c r="P79" s="60"/>
      <c r="Q79" s="60"/>
      <c r="R79" s="60">
        <f>SUM(O79:Q79)</f>
        <v>310000000</v>
      </c>
      <c r="S79" s="58"/>
      <c r="T79" s="78" t="s">
        <v>404</v>
      </c>
    </row>
    <row r="80" spans="1:20" ht="56.25" x14ac:dyDescent="0.25">
      <c r="A80" s="50">
        <v>76</v>
      </c>
      <c r="B80" s="64">
        <v>4</v>
      </c>
      <c r="C80" s="63" t="s">
        <v>109</v>
      </c>
      <c r="D80" s="58" t="s">
        <v>409</v>
      </c>
      <c r="E80" s="63" t="s">
        <v>410</v>
      </c>
      <c r="F80" s="63" t="s">
        <v>411</v>
      </c>
      <c r="G80" s="51" t="s">
        <v>72</v>
      </c>
      <c r="H80" s="63" t="s">
        <v>412</v>
      </c>
      <c r="I80" s="52" t="s">
        <v>413</v>
      </c>
      <c r="J80" s="65">
        <v>42591</v>
      </c>
      <c r="K80" s="66">
        <v>6557</v>
      </c>
      <c r="L80" s="66">
        <v>2017680010071</v>
      </c>
      <c r="M80" s="63" t="s">
        <v>23</v>
      </c>
      <c r="N80" s="55">
        <v>12331164406.16</v>
      </c>
      <c r="O80" s="60">
        <v>5549010928.5600004</v>
      </c>
      <c r="P80" s="60"/>
      <c r="Q80" s="60"/>
      <c r="R80" s="60">
        <f>SUM(O80:Q80)</f>
        <v>5549010928.5600004</v>
      </c>
      <c r="S80" s="58"/>
      <c r="T80" s="78" t="s">
        <v>408</v>
      </c>
    </row>
    <row r="81" spans="1:20" ht="56.25" customHeight="1" x14ac:dyDescent="0.25">
      <c r="A81" s="50">
        <v>77</v>
      </c>
      <c r="B81" s="64">
        <v>4</v>
      </c>
      <c r="C81" s="63" t="s">
        <v>36</v>
      </c>
      <c r="D81" s="63" t="s">
        <v>56</v>
      </c>
      <c r="E81" s="63" t="s">
        <v>80</v>
      </c>
      <c r="F81" s="63" t="s">
        <v>414</v>
      </c>
      <c r="G81" s="51" t="s">
        <v>65</v>
      </c>
      <c r="H81" s="55" t="s">
        <v>415</v>
      </c>
      <c r="I81" s="52" t="s">
        <v>416</v>
      </c>
      <c r="J81" s="65">
        <v>42655</v>
      </c>
      <c r="K81" s="66">
        <v>6492</v>
      </c>
      <c r="L81" s="66">
        <v>2017680010065</v>
      </c>
      <c r="M81" s="63" t="s">
        <v>57</v>
      </c>
      <c r="N81" s="55">
        <v>7937784329</v>
      </c>
      <c r="O81" s="84"/>
      <c r="P81" s="60">
        <v>1876495543</v>
      </c>
      <c r="Q81" s="60"/>
      <c r="R81" s="60">
        <f>SUM(P81:Q81)</f>
        <v>1876495543</v>
      </c>
      <c r="S81" s="58"/>
      <c r="T81" s="78" t="s">
        <v>417</v>
      </c>
    </row>
    <row r="82" spans="1:20" ht="90" customHeight="1" x14ac:dyDescent="0.25">
      <c r="A82" s="50">
        <v>78</v>
      </c>
      <c r="B82" s="64">
        <v>4</v>
      </c>
      <c r="C82" s="63" t="s">
        <v>36</v>
      </c>
      <c r="D82" s="63" t="s">
        <v>56</v>
      </c>
      <c r="E82" s="58" t="s">
        <v>701</v>
      </c>
      <c r="F82" s="63" t="s">
        <v>418</v>
      </c>
      <c r="G82" s="51" t="s">
        <v>65</v>
      </c>
      <c r="H82" s="63" t="s">
        <v>419</v>
      </c>
      <c r="I82" s="52" t="s">
        <v>420</v>
      </c>
      <c r="J82" s="65">
        <v>42622</v>
      </c>
      <c r="K82" s="66">
        <v>6521</v>
      </c>
      <c r="L82" s="66">
        <v>2017680010069</v>
      </c>
      <c r="M82" s="63" t="s">
        <v>57</v>
      </c>
      <c r="N82" s="55">
        <v>260567000</v>
      </c>
      <c r="O82" s="60"/>
      <c r="P82" s="60">
        <v>65000000</v>
      </c>
      <c r="Q82" s="60"/>
      <c r="R82" s="60">
        <f>SUM(P82:Q82)</f>
        <v>65000000</v>
      </c>
      <c r="S82" s="58"/>
      <c r="T82" s="78" t="s">
        <v>421</v>
      </c>
    </row>
    <row r="83" spans="1:20" ht="78.75" customHeight="1" x14ac:dyDescent="0.25">
      <c r="A83" s="50">
        <v>79</v>
      </c>
      <c r="B83" s="64">
        <v>1</v>
      </c>
      <c r="C83" s="63" t="s">
        <v>38</v>
      </c>
      <c r="D83" s="63" t="s">
        <v>61</v>
      </c>
      <c r="E83" s="63" t="s">
        <v>34</v>
      </c>
      <c r="F83" s="63" t="s">
        <v>432</v>
      </c>
      <c r="G83" s="51" t="s">
        <v>72</v>
      </c>
      <c r="H83" s="63" t="s">
        <v>423</v>
      </c>
      <c r="I83" s="52" t="s">
        <v>424</v>
      </c>
      <c r="J83" s="65">
        <v>42572</v>
      </c>
      <c r="K83" s="66">
        <v>6525</v>
      </c>
      <c r="L83" s="66">
        <v>2017680010072</v>
      </c>
      <c r="M83" s="63" t="s">
        <v>59</v>
      </c>
      <c r="N83" s="55">
        <v>2283000000</v>
      </c>
      <c r="O83" s="60">
        <v>830000000</v>
      </c>
      <c r="P83" s="60"/>
      <c r="Q83" s="60"/>
      <c r="R83" s="60">
        <f t="shared" ref="R83:R92" si="6">SUM(O83:Q83)</f>
        <v>830000000</v>
      </c>
      <c r="S83" s="60"/>
      <c r="T83" s="78" t="s">
        <v>422</v>
      </c>
    </row>
    <row r="84" spans="1:20" ht="78.75" customHeight="1" x14ac:dyDescent="0.25">
      <c r="A84" s="50">
        <v>80</v>
      </c>
      <c r="B84" s="64">
        <v>2</v>
      </c>
      <c r="C84" s="63" t="s">
        <v>134</v>
      </c>
      <c r="D84" s="63" t="s">
        <v>135</v>
      </c>
      <c r="E84" s="63" t="s">
        <v>355</v>
      </c>
      <c r="F84" s="63" t="s">
        <v>431</v>
      </c>
      <c r="G84" s="51" t="s">
        <v>65</v>
      </c>
      <c r="H84" s="63" t="s">
        <v>427</v>
      </c>
      <c r="I84" s="52" t="s">
        <v>428</v>
      </c>
      <c r="J84" s="65">
        <v>42578</v>
      </c>
      <c r="K84" s="66">
        <v>6551</v>
      </c>
      <c r="L84" s="66">
        <v>2017680010073</v>
      </c>
      <c r="M84" s="63" t="s">
        <v>131</v>
      </c>
      <c r="N84" s="55">
        <v>436994300</v>
      </c>
      <c r="O84" s="60">
        <v>100000000</v>
      </c>
      <c r="P84" s="60"/>
      <c r="Q84" s="60"/>
      <c r="R84" s="60">
        <f t="shared" si="6"/>
        <v>100000000</v>
      </c>
      <c r="S84" s="58"/>
      <c r="T84" s="78" t="s">
        <v>425</v>
      </c>
    </row>
    <row r="85" spans="1:20" ht="45" x14ac:dyDescent="0.25">
      <c r="A85" s="50">
        <v>81</v>
      </c>
      <c r="B85" s="64">
        <v>5</v>
      </c>
      <c r="C85" s="63" t="s">
        <v>481</v>
      </c>
      <c r="D85" s="63" t="s">
        <v>434</v>
      </c>
      <c r="E85" s="51" t="s">
        <v>435</v>
      </c>
      <c r="F85" s="63" t="s">
        <v>430</v>
      </c>
      <c r="G85" s="63" t="s">
        <v>103</v>
      </c>
      <c r="H85" s="63" t="s">
        <v>436</v>
      </c>
      <c r="I85" s="52" t="s">
        <v>429</v>
      </c>
      <c r="J85" s="65">
        <v>42761</v>
      </c>
      <c r="K85" s="66">
        <v>6564</v>
      </c>
      <c r="L85" s="66">
        <v>2017680010078</v>
      </c>
      <c r="M85" s="58" t="s">
        <v>433</v>
      </c>
      <c r="N85" s="55">
        <v>454800000</v>
      </c>
      <c r="O85" s="60">
        <v>98800000</v>
      </c>
      <c r="P85" s="60"/>
      <c r="Q85" s="60"/>
      <c r="R85" s="60">
        <f t="shared" si="6"/>
        <v>98800000</v>
      </c>
      <c r="S85" s="58"/>
      <c r="T85" s="78" t="s">
        <v>426</v>
      </c>
    </row>
    <row r="86" spans="1:20" ht="67.5" customHeight="1" x14ac:dyDescent="0.25">
      <c r="A86" s="50">
        <v>82</v>
      </c>
      <c r="B86" s="64">
        <v>1</v>
      </c>
      <c r="C86" s="63" t="s">
        <v>38</v>
      </c>
      <c r="D86" s="84" t="s">
        <v>45</v>
      </c>
      <c r="E86" s="63" t="s">
        <v>439</v>
      </c>
      <c r="F86" s="63" t="s">
        <v>438</v>
      </c>
      <c r="G86" s="63" t="s">
        <v>103</v>
      </c>
      <c r="H86" s="63" t="s">
        <v>440</v>
      </c>
      <c r="I86" s="52" t="s">
        <v>437</v>
      </c>
      <c r="J86" s="65">
        <v>42761</v>
      </c>
      <c r="K86" s="66">
        <v>6591</v>
      </c>
      <c r="L86" s="66">
        <v>2017680010075</v>
      </c>
      <c r="M86" s="63" t="s">
        <v>23</v>
      </c>
      <c r="N86" s="55">
        <v>2648000000</v>
      </c>
      <c r="O86" s="60">
        <v>800000000</v>
      </c>
      <c r="P86" s="60"/>
      <c r="Q86" s="60"/>
      <c r="R86" s="60">
        <f t="shared" si="6"/>
        <v>800000000</v>
      </c>
      <c r="S86" s="58"/>
      <c r="T86" s="78" t="s">
        <v>441</v>
      </c>
    </row>
    <row r="87" spans="1:20" ht="67.5" customHeight="1" x14ac:dyDescent="0.25">
      <c r="A87" s="50">
        <v>83</v>
      </c>
      <c r="B87" s="64">
        <v>6</v>
      </c>
      <c r="C87" s="63" t="s">
        <v>31</v>
      </c>
      <c r="D87" s="63" t="s">
        <v>321</v>
      </c>
      <c r="E87" s="63" t="s">
        <v>124</v>
      </c>
      <c r="F87" s="63" t="s">
        <v>875</v>
      </c>
      <c r="G87" s="51" t="s">
        <v>72</v>
      </c>
      <c r="H87" s="63" t="s">
        <v>442</v>
      </c>
      <c r="I87" s="52" t="s">
        <v>443</v>
      </c>
      <c r="J87" s="65">
        <v>42619</v>
      </c>
      <c r="K87" s="66">
        <v>6625</v>
      </c>
      <c r="L87" s="66">
        <v>2017680010079</v>
      </c>
      <c r="M87" s="63" t="s">
        <v>23</v>
      </c>
      <c r="N87" s="55">
        <v>6737726507</v>
      </c>
      <c r="O87" s="60">
        <v>6737726507</v>
      </c>
      <c r="P87" s="60"/>
      <c r="Q87" s="60"/>
      <c r="R87" s="60">
        <f t="shared" si="6"/>
        <v>6737726507</v>
      </c>
      <c r="S87" s="58"/>
      <c r="T87" s="78" t="s">
        <v>444</v>
      </c>
    </row>
    <row r="88" spans="1:20" ht="78.75" customHeight="1" x14ac:dyDescent="0.25">
      <c r="A88" s="50">
        <v>84</v>
      </c>
      <c r="B88" s="64">
        <v>2</v>
      </c>
      <c r="C88" s="63" t="s">
        <v>134</v>
      </c>
      <c r="D88" s="63" t="s">
        <v>193</v>
      </c>
      <c r="E88" s="58" t="s">
        <v>215</v>
      </c>
      <c r="F88" s="63" t="s">
        <v>446</v>
      </c>
      <c r="G88" s="63" t="s">
        <v>103</v>
      </c>
      <c r="H88" s="63" t="s">
        <v>447</v>
      </c>
      <c r="I88" s="52" t="s">
        <v>445</v>
      </c>
      <c r="J88" s="65">
        <v>42761</v>
      </c>
      <c r="K88" s="66">
        <v>6594</v>
      </c>
      <c r="L88" s="66">
        <v>2017680010076</v>
      </c>
      <c r="M88" s="63" t="s">
        <v>225</v>
      </c>
      <c r="N88" s="55">
        <v>4572069103</v>
      </c>
      <c r="O88" s="60">
        <v>1493220653</v>
      </c>
      <c r="P88" s="60"/>
      <c r="Q88" s="60"/>
      <c r="R88" s="60">
        <f t="shared" si="6"/>
        <v>1493220653</v>
      </c>
      <c r="S88" s="58"/>
      <c r="T88" s="78" t="s">
        <v>448</v>
      </c>
    </row>
    <row r="89" spans="1:20" ht="56.25" customHeight="1" x14ac:dyDescent="0.25">
      <c r="A89" s="50">
        <v>85</v>
      </c>
      <c r="B89" s="64">
        <v>4</v>
      </c>
      <c r="C89" s="63" t="s">
        <v>109</v>
      </c>
      <c r="D89" s="51" t="s">
        <v>61</v>
      </c>
      <c r="E89" s="63" t="s">
        <v>453</v>
      </c>
      <c r="F89" s="63" t="s">
        <v>454</v>
      </c>
      <c r="G89" s="51" t="s">
        <v>65</v>
      </c>
      <c r="H89" s="63" t="s">
        <v>1019</v>
      </c>
      <c r="I89" s="52" t="s">
        <v>455</v>
      </c>
      <c r="J89" s="65">
        <v>42606</v>
      </c>
      <c r="K89" s="66">
        <v>6627</v>
      </c>
      <c r="L89" s="66">
        <v>2017680010080</v>
      </c>
      <c r="M89" s="63" t="s">
        <v>742</v>
      </c>
      <c r="N89" s="55">
        <v>5308434470</v>
      </c>
      <c r="O89" s="60">
        <v>500000000</v>
      </c>
      <c r="P89" s="60">
        <v>398434470</v>
      </c>
      <c r="Q89" s="60">
        <v>40000000</v>
      </c>
      <c r="R89" s="60">
        <f t="shared" si="6"/>
        <v>938434470</v>
      </c>
      <c r="S89" s="58"/>
      <c r="T89" s="78" t="s">
        <v>449</v>
      </c>
    </row>
    <row r="90" spans="1:20" ht="78.75" customHeight="1" x14ac:dyDescent="0.25">
      <c r="A90" s="50">
        <v>86</v>
      </c>
      <c r="B90" s="64">
        <v>1</v>
      </c>
      <c r="C90" s="63" t="s">
        <v>49</v>
      </c>
      <c r="D90" s="58" t="s">
        <v>51</v>
      </c>
      <c r="E90" s="58" t="s">
        <v>456</v>
      </c>
      <c r="F90" s="63" t="s">
        <v>457</v>
      </c>
      <c r="G90" s="51" t="s">
        <v>72</v>
      </c>
      <c r="H90" s="63" t="s">
        <v>1018</v>
      </c>
      <c r="I90" s="52" t="s">
        <v>458</v>
      </c>
      <c r="J90" s="65">
        <v>42585</v>
      </c>
      <c r="K90" s="66">
        <v>6605</v>
      </c>
      <c r="L90" s="66">
        <v>2017680010077</v>
      </c>
      <c r="M90" s="51" t="s">
        <v>59</v>
      </c>
      <c r="N90" s="55">
        <v>500800000</v>
      </c>
      <c r="O90" s="60">
        <v>260000000</v>
      </c>
      <c r="P90" s="60"/>
      <c r="Q90" s="60"/>
      <c r="R90" s="60">
        <f t="shared" si="6"/>
        <v>260000000</v>
      </c>
      <c r="S90" s="58"/>
      <c r="T90" s="78" t="s">
        <v>450</v>
      </c>
    </row>
    <row r="91" spans="1:20" ht="56.25" x14ac:dyDescent="0.25">
      <c r="A91" s="50">
        <v>87</v>
      </c>
      <c r="B91" s="64">
        <v>2</v>
      </c>
      <c r="C91" s="63" t="s">
        <v>134</v>
      </c>
      <c r="D91" s="63" t="s">
        <v>193</v>
      </c>
      <c r="E91" s="63" t="s">
        <v>368</v>
      </c>
      <c r="F91" s="63" t="s">
        <v>1076</v>
      </c>
      <c r="G91" s="51" t="s">
        <v>117</v>
      </c>
      <c r="H91" s="63" t="s">
        <v>1012</v>
      </c>
      <c r="I91" s="52" t="s">
        <v>459</v>
      </c>
      <c r="J91" s="65">
        <v>42621</v>
      </c>
      <c r="K91" s="66">
        <v>7034</v>
      </c>
      <c r="L91" s="66">
        <v>2017680010102</v>
      </c>
      <c r="M91" s="51" t="s">
        <v>144</v>
      </c>
      <c r="N91" s="55">
        <v>446647618</v>
      </c>
      <c r="O91" s="60">
        <v>7524000</v>
      </c>
      <c r="P91" s="60">
        <v>112860000</v>
      </c>
      <c r="Q91" s="60"/>
      <c r="R91" s="60">
        <f t="shared" si="6"/>
        <v>120384000</v>
      </c>
      <c r="S91" s="152"/>
      <c r="T91" s="78" t="s">
        <v>451</v>
      </c>
    </row>
    <row r="92" spans="1:20" ht="56.25" customHeight="1" x14ac:dyDescent="0.25">
      <c r="A92" s="50">
        <v>88</v>
      </c>
      <c r="B92" s="64">
        <v>4</v>
      </c>
      <c r="C92" s="63" t="s">
        <v>36</v>
      </c>
      <c r="D92" s="63" t="s">
        <v>140</v>
      </c>
      <c r="E92" s="63" t="s">
        <v>372</v>
      </c>
      <c r="F92" s="63" t="s">
        <v>461</v>
      </c>
      <c r="G92" s="51" t="s">
        <v>65</v>
      </c>
      <c r="H92" s="63" t="s">
        <v>462</v>
      </c>
      <c r="I92" s="52" t="s">
        <v>463</v>
      </c>
      <c r="J92" s="65">
        <v>42628</v>
      </c>
      <c r="K92" s="66">
        <v>7083</v>
      </c>
      <c r="L92" s="66">
        <v>2017680010106</v>
      </c>
      <c r="M92" s="51" t="s">
        <v>144</v>
      </c>
      <c r="N92" s="55">
        <v>2033693051</v>
      </c>
      <c r="O92" s="60">
        <v>13794000</v>
      </c>
      <c r="P92" s="60">
        <v>230716000</v>
      </c>
      <c r="Q92" s="60">
        <v>350000000</v>
      </c>
      <c r="R92" s="60">
        <f t="shared" si="6"/>
        <v>594510000</v>
      </c>
      <c r="S92" s="81" t="s">
        <v>460</v>
      </c>
      <c r="T92" s="78" t="s">
        <v>452</v>
      </c>
    </row>
    <row r="93" spans="1:20" ht="45" x14ac:dyDescent="0.25">
      <c r="A93" s="50">
        <v>89</v>
      </c>
      <c r="B93" s="64">
        <v>2</v>
      </c>
      <c r="C93" s="63" t="s">
        <v>134</v>
      </c>
      <c r="D93" s="58" t="s">
        <v>272</v>
      </c>
      <c r="E93" s="63" t="s">
        <v>368</v>
      </c>
      <c r="F93" s="63" t="s">
        <v>466</v>
      </c>
      <c r="G93" s="51" t="s">
        <v>65</v>
      </c>
      <c r="H93" s="63" t="s">
        <v>1101</v>
      </c>
      <c r="I93" s="52" t="s">
        <v>467</v>
      </c>
      <c r="J93" s="65">
        <v>42620</v>
      </c>
      <c r="K93" s="66">
        <v>7112</v>
      </c>
      <c r="L93" s="66">
        <v>2017680010109</v>
      </c>
      <c r="M93" s="51" t="s">
        <v>144</v>
      </c>
      <c r="N93" s="55">
        <v>540473467</v>
      </c>
      <c r="O93" s="60">
        <v>43863000</v>
      </c>
      <c r="P93" s="60">
        <v>109062000</v>
      </c>
      <c r="Q93" s="60"/>
      <c r="R93" s="60">
        <f>SUM(O93:Q93)</f>
        <v>152925000</v>
      </c>
      <c r="S93" s="81"/>
      <c r="T93" s="78" t="s">
        <v>464</v>
      </c>
    </row>
    <row r="94" spans="1:20" ht="45" customHeight="1" x14ac:dyDescent="0.25">
      <c r="A94" s="50">
        <v>90</v>
      </c>
      <c r="B94" s="85">
        <v>4</v>
      </c>
      <c r="C94" s="86" t="s">
        <v>36</v>
      </c>
      <c r="D94" s="86" t="s">
        <v>140</v>
      </c>
      <c r="E94" s="86" t="s">
        <v>350</v>
      </c>
      <c r="F94" s="86" t="s">
        <v>468</v>
      </c>
      <c r="G94" s="86" t="s">
        <v>65</v>
      </c>
      <c r="H94" s="86" t="s">
        <v>469</v>
      </c>
      <c r="I94" s="87" t="s">
        <v>470</v>
      </c>
      <c r="J94" s="88">
        <v>42578</v>
      </c>
      <c r="K94" s="89">
        <v>7234</v>
      </c>
      <c r="L94" s="89">
        <v>2017680010112</v>
      </c>
      <c r="M94" s="86" t="s">
        <v>144</v>
      </c>
      <c r="N94" s="90">
        <v>738144932</v>
      </c>
      <c r="O94" s="90">
        <v>70000000</v>
      </c>
      <c r="P94" s="90">
        <v>50900000</v>
      </c>
      <c r="Q94" s="90">
        <v>9405000</v>
      </c>
      <c r="R94" s="90">
        <f>SUM(O94:Q94)</f>
        <v>130305000</v>
      </c>
      <c r="S94" s="91" t="s">
        <v>471</v>
      </c>
      <c r="T94" s="92" t="s">
        <v>465</v>
      </c>
    </row>
    <row r="95" spans="1:20" ht="56.25" x14ac:dyDescent="0.25">
      <c r="A95" s="50">
        <v>91</v>
      </c>
      <c r="B95" s="64">
        <v>5</v>
      </c>
      <c r="C95" s="63" t="s">
        <v>481</v>
      </c>
      <c r="D95" s="63" t="s">
        <v>482</v>
      </c>
      <c r="E95" s="63" t="s">
        <v>483</v>
      </c>
      <c r="F95" s="63" t="s">
        <v>484</v>
      </c>
      <c r="G95" s="63" t="s">
        <v>103</v>
      </c>
      <c r="H95" s="63" t="s">
        <v>485</v>
      </c>
      <c r="I95" s="52" t="s">
        <v>478</v>
      </c>
      <c r="J95" s="65">
        <v>42767</v>
      </c>
      <c r="K95" s="66">
        <v>7278</v>
      </c>
      <c r="L95" s="66">
        <v>2017680010114</v>
      </c>
      <c r="M95" s="63" t="s">
        <v>433</v>
      </c>
      <c r="N95" s="55">
        <v>1744000000</v>
      </c>
      <c r="O95" s="60">
        <v>50000000</v>
      </c>
      <c r="P95" s="60"/>
      <c r="Q95" s="60"/>
      <c r="R95" s="60">
        <f>SUM(O95:Q95)</f>
        <v>50000000</v>
      </c>
      <c r="S95" s="58"/>
      <c r="T95" s="78" t="s">
        <v>476</v>
      </c>
    </row>
    <row r="96" spans="1:20" ht="78.75" customHeight="1" x14ac:dyDescent="0.25">
      <c r="A96" s="50">
        <v>92</v>
      </c>
      <c r="B96" s="64">
        <v>2</v>
      </c>
      <c r="C96" s="63" t="s">
        <v>134</v>
      </c>
      <c r="D96" s="51" t="s">
        <v>135</v>
      </c>
      <c r="E96" s="63" t="s">
        <v>486</v>
      </c>
      <c r="F96" s="63" t="s">
        <v>722</v>
      </c>
      <c r="G96" s="63" t="s">
        <v>103</v>
      </c>
      <c r="H96" s="63" t="s">
        <v>492</v>
      </c>
      <c r="I96" s="52" t="s">
        <v>479</v>
      </c>
      <c r="J96" s="65">
        <v>42767</v>
      </c>
      <c r="K96" s="66">
        <v>6854</v>
      </c>
      <c r="L96" s="66">
        <v>2017680010093</v>
      </c>
      <c r="M96" s="63" t="s">
        <v>131</v>
      </c>
      <c r="N96" s="55">
        <v>210000000</v>
      </c>
      <c r="O96" s="60">
        <v>50000000</v>
      </c>
      <c r="P96" s="60"/>
      <c r="Q96" s="60"/>
      <c r="R96" s="60">
        <f>SUM(O96:Q96)</f>
        <v>50000000</v>
      </c>
      <c r="S96" s="58"/>
      <c r="T96" s="78" t="s">
        <v>477</v>
      </c>
    </row>
    <row r="97" spans="1:20" ht="56.25" customHeight="1" x14ac:dyDescent="0.25">
      <c r="A97" s="50">
        <v>93</v>
      </c>
      <c r="B97" s="64">
        <v>4</v>
      </c>
      <c r="C97" s="63" t="s">
        <v>109</v>
      </c>
      <c r="D97" s="63" t="s">
        <v>179</v>
      </c>
      <c r="E97" s="63" t="s">
        <v>487</v>
      </c>
      <c r="F97" s="63" t="s">
        <v>488</v>
      </c>
      <c r="G97" s="51" t="s">
        <v>72</v>
      </c>
      <c r="H97" s="63" t="s">
        <v>489</v>
      </c>
      <c r="I97" s="52" t="s">
        <v>490</v>
      </c>
      <c r="J97" s="65">
        <v>42591</v>
      </c>
      <c r="K97" s="54">
        <v>7396</v>
      </c>
      <c r="L97" s="66">
        <v>2017680010122</v>
      </c>
      <c r="M97" s="51" t="s">
        <v>184</v>
      </c>
      <c r="N97" s="55">
        <v>1575675801</v>
      </c>
      <c r="O97" s="60"/>
      <c r="P97" s="60">
        <v>440800000</v>
      </c>
      <c r="Q97" s="60"/>
      <c r="R97" s="60">
        <f>SUM(P97:Q97)</f>
        <v>440800000</v>
      </c>
      <c r="S97" s="58"/>
      <c r="T97" s="78" t="s">
        <v>475</v>
      </c>
    </row>
    <row r="98" spans="1:20" ht="90" x14ac:dyDescent="0.25">
      <c r="A98" s="50">
        <v>94</v>
      </c>
      <c r="B98" s="64">
        <v>4</v>
      </c>
      <c r="C98" s="63" t="s">
        <v>36</v>
      </c>
      <c r="D98" s="58" t="s">
        <v>56</v>
      </c>
      <c r="E98" s="58" t="s">
        <v>701</v>
      </c>
      <c r="F98" s="63" t="s">
        <v>491</v>
      </c>
      <c r="G98" s="63" t="s">
        <v>103</v>
      </c>
      <c r="H98" s="63" t="s">
        <v>1011</v>
      </c>
      <c r="I98" s="52" t="s">
        <v>480</v>
      </c>
      <c r="J98" s="65">
        <v>42767</v>
      </c>
      <c r="K98" s="66">
        <v>6700</v>
      </c>
      <c r="L98" s="66">
        <v>2017680010081</v>
      </c>
      <c r="M98" s="63" t="s">
        <v>57</v>
      </c>
      <c r="N98" s="55">
        <v>194784000</v>
      </c>
      <c r="O98" s="60">
        <v>20000000</v>
      </c>
      <c r="P98" s="60">
        <v>40000000</v>
      </c>
      <c r="Q98" s="60"/>
      <c r="R98" s="60">
        <f t="shared" ref="R98:R106" si="7">SUM(O98:Q98)</f>
        <v>60000000</v>
      </c>
      <c r="S98" s="58"/>
      <c r="T98" s="78" t="s">
        <v>474</v>
      </c>
    </row>
    <row r="99" spans="1:20" ht="56.25" x14ac:dyDescent="0.25">
      <c r="A99" s="50">
        <v>95</v>
      </c>
      <c r="B99" s="64">
        <v>2</v>
      </c>
      <c r="C99" s="63" t="s">
        <v>134</v>
      </c>
      <c r="D99" s="51" t="s">
        <v>135</v>
      </c>
      <c r="E99" s="63" t="s">
        <v>281</v>
      </c>
      <c r="F99" s="63" t="s">
        <v>495</v>
      </c>
      <c r="G99" s="63" t="s">
        <v>103</v>
      </c>
      <c r="H99" s="63" t="s">
        <v>1010</v>
      </c>
      <c r="I99" s="52" t="s">
        <v>496</v>
      </c>
      <c r="J99" s="65">
        <v>42768</v>
      </c>
      <c r="K99" s="66">
        <v>6761</v>
      </c>
      <c r="L99" s="66">
        <v>2017680010107</v>
      </c>
      <c r="M99" s="58" t="s">
        <v>346</v>
      </c>
      <c r="N99" s="55">
        <v>3529831371</v>
      </c>
      <c r="O99" s="60">
        <v>1100000000</v>
      </c>
      <c r="P99" s="60"/>
      <c r="Q99" s="60"/>
      <c r="R99" s="60">
        <f t="shared" si="7"/>
        <v>1100000000</v>
      </c>
      <c r="S99" s="58"/>
      <c r="T99" s="78" t="s">
        <v>494</v>
      </c>
    </row>
    <row r="100" spans="1:20" ht="101.25" x14ac:dyDescent="0.25">
      <c r="A100" s="50">
        <v>96</v>
      </c>
      <c r="B100" s="64">
        <v>1</v>
      </c>
      <c r="C100" s="63" t="s">
        <v>49</v>
      </c>
      <c r="D100" s="51" t="s">
        <v>51</v>
      </c>
      <c r="E100" s="58" t="s">
        <v>499</v>
      </c>
      <c r="F100" s="63" t="s">
        <v>498</v>
      </c>
      <c r="G100" s="63" t="s">
        <v>103</v>
      </c>
      <c r="H100" s="63" t="s">
        <v>500</v>
      </c>
      <c r="I100" s="52" t="s">
        <v>497</v>
      </c>
      <c r="J100" s="65">
        <v>42773</v>
      </c>
      <c r="K100" s="66">
        <v>6789</v>
      </c>
      <c r="L100" s="66">
        <v>2017680010083</v>
      </c>
      <c r="M100" s="58" t="s">
        <v>502</v>
      </c>
      <c r="N100" s="55">
        <v>580000000</v>
      </c>
      <c r="O100" s="60">
        <v>300000000</v>
      </c>
      <c r="P100" s="60"/>
      <c r="Q100" s="60"/>
      <c r="R100" s="60">
        <f t="shared" si="7"/>
        <v>300000000</v>
      </c>
      <c r="S100" s="58"/>
      <c r="T100" s="78" t="s">
        <v>501</v>
      </c>
    </row>
    <row r="101" spans="1:20" ht="67.5" customHeight="1" x14ac:dyDescent="0.25">
      <c r="A101" s="50">
        <v>97</v>
      </c>
      <c r="B101" s="64">
        <v>4</v>
      </c>
      <c r="C101" s="63" t="s">
        <v>36</v>
      </c>
      <c r="D101" s="58" t="s">
        <v>503</v>
      </c>
      <c r="E101" s="63" t="s">
        <v>410</v>
      </c>
      <c r="F101" s="58" t="s">
        <v>504</v>
      </c>
      <c r="G101" s="51" t="s">
        <v>72</v>
      </c>
      <c r="H101" s="55" t="s">
        <v>1017</v>
      </c>
      <c r="I101" s="52" t="s">
        <v>505</v>
      </c>
      <c r="J101" s="65">
        <v>42664</v>
      </c>
      <c r="K101" s="66">
        <v>6809</v>
      </c>
      <c r="L101" s="66">
        <v>2017680010086</v>
      </c>
      <c r="M101" s="58" t="s">
        <v>23</v>
      </c>
      <c r="N101" s="55">
        <v>685027403</v>
      </c>
      <c r="O101" s="60"/>
      <c r="P101" s="60"/>
      <c r="Q101" s="60">
        <v>685027403</v>
      </c>
      <c r="R101" s="60">
        <f t="shared" si="7"/>
        <v>685027403</v>
      </c>
      <c r="S101" s="81" t="s">
        <v>507</v>
      </c>
      <c r="T101" s="78" t="s">
        <v>506</v>
      </c>
    </row>
    <row r="102" spans="1:20" s="12" customFormat="1" ht="56.25" customHeight="1" x14ac:dyDescent="0.25">
      <c r="A102" s="50">
        <v>98</v>
      </c>
      <c r="B102" s="57">
        <v>4</v>
      </c>
      <c r="C102" s="58" t="s">
        <v>36</v>
      </c>
      <c r="D102" s="63" t="s">
        <v>61</v>
      </c>
      <c r="E102" s="58" t="s">
        <v>508</v>
      </c>
      <c r="F102" s="58" t="s">
        <v>509</v>
      </c>
      <c r="G102" s="51" t="s">
        <v>65</v>
      </c>
      <c r="H102" s="58" t="s">
        <v>510</v>
      </c>
      <c r="I102" s="59" t="s">
        <v>511</v>
      </c>
      <c r="J102" s="53">
        <v>42613</v>
      </c>
      <c r="K102" s="54">
        <v>6845</v>
      </c>
      <c r="L102" s="54">
        <v>2017680010091</v>
      </c>
      <c r="M102" s="63" t="s">
        <v>742</v>
      </c>
      <c r="N102" s="60">
        <v>788000000</v>
      </c>
      <c r="O102" s="60">
        <v>150000000</v>
      </c>
      <c r="P102" s="60">
        <v>50000000</v>
      </c>
      <c r="Q102" s="60"/>
      <c r="R102" s="60">
        <f t="shared" si="7"/>
        <v>200000000</v>
      </c>
      <c r="S102" s="58"/>
      <c r="T102" s="78" t="s">
        <v>512</v>
      </c>
    </row>
    <row r="103" spans="1:20" s="12" customFormat="1" ht="64.5" customHeight="1" x14ac:dyDescent="0.25">
      <c r="A103" s="50">
        <v>99</v>
      </c>
      <c r="B103" s="57">
        <v>1</v>
      </c>
      <c r="C103" s="58" t="s">
        <v>49</v>
      </c>
      <c r="D103" s="58" t="s">
        <v>128</v>
      </c>
      <c r="E103" s="63" t="s">
        <v>537</v>
      </c>
      <c r="F103" s="58" t="s">
        <v>513</v>
      </c>
      <c r="G103" s="51" t="s">
        <v>65</v>
      </c>
      <c r="H103" s="60" t="s">
        <v>514</v>
      </c>
      <c r="I103" s="59" t="s">
        <v>515</v>
      </c>
      <c r="J103" s="53">
        <v>42664</v>
      </c>
      <c r="K103" s="54">
        <v>6814</v>
      </c>
      <c r="L103" s="54">
        <v>2017680010085</v>
      </c>
      <c r="M103" s="58" t="s">
        <v>59</v>
      </c>
      <c r="N103" s="60">
        <v>167965002</v>
      </c>
      <c r="O103" s="60">
        <v>20000000</v>
      </c>
      <c r="P103" s="60"/>
      <c r="Q103" s="60"/>
      <c r="R103" s="60">
        <f t="shared" si="7"/>
        <v>20000000</v>
      </c>
      <c r="S103" s="58"/>
      <c r="T103" s="78" t="s">
        <v>516</v>
      </c>
    </row>
    <row r="104" spans="1:20" ht="67.5" customHeight="1" x14ac:dyDescent="0.25">
      <c r="A104" s="50">
        <v>100</v>
      </c>
      <c r="B104" s="64">
        <v>1</v>
      </c>
      <c r="C104" s="63" t="s">
        <v>49</v>
      </c>
      <c r="D104" s="51" t="s">
        <v>51</v>
      </c>
      <c r="E104" s="58" t="s">
        <v>242</v>
      </c>
      <c r="F104" s="58" t="s">
        <v>518</v>
      </c>
      <c r="G104" s="58" t="s">
        <v>519</v>
      </c>
      <c r="H104" s="58" t="s">
        <v>521</v>
      </c>
      <c r="I104" s="52" t="s">
        <v>520</v>
      </c>
      <c r="J104" s="65">
        <v>42776</v>
      </c>
      <c r="K104" s="66">
        <v>7618</v>
      </c>
      <c r="L104" s="66">
        <v>2017680010120</v>
      </c>
      <c r="M104" s="58" t="s">
        <v>59</v>
      </c>
      <c r="N104" s="60">
        <v>102000000</v>
      </c>
      <c r="O104" s="60">
        <v>102000000</v>
      </c>
      <c r="P104" s="60"/>
      <c r="Q104" s="60"/>
      <c r="R104" s="60">
        <f t="shared" si="7"/>
        <v>102000000</v>
      </c>
      <c r="S104" s="58"/>
      <c r="T104" s="78" t="s">
        <v>517</v>
      </c>
    </row>
    <row r="105" spans="1:20" ht="74.25" customHeight="1" x14ac:dyDescent="0.25">
      <c r="A105" s="50">
        <v>101</v>
      </c>
      <c r="B105" s="57">
        <v>2</v>
      </c>
      <c r="C105" s="58" t="s">
        <v>134</v>
      </c>
      <c r="D105" s="58" t="s">
        <v>84</v>
      </c>
      <c r="E105" s="58" t="s">
        <v>85</v>
      </c>
      <c r="F105" s="58" t="s">
        <v>528</v>
      </c>
      <c r="G105" s="58" t="s">
        <v>519</v>
      </c>
      <c r="H105" s="58" t="s">
        <v>530</v>
      </c>
      <c r="I105" s="52" t="s">
        <v>529</v>
      </c>
      <c r="J105" s="65">
        <v>42780</v>
      </c>
      <c r="K105" s="66">
        <v>6819</v>
      </c>
      <c r="L105" s="66">
        <v>2017680010087</v>
      </c>
      <c r="M105" s="63" t="s">
        <v>89</v>
      </c>
      <c r="N105" s="60">
        <v>200000000</v>
      </c>
      <c r="O105" s="60">
        <v>200000000</v>
      </c>
      <c r="P105" s="60"/>
      <c r="Q105" s="60"/>
      <c r="R105" s="60">
        <f t="shared" si="7"/>
        <v>200000000</v>
      </c>
      <c r="S105" s="58"/>
      <c r="T105" s="78" t="s">
        <v>522</v>
      </c>
    </row>
    <row r="106" spans="1:20" ht="62.25" customHeight="1" x14ac:dyDescent="0.25">
      <c r="A106" s="50">
        <v>102</v>
      </c>
      <c r="B106" s="57">
        <v>4</v>
      </c>
      <c r="C106" s="63" t="s">
        <v>36</v>
      </c>
      <c r="D106" s="58" t="s">
        <v>140</v>
      </c>
      <c r="E106" s="58" t="s">
        <v>372</v>
      </c>
      <c r="F106" s="58" t="s">
        <v>532</v>
      </c>
      <c r="G106" s="58" t="s">
        <v>519</v>
      </c>
      <c r="H106" s="58" t="s">
        <v>533</v>
      </c>
      <c r="I106" s="52" t="s">
        <v>531</v>
      </c>
      <c r="J106" s="65">
        <v>42780</v>
      </c>
      <c r="K106" s="66">
        <v>6841</v>
      </c>
      <c r="L106" s="66">
        <v>2017680010090</v>
      </c>
      <c r="M106" s="51" t="s">
        <v>144</v>
      </c>
      <c r="N106" s="60">
        <v>784256250</v>
      </c>
      <c r="O106" s="60">
        <v>50000000</v>
      </c>
      <c r="P106" s="60">
        <v>200000000</v>
      </c>
      <c r="Q106" s="60"/>
      <c r="R106" s="60">
        <f t="shared" si="7"/>
        <v>250000000</v>
      </c>
      <c r="S106" s="58"/>
      <c r="T106" s="78" t="s">
        <v>526</v>
      </c>
    </row>
    <row r="107" spans="1:20" ht="45" customHeight="1" x14ac:dyDescent="0.25">
      <c r="A107" s="50">
        <v>103</v>
      </c>
      <c r="B107" s="57">
        <v>1</v>
      </c>
      <c r="C107" s="58" t="s">
        <v>38</v>
      </c>
      <c r="D107" s="58" t="s">
        <v>45</v>
      </c>
      <c r="E107" s="63" t="s">
        <v>46</v>
      </c>
      <c r="F107" s="84" t="s">
        <v>540</v>
      </c>
      <c r="G107" s="58" t="s">
        <v>519</v>
      </c>
      <c r="H107" s="58" t="s">
        <v>541</v>
      </c>
      <c r="I107" s="52" t="s">
        <v>534</v>
      </c>
      <c r="J107" s="65">
        <v>42780</v>
      </c>
      <c r="K107" s="66">
        <v>6941</v>
      </c>
      <c r="L107" s="66">
        <v>2017680010094</v>
      </c>
      <c r="M107" s="58" t="s">
        <v>59</v>
      </c>
      <c r="N107" s="60">
        <v>70000000</v>
      </c>
      <c r="O107" s="60">
        <v>70000000</v>
      </c>
      <c r="P107" s="60"/>
      <c r="Q107" s="60"/>
      <c r="R107" s="60">
        <f t="shared" ref="R107:R114" si="8">SUM(O107:Q107)</f>
        <v>70000000</v>
      </c>
      <c r="S107" s="58"/>
      <c r="T107" s="78" t="s">
        <v>523</v>
      </c>
    </row>
    <row r="108" spans="1:20" ht="112.5" x14ac:dyDescent="0.25">
      <c r="A108" s="50">
        <v>104</v>
      </c>
      <c r="B108" s="57" t="s">
        <v>1214</v>
      </c>
      <c r="C108" s="58" t="s">
        <v>1212</v>
      </c>
      <c r="D108" s="58" t="s">
        <v>536</v>
      </c>
      <c r="E108" s="58" t="s">
        <v>538</v>
      </c>
      <c r="F108" s="58" t="s">
        <v>539</v>
      </c>
      <c r="G108" s="58" t="s">
        <v>519</v>
      </c>
      <c r="H108" s="58" t="s">
        <v>542</v>
      </c>
      <c r="I108" s="52" t="s">
        <v>535</v>
      </c>
      <c r="J108" s="65">
        <v>42780</v>
      </c>
      <c r="K108" s="66">
        <v>6985</v>
      </c>
      <c r="L108" s="66">
        <v>2017680010096</v>
      </c>
      <c r="M108" s="63" t="s">
        <v>131</v>
      </c>
      <c r="N108" s="60">
        <v>3003900000</v>
      </c>
      <c r="O108" s="60">
        <v>726900000</v>
      </c>
      <c r="P108" s="60"/>
      <c r="Q108" s="60"/>
      <c r="R108" s="60">
        <f t="shared" si="8"/>
        <v>726900000</v>
      </c>
      <c r="S108" s="58"/>
      <c r="T108" s="78" t="s">
        <v>524</v>
      </c>
    </row>
    <row r="109" spans="1:20" ht="67.5" x14ac:dyDescent="0.25">
      <c r="A109" s="50">
        <v>105</v>
      </c>
      <c r="B109" s="57">
        <v>4</v>
      </c>
      <c r="C109" s="58" t="s">
        <v>109</v>
      </c>
      <c r="D109" s="58" t="s">
        <v>56</v>
      </c>
      <c r="E109" s="58" t="s">
        <v>80</v>
      </c>
      <c r="F109" s="58" t="s">
        <v>546</v>
      </c>
      <c r="G109" s="51" t="s">
        <v>72</v>
      </c>
      <c r="H109" s="58" t="s">
        <v>1102</v>
      </c>
      <c r="I109" s="59" t="s">
        <v>547</v>
      </c>
      <c r="J109" s="53">
        <v>42606</v>
      </c>
      <c r="K109" s="54">
        <v>6989</v>
      </c>
      <c r="L109" s="54">
        <v>2017680010095</v>
      </c>
      <c r="M109" s="63" t="s">
        <v>57</v>
      </c>
      <c r="N109" s="60">
        <v>7595607361</v>
      </c>
      <c r="O109" s="60"/>
      <c r="P109" s="60">
        <v>1932828000</v>
      </c>
      <c r="Q109" s="60"/>
      <c r="R109" s="60">
        <f t="shared" si="8"/>
        <v>1932828000</v>
      </c>
      <c r="S109" s="58"/>
      <c r="T109" s="78" t="s">
        <v>525</v>
      </c>
    </row>
    <row r="110" spans="1:20" ht="67.5" x14ac:dyDescent="0.25">
      <c r="A110" s="50">
        <v>106</v>
      </c>
      <c r="B110" s="57">
        <v>4</v>
      </c>
      <c r="C110" s="58" t="s">
        <v>36</v>
      </c>
      <c r="D110" s="58" t="s">
        <v>61</v>
      </c>
      <c r="E110" s="58" t="s">
        <v>145</v>
      </c>
      <c r="F110" s="58" t="s">
        <v>544</v>
      </c>
      <c r="G110" s="58" t="s">
        <v>519</v>
      </c>
      <c r="H110" s="58" t="s">
        <v>545</v>
      </c>
      <c r="I110" s="52" t="s">
        <v>543</v>
      </c>
      <c r="J110" s="65">
        <v>42780</v>
      </c>
      <c r="K110" s="66">
        <v>7005</v>
      </c>
      <c r="L110" s="66">
        <v>2017680010097</v>
      </c>
      <c r="M110" s="63" t="s">
        <v>742</v>
      </c>
      <c r="N110" s="60">
        <v>199886292.25</v>
      </c>
      <c r="O110" s="60">
        <v>199886292.25</v>
      </c>
      <c r="P110" s="60"/>
      <c r="Q110" s="60"/>
      <c r="R110" s="60">
        <f t="shared" si="8"/>
        <v>199886292.25</v>
      </c>
      <c r="S110" s="58"/>
      <c r="T110" s="78" t="s">
        <v>527</v>
      </c>
    </row>
    <row r="111" spans="1:20" ht="67.5" x14ac:dyDescent="0.25">
      <c r="A111" s="50">
        <v>107</v>
      </c>
      <c r="B111" s="57">
        <v>3</v>
      </c>
      <c r="C111" s="58" t="s">
        <v>231</v>
      </c>
      <c r="D111" s="58" t="s">
        <v>232</v>
      </c>
      <c r="E111" s="58" t="s">
        <v>807</v>
      </c>
      <c r="F111" s="58" t="s">
        <v>966</v>
      </c>
      <c r="G111" s="51" t="s">
        <v>65</v>
      </c>
      <c r="H111" s="60" t="s">
        <v>553</v>
      </c>
      <c r="I111" s="59" t="s">
        <v>554</v>
      </c>
      <c r="J111" s="53">
        <v>42698</v>
      </c>
      <c r="K111" s="54">
        <v>7044</v>
      </c>
      <c r="L111" s="54">
        <v>2017680010103</v>
      </c>
      <c r="M111" s="63" t="s">
        <v>555</v>
      </c>
      <c r="N111" s="60">
        <v>1809010507</v>
      </c>
      <c r="O111" s="60">
        <v>1749031909</v>
      </c>
      <c r="P111" s="60"/>
      <c r="Q111" s="60"/>
      <c r="R111" s="60">
        <f t="shared" si="8"/>
        <v>1749031909</v>
      </c>
      <c r="S111" s="58"/>
      <c r="T111" s="78" t="s">
        <v>551</v>
      </c>
    </row>
    <row r="112" spans="1:20" ht="56.25" x14ac:dyDescent="0.25">
      <c r="A112" s="50">
        <v>108</v>
      </c>
      <c r="B112" s="57">
        <v>1</v>
      </c>
      <c r="C112" s="58" t="s">
        <v>49</v>
      </c>
      <c r="D112" s="58" t="s">
        <v>45</v>
      </c>
      <c r="E112" s="51" t="s">
        <v>46</v>
      </c>
      <c r="F112" s="58" t="s">
        <v>556</v>
      </c>
      <c r="G112" s="51" t="s">
        <v>65</v>
      </c>
      <c r="H112" s="60" t="s">
        <v>1103</v>
      </c>
      <c r="I112" s="59" t="s">
        <v>557</v>
      </c>
      <c r="J112" s="53">
        <v>42704</v>
      </c>
      <c r="K112" s="54">
        <v>7030</v>
      </c>
      <c r="L112" s="54">
        <v>2017680010100</v>
      </c>
      <c r="M112" s="63" t="s">
        <v>59</v>
      </c>
      <c r="N112" s="60">
        <v>79000000</v>
      </c>
      <c r="O112" s="60">
        <v>12000000</v>
      </c>
      <c r="P112" s="60"/>
      <c r="Q112" s="60"/>
      <c r="R112" s="60">
        <f t="shared" si="8"/>
        <v>12000000</v>
      </c>
      <c r="S112" s="58"/>
      <c r="T112" s="78" t="s">
        <v>552</v>
      </c>
    </row>
    <row r="113" spans="1:20" ht="56.25" x14ac:dyDescent="0.25">
      <c r="A113" s="50">
        <v>109</v>
      </c>
      <c r="B113" s="64">
        <v>1</v>
      </c>
      <c r="C113" s="51" t="s">
        <v>49</v>
      </c>
      <c r="D113" s="63" t="s">
        <v>51</v>
      </c>
      <c r="E113" s="58" t="s">
        <v>34</v>
      </c>
      <c r="F113" s="58" t="s">
        <v>560</v>
      </c>
      <c r="G113" s="58" t="s">
        <v>103</v>
      </c>
      <c r="H113" s="58" t="s">
        <v>561</v>
      </c>
      <c r="I113" s="52" t="s">
        <v>559</v>
      </c>
      <c r="J113" s="65">
        <v>42783</v>
      </c>
      <c r="K113" s="66">
        <v>7032</v>
      </c>
      <c r="L113" s="66">
        <v>2017680010099</v>
      </c>
      <c r="M113" s="63" t="s">
        <v>555</v>
      </c>
      <c r="N113" s="60">
        <v>414093480</v>
      </c>
      <c r="O113" s="60">
        <v>315000000</v>
      </c>
      <c r="P113" s="60"/>
      <c r="Q113" s="60"/>
      <c r="R113" s="60">
        <f t="shared" si="8"/>
        <v>315000000</v>
      </c>
      <c r="S113" s="58"/>
      <c r="T113" s="78" t="s">
        <v>558</v>
      </c>
    </row>
    <row r="114" spans="1:20" ht="56.25" x14ac:dyDescent="0.25">
      <c r="A114" s="50">
        <v>110</v>
      </c>
      <c r="B114" s="64">
        <v>4</v>
      </c>
      <c r="C114" s="63" t="s">
        <v>36</v>
      </c>
      <c r="D114" s="58" t="s">
        <v>409</v>
      </c>
      <c r="E114" s="58" t="s">
        <v>410</v>
      </c>
      <c r="F114" s="58" t="s">
        <v>564</v>
      </c>
      <c r="G114" s="58" t="s">
        <v>103</v>
      </c>
      <c r="H114" s="58" t="s">
        <v>738</v>
      </c>
      <c r="I114" s="52" t="s">
        <v>563</v>
      </c>
      <c r="J114" s="65">
        <v>42783</v>
      </c>
      <c r="K114" s="66">
        <v>7042</v>
      </c>
      <c r="L114" s="66">
        <v>2017680010104</v>
      </c>
      <c r="M114" s="63" t="s">
        <v>346</v>
      </c>
      <c r="N114" s="60">
        <v>1606037405</v>
      </c>
      <c r="O114" s="60">
        <v>500000000</v>
      </c>
      <c r="P114" s="60"/>
      <c r="Q114" s="60"/>
      <c r="R114" s="60">
        <f t="shared" si="8"/>
        <v>500000000</v>
      </c>
      <c r="S114" s="60"/>
      <c r="T114" s="78" t="s">
        <v>562</v>
      </c>
    </row>
    <row r="115" spans="1:20" ht="67.5" x14ac:dyDescent="0.25">
      <c r="A115" s="50">
        <v>111</v>
      </c>
      <c r="B115" s="57">
        <v>1</v>
      </c>
      <c r="C115" s="58" t="s">
        <v>38</v>
      </c>
      <c r="D115" s="58" t="s">
        <v>51</v>
      </c>
      <c r="E115" s="58" t="s">
        <v>923</v>
      </c>
      <c r="F115" s="58" t="s">
        <v>567</v>
      </c>
      <c r="G115" s="58" t="s">
        <v>103</v>
      </c>
      <c r="H115" s="58" t="s">
        <v>570</v>
      </c>
      <c r="I115" s="52" t="s">
        <v>568</v>
      </c>
      <c r="J115" s="65">
        <v>42787</v>
      </c>
      <c r="K115" s="54">
        <v>7099</v>
      </c>
      <c r="L115" s="54">
        <v>2017680010108</v>
      </c>
      <c r="M115" s="63" t="s">
        <v>220</v>
      </c>
      <c r="N115" s="60">
        <v>80000000</v>
      </c>
      <c r="O115" s="60">
        <v>80000000</v>
      </c>
      <c r="P115" s="60"/>
      <c r="Q115" s="60"/>
      <c r="R115" s="60">
        <f>SUM(O115:Q115)</f>
        <v>80000000</v>
      </c>
      <c r="S115" s="58"/>
      <c r="T115" s="78" t="s">
        <v>569</v>
      </c>
    </row>
    <row r="116" spans="1:20" ht="45" x14ac:dyDescent="0.25">
      <c r="A116" s="50">
        <v>112</v>
      </c>
      <c r="B116" s="57">
        <v>1</v>
      </c>
      <c r="C116" s="58" t="s">
        <v>38</v>
      </c>
      <c r="D116" s="58" t="s">
        <v>45</v>
      </c>
      <c r="E116" s="58" t="s">
        <v>833</v>
      </c>
      <c r="F116" s="58" t="s">
        <v>574</v>
      </c>
      <c r="G116" s="58" t="s">
        <v>103</v>
      </c>
      <c r="H116" s="58" t="s">
        <v>576</v>
      </c>
      <c r="I116" s="52" t="s">
        <v>572</v>
      </c>
      <c r="J116" s="65">
        <v>42787</v>
      </c>
      <c r="K116" s="54">
        <v>7210</v>
      </c>
      <c r="L116" s="80">
        <v>2017680010121</v>
      </c>
      <c r="M116" s="63" t="s">
        <v>59</v>
      </c>
      <c r="N116" s="60">
        <v>1295514740</v>
      </c>
      <c r="O116" s="60">
        <v>1035842250</v>
      </c>
      <c r="P116" s="60"/>
      <c r="Q116" s="60"/>
      <c r="R116" s="60">
        <f>SUM(O116:Q116)</f>
        <v>1035842250</v>
      </c>
      <c r="S116" s="58"/>
      <c r="T116" s="78" t="s">
        <v>578</v>
      </c>
    </row>
    <row r="117" spans="1:20" ht="101.25" x14ac:dyDescent="0.25">
      <c r="A117" s="50">
        <v>113</v>
      </c>
      <c r="B117" s="57">
        <v>1</v>
      </c>
      <c r="C117" s="58" t="s">
        <v>49</v>
      </c>
      <c r="D117" s="58" t="s">
        <v>45</v>
      </c>
      <c r="E117" s="58" t="s">
        <v>833</v>
      </c>
      <c r="F117" s="58" t="s">
        <v>575</v>
      </c>
      <c r="G117" s="58" t="s">
        <v>103</v>
      </c>
      <c r="H117" s="58" t="s">
        <v>577</v>
      </c>
      <c r="I117" s="52" t="s">
        <v>573</v>
      </c>
      <c r="J117" s="65">
        <v>42787</v>
      </c>
      <c r="K117" s="54">
        <v>7633</v>
      </c>
      <c r="L117" s="54">
        <v>2017680010123</v>
      </c>
      <c r="M117" s="63" t="s">
        <v>59</v>
      </c>
      <c r="N117" s="60">
        <v>1243800000</v>
      </c>
      <c r="O117" s="60">
        <v>1000000000</v>
      </c>
      <c r="P117" s="60"/>
      <c r="Q117" s="60"/>
      <c r="R117" s="60">
        <f>SUM(O117:Q117)</f>
        <v>1000000000</v>
      </c>
      <c r="S117" s="58"/>
      <c r="T117" s="78" t="s">
        <v>579</v>
      </c>
    </row>
    <row r="118" spans="1:20" ht="78.75" x14ac:dyDescent="0.25">
      <c r="A118" s="50">
        <v>114</v>
      </c>
      <c r="B118" s="93">
        <v>2</v>
      </c>
      <c r="C118" s="78" t="s">
        <v>134</v>
      </c>
      <c r="D118" s="78" t="s">
        <v>209</v>
      </c>
      <c r="E118" s="78" t="s">
        <v>967</v>
      </c>
      <c r="F118" s="78" t="s">
        <v>582</v>
      </c>
      <c r="G118" s="58" t="s">
        <v>103</v>
      </c>
      <c r="H118" s="78" t="s">
        <v>583</v>
      </c>
      <c r="I118" s="52" t="s">
        <v>580</v>
      </c>
      <c r="J118" s="65">
        <v>42788</v>
      </c>
      <c r="K118" s="80">
        <v>7230</v>
      </c>
      <c r="L118" s="80">
        <v>2017680010110</v>
      </c>
      <c r="M118" s="63" t="s">
        <v>131</v>
      </c>
      <c r="N118" s="75">
        <v>182200000</v>
      </c>
      <c r="O118" s="75"/>
      <c r="P118" s="75">
        <v>50000000</v>
      </c>
      <c r="Q118" s="75"/>
      <c r="R118" s="75">
        <f>SUM(P118:Q118)</f>
        <v>50000000</v>
      </c>
      <c r="S118" s="77"/>
      <c r="T118" s="78" t="s">
        <v>581</v>
      </c>
    </row>
    <row r="119" spans="1:20" ht="78.75" x14ac:dyDescent="0.25">
      <c r="A119" s="50">
        <v>115</v>
      </c>
      <c r="B119" s="57">
        <v>1</v>
      </c>
      <c r="C119" s="63" t="s">
        <v>38</v>
      </c>
      <c r="D119" s="63" t="s">
        <v>128</v>
      </c>
      <c r="E119" s="58" t="s">
        <v>968</v>
      </c>
      <c r="F119" s="58" t="s">
        <v>585</v>
      </c>
      <c r="G119" s="51" t="s">
        <v>72</v>
      </c>
      <c r="H119" s="58" t="s">
        <v>1016</v>
      </c>
      <c r="I119" s="59" t="s">
        <v>586</v>
      </c>
      <c r="J119" s="53">
        <v>42563</v>
      </c>
      <c r="K119" s="58">
        <v>7349</v>
      </c>
      <c r="L119" s="54">
        <v>2017680010116</v>
      </c>
      <c r="M119" s="51" t="s">
        <v>346</v>
      </c>
      <c r="N119" s="60">
        <v>623319112</v>
      </c>
      <c r="O119" s="60">
        <v>300000000</v>
      </c>
      <c r="P119" s="60"/>
      <c r="Q119" s="60"/>
      <c r="R119" s="60">
        <f t="shared" ref="R119:R124" si="9">SUM(O119:Q119)</f>
        <v>300000000</v>
      </c>
      <c r="S119" s="58"/>
      <c r="T119" s="78" t="s">
        <v>590</v>
      </c>
    </row>
    <row r="120" spans="1:20" s="12" customFormat="1" ht="78.75" x14ac:dyDescent="0.25">
      <c r="A120" s="50">
        <v>116</v>
      </c>
      <c r="B120" s="85">
        <v>6</v>
      </c>
      <c r="C120" s="86" t="s">
        <v>31</v>
      </c>
      <c r="D120" s="86" t="s">
        <v>321</v>
      </c>
      <c r="E120" s="86" t="s">
        <v>124</v>
      </c>
      <c r="F120" s="86" t="s">
        <v>587</v>
      </c>
      <c r="G120" s="86" t="s">
        <v>103</v>
      </c>
      <c r="H120" s="86" t="s">
        <v>589</v>
      </c>
      <c r="I120" s="87" t="s">
        <v>588</v>
      </c>
      <c r="J120" s="88">
        <v>42793</v>
      </c>
      <c r="K120" s="89">
        <v>7677</v>
      </c>
      <c r="L120" s="89">
        <v>2017680010124</v>
      </c>
      <c r="M120" s="86" t="s">
        <v>23</v>
      </c>
      <c r="N120" s="90">
        <v>4517468818</v>
      </c>
      <c r="O120" s="90">
        <v>4517468818</v>
      </c>
      <c r="P120" s="90"/>
      <c r="Q120" s="90"/>
      <c r="R120" s="90">
        <f t="shared" si="9"/>
        <v>4517468818</v>
      </c>
      <c r="S120" s="94" t="s">
        <v>668</v>
      </c>
      <c r="T120" s="92" t="s">
        <v>1180</v>
      </c>
    </row>
    <row r="121" spans="1:20" ht="107.25" customHeight="1" x14ac:dyDescent="0.25">
      <c r="A121" s="50">
        <v>117</v>
      </c>
      <c r="B121" s="57">
        <v>1</v>
      </c>
      <c r="C121" s="58" t="s">
        <v>49</v>
      </c>
      <c r="D121" s="58" t="s">
        <v>591</v>
      </c>
      <c r="E121" s="63" t="s">
        <v>969</v>
      </c>
      <c r="F121" s="58" t="s">
        <v>592</v>
      </c>
      <c r="G121" s="51" t="s">
        <v>65</v>
      </c>
      <c r="H121" s="58" t="s">
        <v>1015</v>
      </c>
      <c r="I121" s="59" t="s">
        <v>593</v>
      </c>
      <c r="J121" s="53">
        <v>42612</v>
      </c>
      <c r="K121" s="84">
        <v>7689</v>
      </c>
      <c r="L121" s="54">
        <v>2017680010125</v>
      </c>
      <c r="M121" s="58" t="s">
        <v>346</v>
      </c>
      <c r="N121" s="60">
        <v>3054811898</v>
      </c>
      <c r="O121" s="60">
        <v>1000000000</v>
      </c>
      <c r="P121" s="60"/>
      <c r="Q121" s="60"/>
      <c r="R121" s="60">
        <f t="shared" si="9"/>
        <v>1000000000</v>
      </c>
      <c r="S121" s="58"/>
      <c r="T121" s="78" t="s">
        <v>594</v>
      </c>
    </row>
    <row r="122" spans="1:20" ht="107.25" customHeight="1" x14ac:dyDescent="0.25">
      <c r="A122" s="50">
        <v>118</v>
      </c>
      <c r="B122" s="57">
        <v>4</v>
      </c>
      <c r="C122" s="58" t="s">
        <v>36</v>
      </c>
      <c r="D122" s="58" t="s">
        <v>409</v>
      </c>
      <c r="E122" s="51" t="s">
        <v>410</v>
      </c>
      <c r="F122" s="63" t="s">
        <v>1077</v>
      </c>
      <c r="G122" s="63" t="s">
        <v>103</v>
      </c>
      <c r="H122" s="58" t="s">
        <v>1104</v>
      </c>
      <c r="I122" s="59" t="s">
        <v>611</v>
      </c>
      <c r="J122" s="53">
        <v>42800</v>
      </c>
      <c r="K122" s="54">
        <v>8368</v>
      </c>
      <c r="L122" s="54">
        <v>2017680010130</v>
      </c>
      <c r="M122" s="58" t="s">
        <v>346</v>
      </c>
      <c r="N122" s="60">
        <v>3090899165</v>
      </c>
      <c r="O122" s="83">
        <v>999999730</v>
      </c>
      <c r="P122" s="60"/>
      <c r="Q122" s="60"/>
      <c r="R122" s="60">
        <f t="shared" si="9"/>
        <v>999999730</v>
      </c>
      <c r="S122" s="58"/>
      <c r="T122" s="78" t="s">
        <v>595</v>
      </c>
    </row>
    <row r="123" spans="1:20" s="12" customFormat="1" ht="56.25" x14ac:dyDescent="0.25">
      <c r="A123" s="50">
        <v>119</v>
      </c>
      <c r="B123" s="57">
        <v>3</v>
      </c>
      <c r="C123" s="58" t="s">
        <v>231</v>
      </c>
      <c r="D123" s="58" t="s">
        <v>232</v>
      </c>
      <c r="E123" s="58" t="s">
        <v>807</v>
      </c>
      <c r="F123" s="58" t="s">
        <v>663</v>
      </c>
      <c r="G123" s="58" t="s">
        <v>103</v>
      </c>
      <c r="H123" s="53" t="s">
        <v>1105</v>
      </c>
      <c r="I123" s="59" t="s">
        <v>612</v>
      </c>
      <c r="J123" s="53">
        <v>42800</v>
      </c>
      <c r="K123" s="95" t="s">
        <v>597</v>
      </c>
      <c r="L123" s="95" t="s">
        <v>597</v>
      </c>
      <c r="M123" s="58" t="s">
        <v>23</v>
      </c>
      <c r="N123" s="60">
        <v>5389270283.4899998</v>
      </c>
      <c r="O123" s="60">
        <v>5389270283.4899998</v>
      </c>
      <c r="P123" s="60"/>
      <c r="Q123" s="60"/>
      <c r="R123" s="60">
        <f t="shared" si="9"/>
        <v>5389270283.4899998</v>
      </c>
      <c r="S123" s="81" t="s">
        <v>507</v>
      </c>
      <c r="T123" s="78" t="s">
        <v>596</v>
      </c>
    </row>
    <row r="124" spans="1:20" ht="107.25" customHeight="1" x14ac:dyDescent="0.25">
      <c r="A124" s="50">
        <v>120</v>
      </c>
      <c r="B124" s="57">
        <v>4</v>
      </c>
      <c r="C124" s="58" t="s">
        <v>36</v>
      </c>
      <c r="D124" s="58" t="s">
        <v>409</v>
      </c>
      <c r="E124" s="63" t="s">
        <v>410</v>
      </c>
      <c r="F124" s="58" t="s">
        <v>599</v>
      </c>
      <c r="G124" s="51" t="s">
        <v>65</v>
      </c>
      <c r="H124" s="60" t="s">
        <v>600</v>
      </c>
      <c r="I124" s="59" t="s">
        <v>601</v>
      </c>
      <c r="J124" s="53">
        <v>42698</v>
      </c>
      <c r="K124" s="63">
        <v>8334</v>
      </c>
      <c r="L124" s="54">
        <v>2017680010127</v>
      </c>
      <c r="M124" s="58" t="s">
        <v>23</v>
      </c>
      <c r="N124" s="60">
        <v>67908406</v>
      </c>
      <c r="O124" s="60">
        <v>8338117</v>
      </c>
      <c r="P124" s="60"/>
      <c r="Q124" s="60"/>
      <c r="R124" s="60">
        <f t="shared" si="9"/>
        <v>8338117</v>
      </c>
      <c r="S124" s="58"/>
      <c r="T124" s="78" t="s">
        <v>598</v>
      </c>
    </row>
    <row r="125" spans="1:20" ht="107.25" customHeight="1" x14ac:dyDescent="0.25">
      <c r="A125" s="50">
        <v>121</v>
      </c>
      <c r="B125" s="57">
        <v>4</v>
      </c>
      <c r="C125" s="58" t="s">
        <v>36</v>
      </c>
      <c r="D125" s="58" t="s">
        <v>609</v>
      </c>
      <c r="E125" s="63" t="s">
        <v>970</v>
      </c>
      <c r="F125" s="58" t="s">
        <v>607</v>
      </c>
      <c r="G125" s="58" t="s">
        <v>103</v>
      </c>
      <c r="H125" s="58" t="s">
        <v>610</v>
      </c>
      <c r="I125" s="52" t="s">
        <v>608</v>
      </c>
      <c r="J125" s="53">
        <v>42802</v>
      </c>
      <c r="K125" s="54">
        <v>8453</v>
      </c>
      <c r="L125" s="54">
        <v>2017680010129</v>
      </c>
      <c r="M125" s="58" t="s">
        <v>225</v>
      </c>
      <c r="N125" s="60">
        <v>17310399632.849998</v>
      </c>
      <c r="O125" s="60">
        <v>4327599908.21</v>
      </c>
      <c r="P125" s="60"/>
      <c r="Q125" s="60">
        <v>12982799724.639999</v>
      </c>
      <c r="R125" s="60">
        <f>SUM(O125:Q125)</f>
        <v>17310399632.849998</v>
      </c>
      <c r="S125" s="81" t="s">
        <v>871</v>
      </c>
      <c r="T125" s="78" t="s">
        <v>602</v>
      </c>
    </row>
    <row r="126" spans="1:20" ht="78.75" x14ac:dyDescent="0.25">
      <c r="A126" s="50">
        <v>122</v>
      </c>
      <c r="B126" s="57">
        <v>1</v>
      </c>
      <c r="C126" s="58" t="s">
        <v>38</v>
      </c>
      <c r="D126" s="51" t="s">
        <v>603</v>
      </c>
      <c r="E126" s="58" t="s">
        <v>499</v>
      </c>
      <c r="F126" s="58" t="s">
        <v>604</v>
      </c>
      <c r="G126" s="51" t="s">
        <v>65</v>
      </c>
      <c r="H126" s="58" t="s">
        <v>733</v>
      </c>
      <c r="I126" s="59" t="s">
        <v>605</v>
      </c>
      <c r="J126" s="53">
        <v>42622</v>
      </c>
      <c r="K126" s="63">
        <v>8365</v>
      </c>
      <c r="L126" s="54">
        <v>2017680010128</v>
      </c>
      <c r="M126" s="58" t="s">
        <v>606</v>
      </c>
      <c r="N126" s="60">
        <v>948767000</v>
      </c>
      <c r="O126" s="60">
        <v>279367000</v>
      </c>
      <c r="P126" s="60"/>
      <c r="Q126" s="60"/>
      <c r="R126" s="60">
        <f>SUM(O126:Q126)</f>
        <v>279367000</v>
      </c>
      <c r="S126" s="94" t="s">
        <v>760</v>
      </c>
      <c r="T126" s="77" t="s">
        <v>1181</v>
      </c>
    </row>
    <row r="127" spans="1:20" s="12" customFormat="1" ht="78.75" x14ac:dyDescent="0.25">
      <c r="A127" s="50">
        <v>123</v>
      </c>
      <c r="B127" s="57">
        <v>3</v>
      </c>
      <c r="C127" s="58" t="s">
        <v>231</v>
      </c>
      <c r="D127" s="58" t="s">
        <v>232</v>
      </c>
      <c r="E127" s="58" t="s">
        <v>807</v>
      </c>
      <c r="F127" s="58" t="s">
        <v>661</v>
      </c>
      <c r="G127" s="58" t="s">
        <v>103</v>
      </c>
      <c r="H127" s="96" t="s">
        <v>666</v>
      </c>
      <c r="I127" s="59" t="s">
        <v>619</v>
      </c>
      <c r="J127" s="53">
        <v>42803</v>
      </c>
      <c r="K127" s="97" t="s">
        <v>597</v>
      </c>
      <c r="L127" s="97" t="s">
        <v>597</v>
      </c>
      <c r="M127" s="58" t="s">
        <v>23</v>
      </c>
      <c r="N127" s="60">
        <v>3073388155.9899998</v>
      </c>
      <c r="O127" s="60">
        <v>3073388155.9899998</v>
      </c>
      <c r="P127" s="60"/>
      <c r="Q127" s="60"/>
      <c r="R127" s="60">
        <f>SUM(O127:Q127)</f>
        <v>3073388155.9899998</v>
      </c>
      <c r="S127" s="81" t="s">
        <v>507</v>
      </c>
      <c r="T127" s="78" t="s">
        <v>664</v>
      </c>
    </row>
    <row r="128" spans="1:20" s="12" customFormat="1" ht="56.25" customHeight="1" x14ac:dyDescent="0.25">
      <c r="A128" s="50">
        <v>124</v>
      </c>
      <c r="B128" s="57">
        <v>3</v>
      </c>
      <c r="C128" s="58" t="s">
        <v>231</v>
      </c>
      <c r="D128" s="58" t="s">
        <v>232</v>
      </c>
      <c r="E128" s="58" t="s">
        <v>807</v>
      </c>
      <c r="F128" s="58" t="s">
        <v>662</v>
      </c>
      <c r="G128" s="58" t="s">
        <v>103</v>
      </c>
      <c r="H128" s="58" t="s">
        <v>667</v>
      </c>
      <c r="I128" s="59" t="s">
        <v>620</v>
      </c>
      <c r="J128" s="53">
        <v>42803</v>
      </c>
      <c r="K128" s="95" t="s">
        <v>597</v>
      </c>
      <c r="L128" s="95" t="s">
        <v>597</v>
      </c>
      <c r="M128" s="58" t="s">
        <v>23</v>
      </c>
      <c r="N128" s="60">
        <v>5103725865.3800001</v>
      </c>
      <c r="O128" s="60"/>
      <c r="P128" s="60"/>
      <c r="Q128" s="60">
        <v>5103725865.3800001</v>
      </c>
      <c r="R128" s="60">
        <f>SUM(Q128)</f>
        <v>5103725865.3800001</v>
      </c>
      <c r="S128" s="81" t="s">
        <v>507</v>
      </c>
      <c r="T128" s="78" t="s">
        <v>665</v>
      </c>
    </row>
    <row r="129" spans="1:21" s="12" customFormat="1" ht="67.5" x14ac:dyDescent="0.25">
      <c r="A129" s="50">
        <v>125</v>
      </c>
      <c r="B129" s="57">
        <v>4</v>
      </c>
      <c r="C129" s="58" t="s">
        <v>36</v>
      </c>
      <c r="D129" s="58" t="s">
        <v>609</v>
      </c>
      <c r="E129" s="58" t="s">
        <v>970</v>
      </c>
      <c r="F129" s="58" t="s">
        <v>621</v>
      </c>
      <c r="G129" s="58" t="s">
        <v>103</v>
      </c>
      <c r="H129" s="58" t="s">
        <v>632</v>
      </c>
      <c r="I129" s="59" t="s">
        <v>618</v>
      </c>
      <c r="J129" s="53">
        <v>42803</v>
      </c>
      <c r="K129" s="54">
        <v>9548</v>
      </c>
      <c r="L129" s="54">
        <v>2017680010134</v>
      </c>
      <c r="M129" s="58" t="s">
        <v>225</v>
      </c>
      <c r="N129" s="60">
        <v>3554008003</v>
      </c>
      <c r="O129" s="153"/>
      <c r="P129" s="60"/>
      <c r="Q129" s="60">
        <v>992275000</v>
      </c>
      <c r="R129" s="60">
        <f>SUM(P129:Q129)</f>
        <v>992275000</v>
      </c>
      <c r="S129" s="81" t="s">
        <v>1042</v>
      </c>
      <c r="T129" s="98" t="s">
        <v>1182</v>
      </c>
    </row>
    <row r="130" spans="1:21" ht="56.25" x14ac:dyDescent="0.25">
      <c r="A130" s="50">
        <v>126</v>
      </c>
      <c r="B130" s="57">
        <v>1</v>
      </c>
      <c r="C130" s="58" t="s">
        <v>38</v>
      </c>
      <c r="D130" s="58" t="s">
        <v>128</v>
      </c>
      <c r="E130" s="63" t="s">
        <v>968</v>
      </c>
      <c r="F130" s="58" t="s">
        <v>624</v>
      </c>
      <c r="G130" s="58" t="s">
        <v>103</v>
      </c>
      <c r="H130" s="60" t="s">
        <v>631</v>
      </c>
      <c r="I130" s="59" t="s">
        <v>623</v>
      </c>
      <c r="J130" s="53">
        <v>42804</v>
      </c>
      <c r="K130" s="54">
        <v>8990</v>
      </c>
      <c r="L130" s="54">
        <v>2017680010131</v>
      </c>
      <c r="M130" s="63" t="s">
        <v>131</v>
      </c>
      <c r="N130" s="60">
        <v>183000000</v>
      </c>
      <c r="O130" s="60">
        <v>50000000</v>
      </c>
      <c r="P130" s="60"/>
      <c r="Q130" s="60"/>
      <c r="R130" s="60">
        <f>SUM(O130:Q130)</f>
        <v>50000000</v>
      </c>
      <c r="S130" s="58"/>
      <c r="T130" s="78" t="s">
        <v>629</v>
      </c>
    </row>
    <row r="131" spans="1:21" s="12" customFormat="1" ht="67.5" x14ac:dyDescent="0.25">
      <c r="A131" s="50">
        <v>127</v>
      </c>
      <c r="B131" s="57">
        <v>4</v>
      </c>
      <c r="C131" s="58" t="s">
        <v>36</v>
      </c>
      <c r="D131" s="58" t="s">
        <v>56</v>
      </c>
      <c r="E131" s="58" t="s">
        <v>701</v>
      </c>
      <c r="F131" s="58" t="s">
        <v>625</v>
      </c>
      <c r="G131" s="51" t="s">
        <v>65</v>
      </c>
      <c r="H131" s="58" t="s">
        <v>626</v>
      </c>
      <c r="I131" s="59" t="s">
        <v>627</v>
      </c>
      <c r="J131" s="53">
        <v>42629</v>
      </c>
      <c r="K131" s="54">
        <v>9081</v>
      </c>
      <c r="L131" s="54">
        <v>2017680010132</v>
      </c>
      <c r="M131" s="53" t="s">
        <v>57</v>
      </c>
      <c r="N131" s="60">
        <v>891314750</v>
      </c>
      <c r="O131" s="60"/>
      <c r="P131" s="60">
        <v>100000000</v>
      </c>
      <c r="Q131" s="60"/>
      <c r="R131" s="60">
        <f>SUM(O131:Q131)</f>
        <v>100000000</v>
      </c>
      <c r="S131" s="58"/>
      <c r="T131" s="78" t="s">
        <v>628</v>
      </c>
    </row>
    <row r="132" spans="1:21" s="12" customFormat="1" ht="56.25" customHeight="1" x14ac:dyDescent="0.25">
      <c r="A132" s="50">
        <v>128</v>
      </c>
      <c r="B132" s="57">
        <v>6</v>
      </c>
      <c r="C132" s="58" t="s">
        <v>31</v>
      </c>
      <c r="D132" s="63" t="s">
        <v>321</v>
      </c>
      <c r="E132" s="58" t="s">
        <v>980</v>
      </c>
      <c r="F132" s="58" t="s">
        <v>633</v>
      </c>
      <c r="G132" s="58" t="s">
        <v>103</v>
      </c>
      <c r="H132" s="60" t="s">
        <v>636</v>
      </c>
      <c r="I132" s="59" t="s">
        <v>635</v>
      </c>
      <c r="J132" s="53">
        <v>42804</v>
      </c>
      <c r="K132" s="54">
        <v>9995</v>
      </c>
      <c r="L132" s="54">
        <v>2017680010135</v>
      </c>
      <c r="M132" s="58" t="s">
        <v>23</v>
      </c>
      <c r="N132" s="60">
        <v>10694303554</v>
      </c>
      <c r="O132" s="60">
        <v>3392324680</v>
      </c>
      <c r="P132" s="60"/>
      <c r="Q132" s="60"/>
      <c r="R132" s="60">
        <f>SUM(O132:Q132)</f>
        <v>3392324680</v>
      </c>
      <c r="S132" s="58"/>
      <c r="T132" s="78" t="s">
        <v>634</v>
      </c>
    </row>
    <row r="133" spans="1:21" s="12" customFormat="1" ht="78.75" customHeight="1" x14ac:dyDescent="0.25">
      <c r="A133" s="50">
        <v>129</v>
      </c>
      <c r="B133" s="57">
        <v>4</v>
      </c>
      <c r="C133" s="58" t="s">
        <v>36</v>
      </c>
      <c r="D133" s="63" t="s">
        <v>56</v>
      </c>
      <c r="E133" s="58" t="s">
        <v>378</v>
      </c>
      <c r="F133" s="58" t="s">
        <v>641</v>
      </c>
      <c r="G133" s="58" t="s">
        <v>103</v>
      </c>
      <c r="H133" s="51" t="s">
        <v>642</v>
      </c>
      <c r="I133" s="59" t="s">
        <v>640</v>
      </c>
      <c r="J133" s="53">
        <v>42808</v>
      </c>
      <c r="K133" s="54">
        <v>10829</v>
      </c>
      <c r="L133" s="54">
        <v>2017680010137</v>
      </c>
      <c r="M133" s="58" t="s">
        <v>57</v>
      </c>
      <c r="N133" s="60">
        <v>950517060</v>
      </c>
      <c r="O133" s="60">
        <v>303000000</v>
      </c>
      <c r="P133" s="60"/>
      <c r="Q133" s="60"/>
      <c r="R133" s="60">
        <f t="shared" ref="R133:R140" si="10">SUM(O133:Q133)</f>
        <v>303000000</v>
      </c>
      <c r="S133" s="58"/>
      <c r="T133" s="78" t="s">
        <v>639</v>
      </c>
    </row>
    <row r="134" spans="1:21" s="12" customFormat="1" ht="67.5" customHeight="1" x14ac:dyDescent="0.25">
      <c r="A134" s="50">
        <v>130</v>
      </c>
      <c r="B134" s="57">
        <v>3</v>
      </c>
      <c r="C134" s="58" t="s">
        <v>231</v>
      </c>
      <c r="D134" s="58" t="s">
        <v>326</v>
      </c>
      <c r="E134" s="58" t="s">
        <v>327</v>
      </c>
      <c r="F134" s="58" t="s">
        <v>728</v>
      </c>
      <c r="G134" s="58" t="s">
        <v>103</v>
      </c>
      <c r="H134" s="58" t="s">
        <v>649</v>
      </c>
      <c r="I134" s="59" t="s">
        <v>647</v>
      </c>
      <c r="J134" s="53">
        <v>42809</v>
      </c>
      <c r="K134" s="95" t="s">
        <v>660</v>
      </c>
      <c r="L134" s="95" t="s">
        <v>660</v>
      </c>
      <c r="M134" s="58" t="s">
        <v>648</v>
      </c>
      <c r="N134" s="60">
        <v>6131101059</v>
      </c>
      <c r="O134" s="60">
        <v>1009650974</v>
      </c>
      <c r="P134" s="60"/>
      <c r="Q134" s="60">
        <v>3678660635</v>
      </c>
      <c r="R134" s="60">
        <f t="shared" si="10"/>
        <v>4688311609</v>
      </c>
      <c r="S134" s="81" t="s">
        <v>651</v>
      </c>
      <c r="T134" s="78" t="s">
        <v>650</v>
      </c>
    </row>
    <row r="135" spans="1:21" s="12" customFormat="1" ht="78.75" x14ac:dyDescent="0.25">
      <c r="A135" s="50">
        <v>131</v>
      </c>
      <c r="B135" s="57">
        <v>1</v>
      </c>
      <c r="C135" s="51" t="s">
        <v>49</v>
      </c>
      <c r="D135" s="63" t="s">
        <v>637</v>
      </c>
      <c r="E135" s="58" t="s">
        <v>971</v>
      </c>
      <c r="F135" s="58" t="s">
        <v>644</v>
      </c>
      <c r="G135" s="58" t="s">
        <v>103</v>
      </c>
      <c r="H135" s="51" t="s">
        <v>646</v>
      </c>
      <c r="I135" s="59" t="s">
        <v>782</v>
      </c>
      <c r="J135" s="53">
        <v>42808</v>
      </c>
      <c r="K135" s="54">
        <v>10824</v>
      </c>
      <c r="L135" s="54">
        <v>2017680010136</v>
      </c>
      <c r="M135" s="58" t="s">
        <v>220</v>
      </c>
      <c r="N135" s="60">
        <v>77350000</v>
      </c>
      <c r="O135" s="60">
        <v>29750000</v>
      </c>
      <c r="P135" s="60"/>
      <c r="Q135" s="60"/>
      <c r="R135" s="60">
        <f t="shared" si="10"/>
        <v>29750000</v>
      </c>
      <c r="S135" s="58"/>
      <c r="T135" s="78" t="s">
        <v>643</v>
      </c>
    </row>
    <row r="136" spans="1:21" s="12" customFormat="1" ht="78.75" customHeight="1" x14ac:dyDescent="0.25">
      <c r="A136" s="50">
        <v>132</v>
      </c>
      <c r="B136" s="57">
        <v>1</v>
      </c>
      <c r="C136" s="51" t="s">
        <v>49</v>
      </c>
      <c r="D136" s="63" t="s">
        <v>637</v>
      </c>
      <c r="E136" s="58" t="s">
        <v>972</v>
      </c>
      <c r="F136" s="58" t="s">
        <v>1078</v>
      </c>
      <c r="G136" s="51" t="s">
        <v>72</v>
      </c>
      <c r="H136" s="51" t="s">
        <v>669</v>
      </c>
      <c r="I136" s="59" t="s">
        <v>638</v>
      </c>
      <c r="J136" s="53">
        <v>42565</v>
      </c>
      <c r="K136" s="54">
        <v>11131</v>
      </c>
      <c r="L136" s="54">
        <v>2017680010138</v>
      </c>
      <c r="M136" s="58" t="s">
        <v>606</v>
      </c>
      <c r="N136" s="60">
        <v>11590128045</v>
      </c>
      <c r="O136" s="60">
        <v>9209734207</v>
      </c>
      <c r="P136" s="60"/>
      <c r="Q136" s="60"/>
      <c r="R136" s="60">
        <f t="shared" si="10"/>
        <v>9209734207</v>
      </c>
      <c r="S136" s="58"/>
      <c r="T136" s="78" t="s">
        <v>645</v>
      </c>
    </row>
    <row r="137" spans="1:21" s="12" customFormat="1" ht="78.75" x14ac:dyDescent="0.25">
      <c r="A137" s="50">
        <v>133</v>
      </c>
      <c r="B137" s="57">
        <v>2</v>
      </c>
      <c r="C137" s="63" t="s">
        <v>134</v>
      </c>
      <c r="D137" s="63" t="s">
        <v>193</v>
      </c>
      <c r="E137" s="63" t="s">
        <v>194</v>
      </c>
      <c r="F137" s="58" t="s">
        <v>653</v>
      </c>
      <c r="G137" s="58" t="s">
        <v>103</v>
      </c>
      <c r="H137" s="60" t="s">
        <v>729</v>
      </c>
      <c r="I137" s="59" t="s">
        <v>654</v>
      </c>
      <c r="J137" s="53">
        <v>42811</v>
      </c>
      <c r="K137" s="54">
        <v>12244</v>
      </c>
      <c r="L137" s="54">
        <v>2017680010139</v>
      </c>
      <c r="M137" s="63" t="s">
        <v>131</v>
      </c>
      <c r="N137" s="60">
        <v>3981526349</v>
      </c>
      <c r="O137" s="60">
        <v>969778964</v>
      </c>
      <c r="P137" s="60"/>
      <c r="Q137" s="60"/>
      <c r="R137" s="60">
        <f t="shared" si="10"/>
        <v>969778964</v>
      </c>
      <c r="S137" s="58"/>
      <c r="T137" s="78" t="s">
        <v>652</v>
      </c>
    </row>
    <row r="138" spans="1:21" s="12" customFormat="1" ht="45" customHeight="1" x14ac:dyDescent="0.25">
      <c r="A138" s="50">
        <v>134</v>
      </c>
      <c r="B138" s="57">
        <v>1</v>
      </c>
      <c r="C138" s="63" t="s">
        <v>38</v>
      </c>
      <c r="D138" s="63" t="s">
        <v>656</v>
      </c>
      <c r="E138" s="58" t="s">
        <v>973</v>
      </c>
      <c r="F138" s="58" t="s">
        <v>658</v>
      </c>
      <c r="G138" s="58" t="s">
        <v>65</v>
      </c>
      <c r="H138" s="60" t="s">
        <v>736</v>
      </c>
      <c r="I138" s="59" t="s">
        <v>657</v>
      </c>
      <c r="J138" s="53">
        <v>42577</v>
      </c>
      <c r="K138" s="54">
        <v>13614</v>
      </c>
      <c r="L138" s="54">
        <v>2017680010142</v>
      </c>
      <c r="M138" s="53" t="s">
        <v>177</v>
      </c>
      <c r="N138" s="60">
        <v>11375388544</v>
      </c>
      <c r="O138" s="60">
        <v>2750000000</v>
      </c>
      <c r="P138" s="60"/>
      <c r="Q138" s="60"/>
      <c r="R138" s="60">
        <f t="shared" si="10"/>
        <v>2750000000</v>
      </c>
      <c r="S138" s="58"/>
      <c r="T138" s="78" t="s">
        <v>655</v>
      </c>
    </row>
    <row r="139" spans="1:21" s="12" customFormat="1" ht="45" customHeight="1" x14ac:dyDescent="0.25">
      <c r="A139" s="50">
        <v>135</v>
      </c>
      <c r="B139" s="57">
        <v>2</v>
      </c>
      <c r="C139" s="58" t="s">
        <v>134</v>
      </c>
      <c r="D139" s="63" t="s">
        <v>272</v>
      </c>
      <c r="E139" s="63" t="s">
        <v>136</v>
      </c>
      <c r="F139" s="58" t="s">
        <v>672</v>
      </c>
      <c r="G139" s="58" t="s">
        <v>72</v>
      </c>
      <c r="H139" s="60" t="s">
        <v>673</v>
      </c>
      <c r="I139" s="59" t="s">
        <v>674</v>
      </c>
      <c r="J139" s="53">
        <v>42619</v>
      </c>
      <c r="K139" s="54">
        <v>12868</v>
      </c>
      <c r="L139" s="54">
        <v>2017680010140</v>
      </c>
      <c r="M139" s="58" t="s">
        <v>23</v>
      </c>
      <c r="N139" s="60">
        <v>2191797569.1799998</v>
      </c>
      <c r="O139" s="60">
        <v>2191797569.1799998</v>
      </c>
      <c r="P139" s="60"/>
      <c r="Q139" s="60"/>
      <c r="R139" s="60">
        <f t="shared" si="10"/>
        <v>2191797569.1799998</v>
      </c>
      <c r="S139" s="58"/>
      <c r="T139" s="58" t="s">
        <v>670</v>
      </c>
    </row>
    <row r="140" spans="1:21" s="12" customFormat="1" ht="56.25" customHeight="1" x14ac:dyDescent="0.25">
      <c r="A140" s="50">
        <v>136</v>
      </c>
      <c r="B140" s="57">
        <v>3</v>
      </c>
      <c r="C140" s="63" t="s">
        <v>231</v>
      </c>
      <c r="D140" s="63" t="s">
        <v>290</v>
      </c>
      <c r="E140" s="63" t="s">
        <v>339</v>
      </c>
      <c r="F140" s="99" t="s">
        <v>675</v>
      </c>
      <c r="G140" s="58" t="s">
        <v>103</v>
      </c>
      <c r="H140" s="60" t="s">
        <v>677</v>
      </c>
      <c r="I140" s="59" t="s">
        <v>676</v>
      </c>
      <c r="J140" s="53">
        <v>42816</v>
      </c>
      <c r="K140" s="54">
        <v>13419</v>
      </c>
      <c r="L140" s="54">
        <v>2017680010141</v>
      </c>
      <c r="M140" s="58" t="s">
        <v>184</v>
      </c>
      <c r="N140" s="60">
        <v>141862500</v>
      </c>
      <c r="O140" s="60">
        <v>45000000</v>
      </c>
      <c r="P140" s="60"/>
      <c r="Q140" s="60"/>
      <c r="R140" s="60">
        <f t="shared" si="10"/>
        <v>45000000</v>
      </c>
      <c r="S140" s="58"/>
      <c r="T140" s="58" t="s">
        <v>671</v>
      </c>
    </row>
    <row r="141" spans="1:21" s="12" customFormat="1" ht="67.5" customHeight="1" x14ac:dyDescent="0.25">
      <c r="A141" s="50">
        <v>137</v>
      </c>
      <c r="B141" s="57">
        <v>2</v>
      </c>
      <c r="C141" s="63" t="s">
        <v>134</v>
      </c>
      <c r="D141" s="63" t="s">
        <v>84</v>
      </c>
      <c r="E141" s="58" t="s">
        <v>85</v>
      </c>
      <c r="F141" s="58" t="s">
        <v>680</v>
      </c>
      <c r="G141" s="58" t="s">
        <v>103</v>
      </c>
      <c r="H141" s="60" t="s">
        <v>681</v>
      </c>
      <c r="I141" s="59" t="s">
        <v>679</v>
      </c>
      <c r="J141" s="53">
        <v>42817</v>
      </c>
      <c r="K141" s="54">
        <v>13923</v>
      </c>
      <c r="L141" s="54">
        <v>2017680010143</v>
      </c>
      <c r="M141" s="58" t="s">
        <v>89</v>
      </c>
      <c r="N141" s="60">
        <v>230908578</v>
      </c>
      <c r="O141" s="60"/>
      <c r="P141" s="60">
        <v>230908578</v>
      </c>
      <c r="Q141" s="60"/>
      <c r="R141" s="60">
        <f t="shared" ref="R141:R155" si="11">SUM(O141:Q141)</f>
        <v>230908578</v>
      </c>
      <c r="S141" s="58"/>
      <c r="T141" s="58" t="s">
        <v>678</v>
      </c>
    </row>
    <row r="142" spans="1:21" s="12" customFormat="1" ht="56.25" customHeight="1" x14ac:dyDescent="0.25">
      <c r="A142" s="50">
        <v>138</v>
      </c>
      <c r="B142" s="57">
        <v>4</v>
      </c>
      <c r="C142" s="63" t="s">
        <v>36</v>
      </c>
      <c r="D142" s="63" t="s">
        <v>682</v>
      </c>
      <c r="E142" s="58" t="s">
        <v>970</v>
      </c>
      <c r="F142" s="58" t="s">
        <v>691</v>
      </c>
      <c r="G142" s="58" t="s">
        <v>65</v>
      </c>
      <c r="H142" s="58" t="s">
        <v>734</v>
      </c>
      <c r="I142" s="59" t="s">
        <v>683</v>
      </c>
      <c r="J142" s="53">
        <v>42675</v>
      </c>
      <c r="K142" s="54">
        <v>13708</v>
      </c>
      <c r="L142" s="54">
        <v>2017680010144</v>
      </c>
      <c r="M142" s="53" t="s">
        <v>346</v>
      </c>
      <c r="N142" s="60">
        <v>708785907</v>
      </c>
      <c r="O142" s="60">
        <v>600000000</v>
      </c>
      <c r="P142" s="60"/>
      <c r="Q142" s="60"/>
      <c r="R142" s="60">
        <f t="shared" si="11"/>
        <v>600000000</v>
      </c>
      <c r="S142" s="58"/>
      <c r="T142" s="58" t="s">
        <v>684</v>
      </c>
    </row>
    <row r="143" spans="1:21" ht="70.5" customHeight="1" x14ac:dyDescent="0.25">
      <c r="A143" s="50">
        <v>139</v>
      </c>
      <c r="B143" s="57">
        <v>4</v>
      </c>
      <c r="C143" s="63" t="s">
        <v>36</v>
      </c>
      <c r="D143" s="63" t="s">
        <v>61</v>
      </c>
      <c r="E143" s="58" t="s">
        <v>974</v>
      </c>
      <c r="F143" s="58" t="s">
        <v>685</v>
      </c>
      <c r="G143" s="58" t="s">
        <v>65</v>
      </c>
      <c r="H143" s="58" t="s">
        <v>686</v>
      </c>
      <c r="I143" s="59" t="s">
        <v>687</v>
      </c>
      <c r="J143" s="53">
        <v>42606</v>
      </c>
      <c r="K143" s="54">
        <v>15016</v>
      </c>
      <c r="L143" s="54">
        <v>2017680010145</v>
      </c>
      <c r="M143" s="63" t="s">
        <v>742</v>
      </c>
      <c r="N143" s="60">
        <v>868461065</v>
      </c>
      <c r="O143" s="60">
        <f>97096680+95000000</f>
        <v>192096680</v>
      </c>
      <c r="P143" s="60">
        <v>76364385</v>
      </c>
      <c r="Q143" s="60"/>
      <c r="R143" s="60">
        <f t="shared" si="11"/>
        <v>268461065</v>
      </c>
      <c r="S143" s="60"/>
      <c r="T143" s="58" t="s">
        <v>694</v>
      </c>
      <c r="U143" s="12"/>
    </row>
    <row r="144" spans="1:21" ht="67.5" hidden="1" customHeight="1" x14ac:dyDescent="0.25">
      <c r="A144" s="50">
        <v>140</v>
      </c>
      <c r="B144" s="100">
        <v>6</v>
      </c>
      <c r="C144" s="101" t="s">
        <v>31</v>
      </c>
      <c r="D144" s="101" t="s">
        <v>689</v>
      </c>
      <c r="E144" s="101" t="s">
        <v>979</v>
      </c>
      <c r="F144" s="101" t="s">
        <v>688</v>
      </c>
      <c r="G144" s="101" t="s">
        <v>103</v>
      </c>
      <c r="H144" s="102" t="s">
        <v>693</v>
      </c>
      <c r="I144" s="103" t="s">
        <v>690</v>
      </c>
      <c r="J144" s="104">
        <v>42823</v>
      </c>
      <c r="K144" s="105">
        <v>15073</v>
      </c>
      <c r="L144" s="105">
        <v>2017680010146</v>
      </c>
      <c r="M144" s="101" t="s">
        <v>23</v>
      </c>
      <c r="N144" s="102">
        <v>3675750000</v>
      </c>
      <c r="O144" s="102">
        <v>480000000</v>
      </c>
      <c r="P144" s="102"/>
      <c r="Q144" s="102">
        <v>1837875000</v>
      </c>
      <c r="R144" s="102">
        <f>SUM(O144:Q144)</f>
        <v>2317875000</v>
      </c>
      <c r="S144" s="101" t="s">
        <v>743</v>
      </c>
      <c r="T144" s="101" t="s">
        <v>692</v>
      </c>
    </row>
    <row r="145" spans="1:21" ht="101.25" customHeight="1" x14ac:dyDescent="0.25">
      <c r="A145" s="50">
        <v>141</v>
      </c>
      <c r="B145" s="85">
        <v>1</v>
      </c>
      <c r="C145" s="86" t="s">
        <v>49</v>
      </c>
      <c r="D145" s="86" t="s">
        <v>637</v>
      </c>
      <c r="E145" s="86" t="s">
        <v>975</v>
      </c>
      <c r="F145" s="86" t="s">
        <v>697</v>
      </c>
      <c r="G145" s="86" t="s">
        <v>103</v>
      </c>
      <c r="H145" s="90" t="s">
        <v>698</v>
      </c>
      <c r="I145" s="87" t="s">
        <v>695</v>
      </c>
      <c r="J145" s="88">
        <v>42824</v>
      </c>
      <c r="K145" s="89">
        <v>15212</v>
      </c>
      <c r="L145" s="89">
        <v>2017680010147</v>
      </c>
      <c r="M145" s="86" t="s">
        <v>177</v>
      </c>
      <c r="N145" s="90">
        <v>600000000</v>
      </c>
      <c r="O145" s="90">
        <v>300000000</v>
      </c>
      <c r="P145" s="106"/>
      <c r="Q145" s="90"/>
      <c r="R145" s="90">
        <f t="shared" si="11"/>
        <v>300000000</v>
      </c>
      <c r="S145" s="86"/>
      <c r="T145" s="86" t="s">
        <v>696</v>
      </c>
    </row>
    <row r="146" spans="1:21" s="12" customFormat="1" ht="101.25" customHeight="1" x14ac:dyDescent="0.25">
      <c r="A146" s="50">
        <v>142</v>
      </c>
      <c r="B146" s="57">
        <v>4</v>
      </c>
      <c r="C146" s="58" t="s">
        <v>36</v>
      </c>
      <c r="D146" s="58" t="s">
        <v>61</v>
      </c>
      <c r="E146" s="58" t="s">
        <v>942</v>
      </c>
      <c r="F146" s="58" t="s">
        <v>1112</v>
      </c>
      <c r="G146" s="58" t="s">
        <v>103</v>
      </c>
      <c r="H146" s="60" t="s">
        <v>706</v>
      </c>
      <c r="I146" s="59" t="s">
        <v>704</v>
      </c>
      <c r="J146" s="53">
        <v>42828</v>
      </c>
      <c r="K146" s="54">
        <v>18399</v>
      </c>
      <c r="L146" s="54">
        <v>2017680010149</v>
      </c>
      <c r="M146" s="63" t="s">
        <v>742</v>
      </c>
      <c r="N146" s="60">
        <v>609980000</v>
      </c>
      <c r="O146" s="60">
        <v>159800000</v>
      </c>
      <c r="P146" s="67"/>
      <c r="Q146" s="60"/>
      <c r="R146" s="60">
        <f t="shared" si="11"/>
        <v>159800000</v>
      </c>
      <c r="S146" s="58"/>
      <c r="T146" s="58" t="s">
        <v>703</v>
      </c>
      <c r="U146"/>
    </row>
    <row r="147" spans="1:21" s="12" customFormat="1" ht="78.75" customHeight="1" x14ac:dyDescent="0.25">
      <c r="A147" s="50">
        <v>143</v>
      </c>
      <c r="B147" s="57">
        <v>4</v>
      </c>
      <c r="C147" s="63" t="s">
        <v>36</v>
      </c>
      <c r="D147" s="58" t="s">
        <v>56</v>
      </c>
      <c r="E147" s="58" t="s">
        <v>701</v>
      </c>
      <c r="F147" s="58" t="s">
        <v>699</v>
      </c>
      <c r="G147" s="58" t="s">
        <v>103</v>
      </c>
      <c r="H147" s="60" t="s">
        <v>702</v>
      </c>
      <c r="I147" s="59" t="s">
        <v>700</v>
      </c>
      <c r="J147" s="53">
        <v>42828</v>
      </c>
      <c r="K147" s="54">
        <v>16552</v>
      </c>
      <c r="L147" s="54">
        <v>2017680010148</v>
      </c>
      <c r="M147" s="58" t="s">
        <v>57</v>
      </c>
      <c r="N147" s="60">
        <v>1402742080</v>
      </c>
      <c r="O147" s="60">
        <v>130000000</v>
      </c>
      <c r="P147" s="67"/>
      <c r="Q147" s="60"/>
      <c r="R147" s="60">
        <f t="shared" si="11"/>
        <v>130000000</v>
      </c>
      <c r="S147" s="58"/>
      <c r="T147" s="58" t="s">
        <v>705</v>
      </c>
    </row>
    <row r="148" spans="1:21" s="12" customFormat="1" ht="45" x14ac:dyDescent="0.25">
      <c r="A148" s="50">
        <v>144</v>
      </c>
      <c r="B148" s="57">
        <v>4</v>
      </c>
      <c r="C148" s="63" t="s">
        <v>36</v>
      </c>
      <c r="D148" s="63" t="s">
        <v>409</v>
      </c>
      <c r="E148" s="58" t="s">
        <v>410</v>
      </c>
      <c r="F148" s="58" t="s">
        <v>709</v>
      </c>
      <c r="G148" s="58" t="s">
        <v>103</v>
      </c>
      <c r="H148" s="60" t="s">
        <v>710</v>
      </c>
      <c r="I148" s="59" t="s">
        <v>708</v>
      </c>
      <c r="J148" s="53">
        <v>42830</v>
      </c>
      <c r="K148" s="54">
        <v>19114</v>
      </c>
      <c r="L148" s="54">
        <v>2017680010153</v>
      </c>
      <c r="M148" s="58" t="s">
        <v>23</v>
      </c>
      <c r="N148" s="60">
        <v>2500000000</v>
      </c>
      <c r="O148" s="60">
        <v>2500000000</v>
      </c>
      <c r="P148" s="60"/>
      <c r="Q148" s="153"/>
      <c r="R148" s="60">
        <f t="shared" si="11"/>
        <v>2500000000</v>
      </c>
      <c r="S148" s="58"/>
      <c r="T148" s="58" t="s">
        <v>707</v>
      </c>
    </row>
    <row r="149" spans="1:21" s="12" customFormat="1" ht="78.75" x14ac:dyDescent="0.25">
      <c r="A149" s="50">
        <v>145</v>
      </c>
      <c r="B149" s="57">
        <v>2</v>
      </c>
      <c r="C149" s="58" t="s">
        <v>134</v>
      </c>
      <c r="D149" s="58" t="s">
        <v>84</v>
      </c>
      <c r="E149" s="58" t="s">
        <v>85</v>
      </c>
      <c r="F149" s="58" t="s">
        <v>712</v>
      </c>
      <c r="G149" s="58" t="s">
        <v>103</v>
      </c>
      <c r="H149" s="60" t="s">
        <v>714</v>
      </c>
      <c r="I149" s="59" t="s">
        <v>713</v>
      </c>
      <c r="J149" s="53">
        <v>42830</v>
      </c>
      <c r="K149" s="54">
        <v>18530</v>
      </c>
      <c r="L149" s="54">
        <v>2017680010150</v>
      </c>
      <c r="M149" s="51" t="s">
        <v>89</v>
      </c>
      <c r="N149" s="60">
        <v>1400000000</v>
      </c>
      <c r="O149" s="60">
        <v>1400000000</v>
      </c>
      <c r="P149" s="60"/>
      <c r="Q149" s="60"/>
      <c r="R149" s="60">
        <f t="shared" si="11"/>
        <v>1400000000</v>
      </c>
      <c r="S149" s="58"/>
      <c r="T149" s="58" t="s">
        <v>711</v>
      </c>
    </row>
    <row r="150" spans="1:21" s="12" customFormat="1" ht="67.5" x14ac:dyDescent="0.25">
      <c r="A150" s="50">
        <v>146</v>
      </c>
      <c r="B150" s="57">
        <v>4</v>
      </c>
      <c r="C150" s="58" t="s">
        <v>36</v>
      </c>
      <c r="D150" s="58" t="s">
        <v>56</v>
      </c>
      <c r="E150" s="63" t="s">
        <v>701</v>
      </c>
      <c r="F150" s="58" t="s">
        <v>716</v>
      </c>
      <c r="G150" s="58" t="s">
        <v>103</v>
      </c>
      <c r="H150" s="60" t="s">
        <v>718</v>
      </c>
      <c r="I150" s="59" t="s">
        <v>717</v>
      </c>
      <c r="J150" s="53">
        <v>42835</v>
      </c>
      <c r="K150" s="54">
        <v>18715</v>
      </c>
      <c r="L150" s="54">
        <v>2017680010151</v>
      </c>
      <c r="M150" s="51" t="s">
        <v>57</v>
      </c>
      <c r="N150" s="60">
        <v>397200000</v>
      </c>
      <c r="O150" s="60">
        <v>120000000</v>
      </c>
      <c r="P150" s="60"/>
      <c r="Q150" s="60"/>
      <c r="R150" s="60">
        <f t="shared" si="11"/>
        <v>120000000</v>
      </c>
      <c r="S150" s="58"/>
      <c r="T150" s="58" t="s">
        <v>715</v>
      </c>
    </row>
    <row r="151" spans="1:21" s="12" customFormat="1" ht="45" x14ac:dyDescent="0.25">
      <c r="A151" s="50">
        <v>147</v>
      </c>
      <c r="B151" s="57">
        <v>1</v>
      </c>
      <c r="C151" s="63" t="s">
        <v>38</v>
      </c>
      <c r="D151" s="58" t="s">
        <v>637</v>
      </c>
      <c r="E151" s="51" t="s">
        <v>34</v>
      </c>
      <c r="F151" s="58" t="s">
        <v>1079</v>
      </c>
      <c r="G151" s="58" t="s">
        <v>103</v>
      </c>
      <c r="H151" s="60" t="s">
        <v>720</v>
      </c>
      <c r="I151" s="59" t="s">
        <v>721</v>
      </c>
      <c r="J151" s="53">
        <v>42836</v>
      </c>
      <c r="K151" s="54">
        <v>18740</v>
      </c>
      <c r="L151" s="107">
        <v>2017680010152</v>
      </c>
      <c r="M151" s="63" t="s">
        <v>177</v>
      </c>
      <c r="N151" s="60">
        <v>900000000</v>
      </c>
      <c r="O151" s="60">
        <v>300000000</v>
      </c>
      <c r="P151" s="60"/>
      <c r="Q151" s="60"/>
      <c r="R151" s="60">
        <f t="shared" si="11"/>
        <v>300000000</v>
      </c>
      <c r="S151" s="58"/>
      <c r="T151" s="58" t="s">
        <v>719</v>
      </c>
    </row>
    <row r="152" spans="1:21" s="12" customFormat="1" ht="67.5" x14ac:dyDescent="0.25">
      <c r="A152" s="50">
        <v>148</v>
      </c>
      <c r="B152" s="57">
        <v>4</v>
      </c>
      <c r="C152" s="58" t="s">
        <v>36</v>
      </c>
      <c r="D152" s="58" t="s">
        <v>56</v>
      </c>
      <c r="E152" s="58" t="s">
        <v>701</v>
      </c>
      <c r="F152" s="58" t="s">
        <v>744</v>
      </c>
      <c r="G152" s="58" t="s">
        <v>103</v>
      </c>
      <c r="H152" s="60" t="s">
        <v>750</v>
      </c>
      <c r="I152" s="59" t="s">
        <v>747</v>
      </c>
      <c r="J152" s="53">
        <v>42843</v>
      </c>
      <c r="K152" s="54">
        <v>20315</v>
      </c>
      <c r="L152" s="54">
        <v>2017680010156</v>
      </c>
      <c r="M152" s="63" t="s">
        <v>57</v>
      </c>
      <c r="N152" s="60">
        <v>658148501</v>
      </c>
      <c r="O152" s="60">
        <v>100000000</v>
      </c>
      <c r="P152" s="60"/>
      <c r="Q152" s="60"/>
      <c r="R152" s="60">
        <f t="shared" si="11"/>
        <v>100000000</v>
      </c>
      <c r="S152" s="58"/>
      <c r="T152" s="58" t="s">
        <v>748</v>
      </c>
    </row>
    <row r="153" spans="1:21" s="12" customFormat="1" ht="67.5" x14ac:dyDescent="0.25">
      <c r="A153" s="50">
        <v>149</v>
      </c>
      <c r="B153" s="57">
        <v>4</v>
      </c>
      <c r="C153" s="58" t="s">
        <v>36</v>
      </c>
      <c r="D153" s="58" t="s">
        <v>56</v>
      </c>
      <c r="E153" s="58" t="s">
        <v>701</v>
      </c>
      <c r="F153" s="58" t="s">
        <v>745</v>
      </c>
      <c r="G153" s="58" t="s">
        <v>103</v>
      </c>
      <c r="H153" s="60" t="s">
        <v>751</v>
      </c>
      <c r="I153" s="59" t="s">
        <v>746</v>
      </c>
      <c r="J153" s="53">
        <v>42843</v>
      </c>
      <c r="K153" s="54">
        <v>19829</v>
      </c>
      <c r="L153" s="54">
        <v>2017680010154</v>
      </c>
      <c r="M153" s="63" t="s">
        <v>57</v>
      </c>
      <c r="N153" s="60">
        <v>165500000</v>
      </c>
      <c r="O153" s="60">
        <v>50000000</v>
      </c>
      <c r="P153" s="60"/>
      <c r="Q153" s="60"/>
      <c r="R153" s="60">
        <f t="shared" si="11"/>
        <v>50000000</v>
      </c>
      <c r="S153" s="58"/>
      <c r="T153" s="58" t="s">
        <v>749</v>
      </c>
    </row>
    <row r="154" spans="1:21" s="12" customFormat="1" ht="45" x14ac:dyDescent="0.25">
      <c r="A154" s="50">
        <v>150</v>
      </c>
      <c r="B154" s="57">
        <v>4</v>
      </c>
      <c r="C154" s="58" t="s">
        <v>36</v>
      </c>
      <c r="D154" s="58" t="s">
        <v>61</v>
      </c>
      <c r="E154" s="58" t="s">
        <v>508</v>
      </c>
      <c r="F154" s="58" t="s">
        <v>1113</v>
      </c>
      <c r="G154" s="58" t="s">
        <v>103</v>
      </c>
      <c r="H154" s="60" t="s">
        <v>756</v>
      </c>
      <c r="I154" s="59" t="s">
        <v>755</v>
      </c>
      <c r="J154" s="53">
        <v>42845</v>
      </c>
      <c r="K154" s="54">
        <v>17728</v>
      </c>
      <c r="L154" s="54">
        <v>2017680010155</v>
      </c>
      <c r="M154" s="63" t="s">
        <v>742</v>
      </c>
      <c r="N154" s="60">
        <v>1837500000</v>
      </c>
      <c r="O154" s="60">
        <v>557500000</v>
      </c>
      <c r="P154" s="60"/>
      <c r="Q154" s="60"/>
      <c r="R154" s="60">
        <f t="shared" si="11"/>
        <v>557500000</v>
      </c>
      <c r="S154" s="58"/>
      <c r="T154" s="58" t="s">
        <v>752</v>
      </c>
    </row>
    <row r="155" spans="1:21" s="12" customFormat="1" ht="112.5" x14ac:dyDescent="0.25">
      <c r="A155" s="50">
        <v>151</v>
      </c>
      <c r="B155" s="57">
        <v>4</v>
      </c>
      <c r="C155" s="58" t="s">
        <v>36</v>
      </c>
      <c r="D155" s="58" t="s">
        <v>56</v>
      </c>
      <c r="E155" s="63" t="s">
        <v>80</v>
      </c>
      <c r="F155" s="58" t="s">
        <v>754</v>
      </c>
      <c r="G155" s="58" t="s">
        <v>103</v>
      </c>
      <c r="H155" s="60" t="s">
        <v>759</v>
      </c>
      <c r="I155" s="59" t="s">
        <v>813</v>
      </c>
      <c r="J155" s="53">
        <v>42845</v>
      </c>
      <c r="K155" s="54">
        <v>20680</v>
      </c>
      <c r="L155" s="54">
        <v>2017680010157</v>
      </c>
      <c r="M155" s="63" t="s">
        <v>57</v>
      </c>
      <c r="N155" s="60">
        <v>11700000000</v>
      </c>
      <c r="O155" s="60">
        <v>11700000000</v>
      </c>
      <c r="P155" s="60"/>
      <c r="Q155" s="60"/>
      <c r="R155" s="60">
        <f t="shared" si="11"/>
        <v>11700000000</v>
      </c>
      <c r="S155" s="58"/>
      <c r="T155" s="58" t="s">
        <v>753</v>
      </c>
    </row>
    <row r="156" spans="1:21" s="12" customFormat="1" ht="45" customHeight="1" x14ac:dyDescent="0.25">
      <c r="A156" s="50">
        <v>152</v>
      </c>
      <c r="B156" s="57">
        <v>6</v>
      </c>
      <c r="C156" s="58" t="s">
        <v>31</v>
      </c>
      <c r="D156" s="63" t="s">
        <v>689</v>
      </c>
      <c r="E156" s="63" t="s">
        <v>979</v>
      </c>
      <c r="F156" s="58" t="s">
        <v>757</v>
      </c>
      <c r="G156" s="58" t="s">
        <v>103</v>
      </c>
      <c r="H156" s="60" t="s">
        <v>1200</v>
      </c>
      <c r="I156" s="59" t="s">
        <v>814</v>
      </c>
      <c r="J156" s="53">
        <v>42846</v>
      </c>
      <c r="K156" s="54">
        <v>20069</v>
      </c>
      <c r="L156" s="54">
        <v>2017680010158</v>
      </c>
      <c r="M156" s="58" t="s">
        <v>23</v>
      </c>
      <c r="N156" s="60">
        <v>4152070750</v>
      </c>
      <c r="O156" s="60">
        <v>2076035375</v>
      </c>
      <c r="P156" s="60"/>
      <c r="Q156" s="60"/>
      <c r="R156" s="60">
        <v>2076035375</v>
      </c>
      <c r="S156" s="81" t="s">
        <v>758</v>
      </c>
      <c r="T156" s="58" t="s">
        <v>761</v>
      </c>
    </row>
    <row r="157" spans="1:21" ht="45" customHeight="1" x14ac:dyDescent="0.25">
      <c r="A157" s="50">
        <v>153</v>
      </c>
      <c r="B157" s="57">
        <v>6</v>
      </c>
      <c r="C157" s="58" t="s">
        <v>31</v>
      </c>
      <c r="D157" s="63" t="s">
        <v>33</v>
      </c>
      <c r="E157" s="63" t="s">
        <v>349</v>
      </c>
      <c r="F157" s="58" t="s">
        <v>769</v>
      </c>
      <c r="G157" s="58" t="s">
        <v>72</v>
      </c>
      <c r="H157" s="60" t="s">
        <v>1013</v>
      </c>
      <c r="I157" s="59" t="s">
        <v>770</v>
      </c>
      <c r="J157" s="53">
        <v>42583</v>
      </c>
      <c r="K157" s="54">
        <v>18582</v>
      </c>
      <c r="L157" s="54">
        <v>2017680010162</v>
      </c>
      <c r="M157" s="53" t="s">
        <v>23</v>
      </c>
      <c r="N157" s="60">
        <v>17333183635.240002</v>
      </c>
      <c r="O157" s="60">
        <v>1328317026.1099999</v>
      </c>
      <c r="P157" s="60"/>
      <c r="Q157" s="60"/>
      <c r="R157" s="60">
        <f>SUM(O157:Q157)</f>
        <v>1328317026.1099999</v>
      </c>
      <c r="S157" s="58"/>
      <c r="T157" s="58" t="s">
        <v>767</v>
      </c>
    </row>
    <row r="158" spans="1:21" s="12" customFormat="1" ht="56.25" customHeight="1" x14ac:dyDescent="0.25">
      <c r="A158" s="50">
        <v>154</v>
      </c>
      <c r="B158" s="57" t="s">
        <v>773</v>
      </c>
      <c r="C158" s="58" t="s">
        <v>992</v>
      </c>
      <c r="D158" s="63" t="s">
        <v>771</v>
      </c>
      <c r="E158" s="63" t="s">
        <v>976</v>
      </c>
      <c r="F158" s="58" t="s">
        <v>765</v>
      </c>
      <c r="G158" s="58" t="s">
        <v>103</v>
      </c>
      <c r="H158" s="60" t="s">
        <v>766</v>
      </c>
      <c r="I158" s="59" t="s">
        <v>815</v>
      </c>
      <c r="J158" s="53">
        <v>42851</v>
      </c>
      <c r="K158" s="54">
        <v>19801</v>
      </c>
      <c r="L158" s="54">
        <v>2017680010160</v>
      </c>
      <c r="M158" s="58" t="s">
        <v>23</v>
      </c>
      <c r="N158" s="60">
        <v>2070279719</v>
      </c>
      <c r="O158" s="60">
        <v>2070279719</v>
      </c>
      <c r="P158" s="60"/>
      <c r="Q158" s="60"/>
      <c r="R158" s="60">
        <f>SUM(O158:Q158)</f>
        <v>2070279719</v>
      </c>
      <c r="S158" s="58"/>
      <c r="T158" s="58" t="s">
        <v>768</v>
      </c>
    </row>
    <row r="159" spans="1:21" s="12" customFormat="1" ht="67.5" x14ac:dyDescent="0.25">
      <c r="A159" s="50">
        <v>155</v>
      </c>
      <c r="B159" s="57">
        <v>4</v>
      </c>
      <c r="C159" s="58" t="s">
        <v>36</v>
      </c>
      <c r="D159" s="63" t="s">
        <v>56</v>
      </c>
      <c r="E159" s="63" t="s">
        <v>110</v>
      </c>
      <c r="F159" s="58" t="s">
        <v>1080</v>
      </c>
      <c r="G159" s="58" t="s">
        <v>103</v>
      </c>
      <c r="H159" s="60" t="s">
        <v>1207</v>
      </c>
      <c r="I159" s="59" t="s">
        <v>826</v>
      </c>
      <c r="J159" s="53">
        <v>42852</v>
      </c>
      <c r="K159" s="54">
        <v>22023</v>
      </c>
      <c r="L159" s="54">
        <v>2017680010159</v>
      </c>
      <c r="M159" s="58" t="s">
        <v>57</v>
      </c>
      <c r="N159" s="60">
        <v>591133473</v>
      </c>
      <c r="O159" s="60"/>
      <c r="P159" s="60">
        <v>180893194</v>
      </c>
      <c r="Q159" s="131"/>
      <c r="R159" s="60">
        <f>SUM(O159:Q159)</f>
        <v>180893194</v>
      </c>
      <c r="S159" s="131"/>
      <c r="T159" s="58" t="s">
        <v>772</v>
      </c>
    </row>
    <row r="160" spans="1:21" s="12" customFormat="1" ht="78.75" x14ac:dyDescent="0.25">
      <c r="A160" s="50">
        <v>156</v>
      </c>
      <c r="B160" s="57">
        <v>4</v>
      </c>
      <c r="C160" s="58" t="s">
        <v>36</v>
      </c>
      <c r="D160" s="63" t="s">
        <v>409</v>
      </c>
      <c r="E160" s="63" t="s">
        <v>410</v>
      </c>
      <c r="F160" s="108" t="s">
        <v>797</v>
      </c>
      <c r="G160" s="58" t="s">
        <v>103</v>
      </c>
      <c r="H160" s="60" t="s">
        <v>776</v>
      </c>
      <c r="I160" s="59" t="s">
        <v>825</v>
      </c>
      <c r="J160" s="53">
        <v>42852</v>
      </c>
      <c r="K160" s="54">
        <v>19777</v>
      </c>
      <c r="L160" s="54">
        <v>2017680010164</v>
      </c>
      <c r="M160" s="58" t="s">
        <v>23</v>
      </c>
      <c r="N160" s="60">
        <v>836922169.11000001</v>
      </c>
      <c r="O160" s="60">
        <v>836922169.11000001</v>
      </c>
      <c r="P160" s="60"/>
      <c r="Q160" s="131"/>
      <c r="R160" s="60">
        <f>SUM(O160:Q160)</f>
        <v>836922169.11000001</v>
      </c>
      <c r="S160" s="94" t="s">
        <v>798</v>
      </c>
      <c r="T160" s="77" t="s">
        <v>1183</v>
      </c>
    </row>
    <row r="161" spans="1:21" s="12" customFormat="1" ht="67.5" customHeight="1" x14ac:dyDescent="0.25">
      <c r="A161" s="50">
        <v>157</v>
      </c>
      <c r="B161" s="57">
        <v>2</v>
      </c>
      <c r="C161" s="58" t="s">
        <v>134</v>
      </c>
      <c r="D161" s="58" t="s">
        <v>193</v>
      </c>
      <c r="E161" s="58" t="s">
        <v>215</v>
      </c>
      <c r="F161" s="99" t="s">
        <v>774</v>
      </c>
      <c r="G161" s="58" t="s">
        <v>103</v>
      </c>
      <c r="H161" s="60" t="s">
        <v>1106</v>
      </c>
      <c r="I161" s="59" t="s">
        <v>827</v>
      </c>
      <c r="J161" s="53">
        <v>42852</v>
      </c>
      <c r="K161" s="54">
        <v>17577</v>
      </c>
      <c r="L161" s="54">
        <v>2017680010161</v>
      </c>
      <c r="M161" s="58" t="s">
        <v>346</v>
      </c>
      <c r="N161" s="60">
        <v>804420329</v>
      </c>
      <c r="O161" s="60">
        <v>180000000</v>
      </c>
      <c r="P161" s="60"/>
      <c r="Q161" s="60"/>
      <c r="R161" s="60">
        <f t="shared" ref="R161:R166" si="12">SUM(O161:Q161)</f>
        <v>180000000</v>
      </c>
      <c r="S161" s="58"/>
      <c r="T161" s="58" t="s">
        <v>777</v>
      </c>
    </row>
    <row r="162" spans="1:21" s="12" customFormat="1" ht="56.25" customHeight="1" x14ac:dyDescent="0.25">
      <c r="A162" s="50">
        <v>158</v>
      </c>
      <c r="B162" s="85">
        <v>4</v>
      </c>
      <c r="C162" s="86" t="s">
        <v>36</v>
      </c>
      <c r="D162" s="86" t="s">
        <v>409</v>
      </c>
      <c r="E162" s="86" t="s">
        <v>410</v>
      </c>
      <c r="F162" s="109" t="s">
        <v>778</v>
      </c>
      <c r="G162" s="86" t="s">
        <v>103</v>
      </c>
      <c r="H162" s="90" t="s">
        <v>779</v>
      </c>
      <c r="I162" s="87" t="s">
        <v>828</v>
      </c>
      <c r="J162" s="88">
        <v>42852</v>
      </c>
      <c r="K162" s="89">
        <v>18648</v>
      </c>
      <c r="L162" s="89">
        <v>2017680010165</v>
      </c>
      <c r="M162" s="86" t="s">
        <v>23</v>
      </c>
      <c r="N162" s="90">
        <v>206542685.58000001</v>
      </c>
      <c r="O162" s="90">
        <v>206542685.58000001</v>
      </c>
      <c r="P162" s="90"/>
      <c r="Q162" s="90"/>
      <c r="R162" s="90">
        <f t="shared" si="12"/>
        <v>206542685.58000001</v>
      </c>
      <c r="S162" s="86"/>
      <c r="T162" s="92" t="s">
        <v>780</v>
      </c>
    </row>
    <row r="163" spans="1:21" s="16" customFormat="1" ht="101.25" x14ac:dyDescent="0.25">
      <c r="A163" s="50">
        <v>159</v>
      </c>
      <c r="B163" s="93">
        <v>1</v>
      </c>
      <c r="C163" s="78" t="s">
        <v>49</v>
      </c>
      <c r="D163" s="78" t="s">
        <v>637</v>
      </c>
      <c r="E163" s="58" t="s">
        <v>34</v>
      </c>
      <c r="F163" s="48" t="s">
        <v>1081</v>
      </c>
      <c r="G163" s="58" t="s">
        <v>103</v>
      </c>
      <c r="H163" s="75" t="s">
        <v>775</v>
      </c>
      <c r="I163" s="59" t="s">
        <v>829</v>
      </c>
      <c r="J163" s="53">
        <v>42858</v>
      </c>
      <c r="K163" s="54">
        <v>26670</v>
      </c>
      <c r="L163" s="59">
        <v>2017680010216</v>
      </c>
      <c r="M163" s="78" t="s">
        <v>177</v>
      </c>
      <c r="N163" s="75">
        <v>505934758.91000003</v>
      </c>
      <c r="O163" s="75">
        <v>505934758.91000003</v>
      </c>
      <c r="P163" s="75"/>
      <c r="Q163" s="75"/>
      <c r="R163" s="75">
        <f t="shared" si="12"/>
        <v>505934758.91000003</v>
      </c>
      <c r="S163" s="78"/>
      <c r="T163" s="78" t="s">
        <v>781</v>
      </c>
      <c r="U163" s="12"/>
    </row>
    <row r="164" spans="1:21" s="16" customFormat="1" ht="45" hidden="1" customHeight="1" x14ac:dyDescent="0.25">
      <c r="A164" s="50">
        <v>160</v>
      </c>
      <c r="B164" s="110">
        <v>4</v>
      </c>
      <c r="C164" s="111" t="s">
        <v>36</v>
      </c>
      <c r="D164" s="111" t="s">
        <v>503</v>
      </c>
      <c r="E164" s="111" t="s">
        <v>410</v>
      </c>
      <c r="F164" s="111" t="s">
        <v>1111</v>
      </c>
      <c r="G164" s="101" t="s">
        <v>103</v>
      </c>
      <c r="H164" s="112"/>
      <c r="I164" s="103" t="s">
        <v>830</v>
      </c>
      <c r="J164" s="104">
        <v>42858</v>
      </c>
      <c r="K164" s="113"/>
      <c r="L164" s="113"/>
      <c r="M164" s="101" t="s">
        <v>23</v>
      </c>
      <c r="N164" s="112">
        <v>1772252672.8399999</v>
      </c>
      <c r="O164" s="112">
        <v>1772252672.8399999</v>
      </c>
      <c r="P164" s="112"/>
      <c r="Q164" s="112"/>
      <c r="R164" s="112">
        <f>SUM(O164:Q164)</f>
        <v>1772252672.8399999</v>
      </c>
      <c r="S164" s="94" t="s">
        <v>850</v>
      </c>
      <c r="T164" s="114" t="s">
        <v>783</v>
      </c>
    </row>
    <row r="165" spans="1:21" s="16" customFormat="1" ht="78.75" customHeight="1" x14ac:dyDescent="0.25">
      <c r="A165" s="50">
        <v>161</v>
      </c>
      <c r="B165" s="93">
        <v>4</v>
      </c>
      <c r="C165" s="78" t="s">
        <v>36</v>
      </c>
      <c r="D165" s="78" t="s">
        <v>61</v>
      </c>
      <c r="E165" s="78" t="s">
        <v>977</v>
      </c>
      <c r="F165" s="78" t="s">
        <v>786</v>
      </c>
      <c r="G165" s="78" t="s">
        <v>103</v>
      </c>
      <c r="H165" s="75" t="s">
        <v>787</v>
      </c>
      <c r="I165" s="59" t="s">
        <v>816</v>
      </c>
      <c r="J165" s="115">
        <v>42863</v>
      </c>
      <c r="K165" s="54">
        <v>19911</v>
      </c>
      <c r="L165" s="59">
        <v>2017680010166</v>
      </c>
      <c r="M165" s="63" t="s">
        <v>742</v>
      </c>
      <c r="N165" s="75">
        <v>855250000</v>
      </c>
      <c r="O165" s="75">
        <v>220000000</v>
      </c>
      <c r="P165" s="75"/>
      <c r="Q165" s="75"/>
      <c r="R165" s="75">
        <f t="shared" si="12"/>
        <v>220000000</v>
      </c>
      <c r="S165" s="78"/>
      <c r="T165" s="78" t="s">
        <v>784</v>
      </c>
    </row>
    <row r="166" spans="1:21" s="16" customFormat="1" ht="56.25" customHeight="1" x14ac:dyDescent="0.25">
      <c r="A166" s="50">
        <v>162</v>
      </c>
      <c r="B166" s="93">
        <v>2</v>
      </c>
      <c r="C166" s="58" t="s">
        <v>134</v>
      </c>
      <c r="D166" s="78" t="s">
        <v>84</v>
      </c>
      <c r="E166" s="78" t="s">
        <v>85</v>
      </c>
      <c r="F166" s="78" t="s">
        <v>788</v>
      </c>
      <c r="G166" s="78" t="s">
        <v>103</v>
      </c>
      <c r="H166" s="75" t="s">
        <v>1206</v>
      </c>
      <c r="I166" s="59" t="s">
        <v>817</v>
      </c>
      <c r="J166" s="115">
        <v>42866</v>
      </c>
      <c r="K166" s="54">
        <v>21980</v>
      </c>
      <c r="L166" s="59">
        <v>2017680010167</v>
      </c>
      <c r="M166" s="78" t="s">
        <v>89</v>
      </c>
      <c r="N166" s="75">
        <v>51996061</v>
      </c>
      <c r="O166" s="75">
        <v>51996061</v>
      </c>
      <c r="P166" s="75"/>
      <c r="Q166" s="75"/>
      <c r="R166" s="75">
        <f t="shared" si="12"/>
        <v>51996061</v>
      </c>
      <c r="S166" s="78"/>
      <c r="T166" s="78" t="s">
        <v>785</v>
      </c>
    </row>
    <row r="167" spans="1:21" ht="67.5" customHeight="1" x14ac:dyDescent="0.25">
      <c r="A167" s="50">
        <v>163</v>
      </c>
      <c r="B167" s="93">
        <v>2</v>
      </c>
      <c r="C167" s="58" t="s">
        <v>134</v>
      </c>
      <c r="D167" s="78" t="s">
        <v>84</v>
      </c>
      <c r="E167" s="58" t="s">
        <v>85</v>
      </c>
      <c r="F167" s="78" t="s">
        <v>790</v>
      </c>
      <c r="G167" s="78" t="s">
        <v>103</v>
      </c>
      <c r="H167" s="58" t="s">
        <v>1205</v>
      </c>
      <c r="I167" s="59" t="s">
        <v>818</v>
      </c>
      <c r="J167" s="115">
        <v>42871</v>
      </c>
      <c r="K167" s="54">
        <v>23532</v>
      </c>
      <c r="L167" s="59">
        <v>2017680010169</v>
      </c>
      <c r="M167" s="78" t="s">
        <v>89</v>
      </c>
      <c r="N167" s="75">
        <v>1277011529</v>
      </c>
      <c r="O167" s="75">
        <v>1277011529</v>
      </c>
      <c r="P167" s="68"/>
      <c r="Q167" s="75"/>
      <c r="R167" s="60">
        <f t="shared" ref="R167:R172" si="13">SUM(O167:Q167)</f>
        <v>1277011529</v>
      </c>
      <c r="S167" s="78"/>
      <c r="T167" s="78" t="s">
        <v>789</v>
      </c>
      <c r="U167" s="16"/>
    </row>
    <row r="168" spans="1:21" ht="71.25" customHeight="1" x14ac:dyDescent="0.25">
      <c r="A168" s="50">
        <v>164</v>
      </c>
      <c r="B168" s="93">
        <v>2</v>
      </c>
      <c r="C168" s="58" t="s">
        <v>134</v>
      </c>
      <c r="D168" s="58" t="s">
        <v>135</v>
      </c>
      <c r="E168" s="58" t="s">
        <v>355</v>
      </c>
      <c r="F168" s="116" t="s">
        <v>794</v>
      </c>
      <c r="G168" s="116" t="s">
        <v>103</v>
      </c>
      <c r="H168" s="58" t="s">
        <v>1208</v>
      </c>
      <c r="I168" s="117" t="s">
        <v>819</v>
      </c>
      <c r="J168" s="115">
        <v>42872</v>
      </c>
      <c r="K168" s="54">
        <v>22259</v>
      </c>
      <c r="L168" s="59">
        <v>2017680010168</v>
      </c>
      <c r="M168" s="58" t="s">
        <v>225</v>
      </c>
      <c r="N168" s="75">
        <v>917841452</v>
      </c>
      <c r="O168" s="75">
        <v>119750000</v>
      </c>
      <c r="P168" s="58"/>
      <c r="Q168" s="58"/>
      <c r="R168" s="60">
        <f t="shared" si="13"/>
        <v>119750000</v>
      </c>
      <c r="S168" s="78"/>
      <c r="T168" s="78" t="s">
        <v>1184</v>
      </c>
    </row>
    <row r="169" spans="1:21" ht="45" x14ac:dyDescent="0.25">
      <c r="A169" s="50">
        <v>165</v>
      </c>
      <c r="B169" s="50">
        <v>3</v>
      </c>
      <c r="C169" s="51" t="s">
        <v>231</v>
      </c>
      <c r="D169" s="58" t="s">
        <v>259</v>
      </c>
      <c r="E169" s="58" t="s">
        <v>260</v>
      </c>
      <c r="F169" s="116" t="s">
        <v>792</v>
      </c>
      <c r="G169" s="58" t="s">
        <v>65</v>
      </c>
      <c r="H169" s="58" t="s">
        <v>793</v>
      </c>
      <c r="I169" s="59" t="s">
        <v>796</v>
      </c>
      <c r="J169" s="53">
        <v>42536</v>
      </c>
      <c r="K169" s="54">
        <v>25017</v>
      </c>
      <c r="L169" s="59">
        <v>2017680010170</v>
      </c>
      <c r="M169" s="63" t="s">
        <v>131</v>
      </c>
      <c r="N169" s="75">
        <v>342456095</v>
      </c>
      <c r="O169" s="75">
        <v>85600000</v>
      </c>
      <c r="P169" s="68"/>
      <c r="Q169" s="58"/>
      <c r="R169" s="60">
        <f t="shared" si="13"/>
        <v>85600000</v>
      </c>
      <c r="S169" s="131"/>
      <c r="T169" s="78" t="s">
        <v>791</v>
      </c>
    </row>
    <row r="170" spans="1:21" ht="68.25" hidden="1" customHeight="1" x14ac:dyDescent="0.25">
      <c r="A170" s="50">
        <v>166</v>
      </c>
      <c r="B170" s="118">
        <v>6</v>
      </c>
      <c r="C170" s="119" t="s">
        <v>31</v>
      </c>
      <c r="D170" s="119" t="s">
        <v>33</v>
      </c>
      <c r="E170" s="119" t="s">
        <v>978</v>
      </c>
      <c r="F170" s="120" t="s">
        <v>801</v>
      </c>
      <c r="G170" s="120" t="s">
        <v>103</v>
      </c>
      <c r="H170" s="119" t="s">
        <v>803</v>
      </c>
      <c r="I170" s="121" t="s">
        <v>820</v>
      </c>
      <c r="J170" s="122">
        <v>42873</v>
      </c>
      <c r="K170" s="123" t="s">
        <v>597</v>
      </c>
      <c r="L170" s="123" t="s">
        <v>597</v>
      </c>
      <c r="M170" s="119" t="s">
        <v>23</v>
      </c>
      <c r="N170" s="124">
        <v>2784303750</v>
      </c>
      <c r="O170" s="154"/>
      <c r="P170" s="155"/>
      <c r="Q170" s="124">
        <v>2784303750</v>
      </c>
      <c r="R170" s="125">
        <f>SUM(P170:Q170)</f>
        <v>2784303750</v>
      </c>
      <c r="S170" s="126" t="s">
        <v>844</v>
      </c>
      <c r="T170" s="127" t="s">
        <v>800</v>
      </c>
    </row>
    <row r="171" spans="1:21" ht="56.25" customHeight="1" x14ac:dyDescent="0.25">
      <c r="A171" s="50">
        <v>167</v>
      </c>
      <c r="B171" s="64">
        <v>1</v>
      </c>
      <c r="C171" s="63" t="s">
        <v>49</v>
      </c>
      <c r="D171" s="63" t="s">
        <v>603</v>
      </c>
      <c r="E171" s="58" t="s">
        <v>34</v>
      </c>
      <c r="F171" s="63" t="s">
        <v>795</v>
      </c>
      <c r="G171" s="116" t="s">
        <v>103</v>
      </c>
      <c r="H171" s="63" t="s">
        <v>1209</v>
      </c>
      <c r="I171" s="117" t="s">
        <v>821</v>
      </c>
      <c r="J171" s="115">
        <v>42873</v>
      </c>
      <c r="K171" s="63">
        <v>28246</v>
      </c>
      <c r="L171" s="59">
        <v>2017680010171</v>
      </c>
      <c r="M171" s="63" t="s">
        <v>177</v>
      </c>
      <c r="N171" s="75">
        <v>1600000000</v>
      </c>
      <c r="O171" s="75">
        <v>400000000</v>
      </c>
      <c r="P171" s="68"/>
      <c r="Q171" s="58"/>
      <c r="R171" s="60">
        <f t="shared" si="13"/>
        <v>400000000</v>
      </c>
      <c r="S171" s="131"/>
      <c r="T171" s="78" t="s">
        <v>799</v>
      </c>
    </row>
    <row r="172" spans="1:21" ht="78.75" x14ac:dyDescent="0.25">
      <c r="A172" s="50">
        <v>168</v>
      </c>
      <c r="B172" s="64">
        <v>6</v>
      </c>
      <c r="C172" s="63" t="s">
        <v>31</v>
      </c>
      <c r="D172" s="63" t="s">
        <v>33</v>
      </c>
      <c r="E172" s="58" t="s">
        <v>349</v>
      </c>
      <c r="F172" s="63" t="s">
        <v>804</v>
      </c>
      <c r="G172" s="58" t="s">
        <v>1062</v>
      </c>
      <c r="H172" s="63" t="s">
        <v>802</v>
      </c>
      <c r="I172" s="117" t="s">
        <v>348</v>
      </c>
      <c r="J172" s="115">
        <v>42873</v>
      </c>
      <c r="K172" s="63">
        <v>24482</v>
      </c>
      <c r="L172" s="66">
        <v>2017680010172</v>
      </c>
      <c r="M172" s="58" t="s">
        <v>23</v>
      </c>
      <c r="N172" s="75">
        <v>578122391.5</v>
      </c>
      <c r="O172" s="75">
        <v>578122391.5</v>
      </c>
      <c r="P172" s="68"/>
      <c r="Q172" s="58"/>
      <c r="R172" s="60">
        <f t="shared" si="13"/>
        <v>578122391.5</v>
      </c>
      <c r="S172" s="131"/>
      <c r="T172" s="78" t="s">
        <v>1185</v>
      </c>
    </row>
    <row r="173" spans="1:21" ht="56.25" customHeight="1" x14ac:dyDescent="0.25">
      <c r="A173" s="50">
        <v>169</v>
      </c>
      <c r="B173" s="64">
        <v>3</v>
      </c>
      <c r="C173" s="63" t="s">
        <v>231</v>
      </c>
      <c r="D173" s="63" t="s">
        <v>232</v>
      </c>
      <c r="E173" s="63" t="s">
        <v>807</v>
      </c>
      <c r="F173" s="63" t="s">
        <v>806</v>
      </c>
      <c r="G173" s="116" t="s">
        <v>103</v>
      </c>
      <c r="H173" s="63" t="s">
        <v>1210</v>
      </c>
      <c r="I173" s="117" t="s">
        <v>822</v>
      </c>
      <c r="J173" s="115">
        <v>42878</v>
      </c>
      <c r="K173" s="63">
        <v>25174</v>
      </c>
      <c r="L173" s="66">
        <v>2017680010173</v>
      </c>
      <c r="M173" s="63" t="s">
        <v>555</v>
      </c>
      <c r="N173" s="75">
        <v>304092862</v>
      </c>
      <c r="O173" s="75">
        <v>105000000</v>
      </c>
      <c r="P173" s="68"/>
      <c r="Q173" s="58"/>
      <c r="R173" s="60">
        <f t="shared" ref="R173" si="14">SUM(O173:Q173)</f>
        <v>105000000</v>
      </c>
      <c r="S173" s="128"/>
      <c r="T173" s="78" t="s">
        <v>805</v>
      </c>
    </row>
    <row r="174" spans="1:21" ht="90" x14ac:dyDescent="0.25">
      <c r="A174" s="50">
        <v>170</v>
      </c>
      <c r="B174" s="93">
        <v>3</v>
      </c>
      <c r="C174" s="78" t="s">
        <v>231</v>
      </c>
      <c r="D174" s="78" t="s">
        <v>232</v>
      </c>
      <c r="E174" s="78" t="s">
        <v>342</v>
      </c>
      <c r="F174" s="78" t="s">
        <v>549</v>
      </c>
      <c r="G174" s="58" t="s">
        <v>65</v>
      </c>
      <c r="H174" s="78" t="s">
        <v>550</v>
      </c>
      <c r="I174" s="71" t="s">
        <v>548</v>
      </c>
      <c r="J174" s="72">
        <v>42781</v>
      </c>
      <c r="K174" s="70">
        <v>7348</v>
      </c>
      <c r="L174" s="73">
        <v>2017680010119</v>
      </c>
      <c r="M174" s="78" t="s">
        <v>225</v>
      </c>
      <c r="N174" s="75">
        <v>1036590560.21</v>
      </c>
      <c r="O174" s="75">
        <v>1036590560.21</v>
      </c>
      <c r="P174" s="156"/>
      <c r="Q174" s="78"/>
      <c r="R174" s="75">
        <f t="shared" ref="R174" si="15">SUM(O174:Q174)</f>
        <v>1036590560.21</v>
      </c>
      <c r="S174" s="129"/>
      <c r="T174" s="78" t="s">
        <v>1186</v>
      </c>
    </row>
    <row r="175" spans="1:21" ht="67.5" customHeight="1" x14ac:dyDescent="0.25">
      <c r="A175" s="50">
        <v>171</v>
      </c>
      <c r="B175" s="93">
        <v>2</v>
      </c>
      <c r="C175" s="58" t="s">
        <v>134</v>
      </c>
      <c r="D175" s="63" t="s">
        <v>84</v>
      </c>
      <c r="E175" s="63" t="s">
        <v>91</v>
      </c>
      <c r="F175" s="63" t="s">
        <v>809</v>
      </c>
      <c r="G175" s="116" t="s">
        <v>103</v>
      </c>
      <c r="H175" s="63" t="s">
        <v>811</v>
      </c>
      <c r="I175" s="117" t="s">
        <v>823</v>
      </c>
      <c r="J175" s="115">
        <v>42879</v>
      </c>
      <c r="K175" s="63">
        <v>25967</v>
      </c>
      <c r="L175" s="66">
        <v>2017680010174</v>
      </c>
      <c r="M175" s="78" t="s">
        <v>89</v>
      </c>
      <c r="N175" s="75">
        <v>627370865</v>
      </c>
      <c r="O175" s="75">
        <v>627370865</v>
      </c>
      <c r="P175" s="68"/>
      <c r="Q175" s="58"/>
      <c r="R175" s="60">
        <f t="shared" ref="R175" si="16">SUM(O175:Q175)</f>
        <v>627370865</v>
      </c>
      <c r="S175" s="128"/>
      <c r="T175" s="78" t="s">
        <v>808</v>
      </c>
    </row>
    <row r="176" spans="1:21" ht="45" customHeight="1" x14ac:dyDescent="0.25">
      <c r="A176" s="50">
        <v>172</v>
      </c>
      <c r="B176" s="93">
        <v>2</v>
      </c>
      <c r="C176" s="58" t="s">
        <v>134</v>
      </c>
      <c r="D176" s="58" t="s">
        <v>193</v>
      </c>
      <c r="E176" s="63" t="s">
        <v>228</v>
      </c>
      <c r="F176" s="63" t="s">
        <v>836</v>
      </c>
      <c r="G176" s="116" t="s">
        <v>103</v>
      </c>
      <c r="H176" s="63" t="s">
        <v>840</v>
      </c>
      <c r="I176" s="117" t="s">
        <v>838</v>
      </c>
      <c r="J176" s="115">
        <v>42881</v>
      </c>
      <c r="K176" s="63">
        <v>14371</v>
      </c>
      <c r="L176" s="66">
        <v>2017680010176</v>
      </c>
      <c r="M176" s="63" t="s">
        <v>184</v>
      </c>
      <c r="N176" s="75">
        <v>3193280000</v>
      </c>
      <c r="O176" s="75">
        <v>126420000</v>
      </c>
      <c r="P176" s="67">
        <v>953000000</v>
      </c>
      <c r="Q176" s="58"/>
      <c r="R176" s="60">
        <f t="shared" ref="R176" si="17">SUM(O176:Q176)</f>
        <v>1079420000</v>
      </c>
      <c r="S176" s="130" t="s">
        <v>839</v>
      </c>
      <c r="T176" s="78" t="s">
        <v>831</v>
      </c>
    </row>
    <row r="177" spans="1:20" s="12" customFormat="1" ht="56.25" customHeight="1" x14ac:dyDescent="0.25">
      <c r="A177" s="50">
        <v>173</v>
      </c>
      <c r="B177" s="57">
        <v>1</v>
      </c>
      <c r="C177" s="58" t="s">
        <v>49</v>
      </c>
      <c r="D177" s="58" t="s">
        <v>45</v>
      </c>
      <c r="E177" s="58" t="s">
        <v>833</v>
      </c>
      <c r="F177" s="58" t="s">
        <v>834</v>
      </c>
      <c r="G177" s="58" t="s">
        <v>117</v>
      </c>
      <c r="H177" s="58" t="s">
        <v>835</v>
      </c>
      <c r="I177" s="117" t="s">
        <v>837</v>
      </c>
      <c r="J177" s="115">
        <v>42710</v>
      </c>
      <c r="K177" s="95" t="s">
        <v>597</v>
      </c>
      <c r="L177" s="95" t="s">
        <v>597</v>
      </c>
      <c r="M177" s="78" t="s">
        <v>23</v>
      </c>
      <c r="N177" s="75">
        <v>10400000000</v>
      </c>
      <c r="O177" s="58"/>
      <c r="P177" s="75">
        <v>1224000000</v>
      </c>
      <c r="Q177" s="58"/>
      <c r="R177" s="60">
        <f>SUM(P177:Q177)</f>
        <v>1224000000</v>
      </c>
      <c r="S177" s="131"/>
      <c r="T177" s="78" t="s">
        <v>832</v>
      </c>
    </row>
    <row r="178" spans="1:20" ht="67.5" customHeight="1" x14ac:dyDescent="0.25">
      <c r="A178" s="50">
        <v>174</v>
      </c>
      <c r="B178" s="64">
        <v>1</v>
      </c>
      <c r="C178" s="78" t="s">
        <v>36</v>
      </c>
      <c r="D178" s="58" t="s">
        <v>56</v>
      </c>
      <c r="E178" s="63" t="s">
        <v>80</v>
      </c>
      <c r="F178" s="63" t="s">
        <v>841</v>
      </c>
      <c r="G178" s="116" t="s">
        <v>103</v>
      </c>
      <c r="H178" s="63" t="s">
        <v>849</v>
      </c>
      <c r="I178" s="117" t="s">
        <v>842</v>
      </c>
      <c r="J178" s="115">
        <v>42885</v>
      </c>
      <c r="K178" s="63">
        <v>22054</v>
      </c>
      <c r="L178" s="66">
        <v>2017680010177</v>
      </c>
      <c r="M178" s="58" t="s">
        <v>57</v>
      </c>
      <c r="N178" s="75">
        <v>40000000</v>
      </c>
      <c r="O178" s="75"/>
      <c r="P178" s="67">
        <v>40000000</v>
      </c>
      <c r="Q178" s="58"/>
      <c r="R178" s="60">
        <f t="shared" ref="R178" si="18">SUM(O178:Q178)</f>
        <v>40000000</v>
      </c>
      <c r="S178" s="130" t="s">
        <v>848</v>
      </c>
      <c r="T178" s="78" t="s">
        <v>843</v>
      </c>
    </row>
    <row r="179" spans="1:20" ht="67.5" customHeight="1" x14ac:dyDescent="0.25">
      <c r="A179" s="50">
        <v>175</v>
      </c>
      <c r="B179" s="57">
        <v>4</v>
      </c>
      <c r="C179" s="58" t="s">
        <v>846</v>
      </c>
      <c r="D179" s="58" t="s">
        <v>56</v>
      </c>
      <c r="E179" s="58" t="s">
        <v>701</v>
      </c>
      <c r="F179" s="58" t="s">
        <v>1082</v>
      </c>
      <c r="G179" s="58" t="s">
        <v>65</v>
      </c>
      <c r="H179" s="58" t="s">
        <v>872</v>
      </c>
      <c r="I179" s="59" t="s">
        <v>847</v>
      </c>
      <c r="J179" s="53">
        <v>42612</v>
      </c>
      <c r="K179" s="63">
        <v>31147</v>
      </c>
      <c r="L179" s="66">
        <v>2017680010178</v>
      </c>
      <c r="M179" s="58" t="s">
        <v>57</v>
      </c>
      <c r="N179" s="75">
        <v>1360000000</v>
      </c>
      <c r="O179" s="75">
        <v>164736000</v>
      </c>
      <c r="P179" s="67">
        <v>175264000</v>
      </c>
      <c r="Q179" s="58"/>
      <c r="R179" s="60">
        <f t="shared" ref="R179:R180" si="19">SUM(O179:Q179)</f>
        <v>340000000</v>
      </c>
      <c r="S179" s="128"/>
      <c r="T179" s="78" t="s">
        <v>845</v>
      </c>
    </row>
    <row r="180" spans="1:20" ht="45" customHeight="1" x14ac:dyDescent="0.25">
      <c r="A180" s="50">
        <v>176</v>
      </c>
      <c r="B180" s="85">
        <v>6</v>
      </c>
      <c r="C180" s="86" t="s">
        <v>31</v>
      </c>
      <c r="D180" s="86" t="s">
        <v>33</v>
      </c>
      <c r="E180" s="86" t="s">
        <v>97</v>
      </c>
      <c r="F180" s="86" t="s">
        <v>852</v>
      </c>
      <c r="G180" s="132" t="s">
        <v>103</v>
      </c>
      <c r="H180" s="86" t="s">
        <v>855</v>
      </c>
      <c r="I180" s="133" t="s">
        <v>853</v>
      </c>
      <c r="J180" s="134">
        <v>42886</v>
      </c>
      <c r="K180" s="86">
        <v>18747</v>
      </c>
      <c r="L180" s="89">
        <v>2017680010179</v>
      </c>
      <c r="M180" s="86" t="s">
        <v>23</v>
      </c>
      <c r="N180" s="135">
        <v>1251295647.05</v>
      </c>
      <c r="O180" s="135">
        <v>1251295647.05</v>
      </c>
      <c r="P180" s="106"/>
      <c r="Q180" s="86"/>
      <c r="R180" s="90">
        <f t="shared" si="19"/>
        <v>1251295647.05</v>
      </c>
      <c r="S180" s="136"/>
      <c r="T180" s="92" t="s">
        <v>851</v>
      </c>
    </row>
    <row r="181" spans="1:20" s="12" customFormat="1" ht="90" x14ac:dyDescent="0.25">
      <c r="A181" s="50">
        <v>177</v>
      </c>
      <c r="B181" s="50">
        <v>4</v>
      </c>
      <c r="C181" s="51" t="s">
        <v>36</v>
      </c>
      <c r="D181" s="58" t="s">
        <v>56</v>
      </c>
      <c r="E181" s="58" t="s">
        <v>701</v>
      </c>
      <c r="F181" s="51" t="s">
        <v>725</v>
      </c>
      <c r="G181" s="51" t="s">
        <v>72</v>
      </c>
      <c r="H181" s="58" t="s">
        <v>854</v>
      </c>
      <c r="I181" s="52" t="s">
        <v>42</v>
      </c>
      <c r="J181" s="61">
        <v>42577</v>
      </c>
      <c r="K181" s="62">
        <v>5008</v>
      </c>
      <c r="L181" s="62">
        <v>2017680010010</v>
      </c>
      <c r="M181" s="63" t="s">
        <v>57</v>
      </c>
      <c r="N181" s="75">
        <v>4608597518</v>
      </c>
      <c r="O181" s="75">
        <v>1115000000</v>
      </c>
      <c r="P181" s="60"/>
      <c r="Q181" s="60"/>
      <c r="R181" s="60">
        <f>SUBTOTAL(9,O181:Q181)</f>
        <v>1115000000</v>
      </c>
      <c r="S181" s="58"/>
      <c r="T181" s="51" t="s">
        <v>1187</v>
      </c>
    </row>
    <row r="182" spans="1:20" ht="56.25" customHeight="1" x14ac:dyDescent="0.25">
      <c r="A182" s="50">
        <v>178</v>
      </c>
      <c r="B182" s="137">
        <v>4</v>
      </c>
      <c r="C182" s="58" t="s">
        <v>36</v>
      </c>
      <c r="D182" s="58" t="s">
        <v>179</v>
      </c>
      <c r="E182" s="58" t="s">
        <v>268</v>
      </c>
      <c r="F182" s="58" t="s">
        <v>859</v>
      </c>
      <c r="G182" s="116" t="s">
        <v>103</v>
      </c>
      <c r="H182" s="58" t="s">
        <v>1020</v>
      </c>
      <c r="I182" s="117" t="s">
        <v>863</v>
      </c>
      <c r="J182" s="53">
        <v>42891</v>
      </c>
      <c r="K182" s="63">
        <v>27573</v>
      </c>
      <c r="L182" s="66">
        <v>2017680010180</v>
      </c>
      <c r="M182" s="58" t="s">
        <v>184</v>
      </c>
      <c r="N182" s="75">
        <v>677660965.10000002</v>
      </c>
      <c r="O182" s="75">
        <v>195948433.77000001</v>
      </c>
      <c r="P182" s="67">
        <f>348701726.33+133010805</f>
        <v>481712531.32999998</v>
      </c>
      <c r="Q182" s="58"/>
      <c r="R182" s="60">
        <f>SUM(O182:Q182)</f>
        <v>677660965.10000002</v>
      </c>
      <c r="S182" s="128"/>
      <c r="T182" s="78" t="s">
        <v>858</v>
      </c>
    </row>
    <row r="183" spans="1:20" ht="45" customHeight="1" x14ac:dyDescent="0.25">
      <c r="A183" s="50">
        <v>179</v>
      </c>
      <c r="B183" s="57">
        <v>4</v>
      </c>
      <c r="C183" s="58" t="s">
        <v>36</v>
      </c>
      <c r="D183" s="58" t="s">
        <v>179</v>
      </c>
      <c r="E183" s="58" t="s">
        <v>332</v>
      </c>
      <c r="F183" s="58" t="s">
        <v>860</v>
      </c>
      <c r="G183" s="58" t="s">
        <v>72</v>
      </c>
      <c r="H183" s="58" t="s">
        <v>861</v>
      </c>
      <c r="I183" s="59" t="s">
        <v>862</v>
      </c>
      <c r="J183" s="53">
        <v>42618</v>
      </c>
      <c r="K183" s="63">
        <v>17491</v>
      </c>
      <c r="L183" s="66">
        <v>2017680010181</v>
      </c>
      <c r="M183" s="58" t="s">
        <v>184</v>
      </c>
      <c r="N183" s="75">
        <v>4393967041</v>
      </c>
      <c r="O183" s="75">
        <v>220000000</v>
      </c>
      <c r="P183" s="67">
        <v>869885563</v>
      </c>
      <c r="Q183" s="58"/>
      <c r="R183" s="60">
        <f>SUM(O183:Q183)</f>
        <v>1089885563</v>
      </c>
      <c r="S183" s="128"/>
      <c r="T183" s="78" t="s">
        <v>864</v>
      </c>
    </row>
    <row r="184" spans="1:20" ht="78.75" x14ac:dyDescent="0.25">
      <c r="A184" s="50">
        <v>180</v>
      </c>
      <c r="B184" s="57">
        <v>3</v>
      </c>
      <c r="C184" s="58" t="s">
        <v>231</v>
      </c>
      <c r="D184" s="58" t="s">
        <v>232</v>
      </c>
      <c r="E184" s="58" t="s">
        <v>807</v>
      </c>
      <c r="F184" s="58" t="s">
        <v>866</v>
      </c>
      <c r="G184" s="116" t="s">
        <v>103</v>
      </c>
      <c r="H184" s="58" t="s">
        <v>868</v>
      </c>
      <c r="I184" s="117" t="s">
        <v>867</v>
      </c>
      <c r="J184" s="53">
        <v>42894</v>
      </c>
      <c r="K184" s="63">
        <v>20792</v>
      </c>
      <c r="L184" s="66">
        <v>2017680010182</v>
      </c>
      <c r="M184" s="58" t="s">
        <v>555</v>
      </c>
      <c r="N184" s="75">
        <v>4541221036</v>
      </c>
      <c r="O184" s="75">
        <v>2270610518</v>
      </c>
      <c r="P184" s="67"/>
      <c r="Q184" s="58"/>
      <c r="R184" s="60">
        <f t="shared" ref="R184:R185" si="20">SUM(O184:Q184)</f>
        <v>2270610518</v>
      </c>
      <c r="S184" s="128"/>
      <c r="T184" s="78" t="s">
        <v>1188</v>
      </c>
    </row>
    <row r="185" spans="1:20" ht="78.75" x14ac:dyDescent="0.25">
      <c r="A185" s="50">
        <v>181</v>
      </c>
      <c r="B185" s="57">
        <v>2</v>
      </c>
      <c r="C185" s="58" t="s">
        <v>134</v>
      </c>
      <c r="D185" s="58" t="s">
        <v>84</v>
      </c>
      <c r="E185" s="58" t="s">
        <v>91</v>
      </c>
      <c r="F185" s="58" t="s">
        <v>869</v>
      </c>
      <c r="G185" s="116" t="s">
        <v>103</v>
      </c>
      <c r="H185" s="58" t="s">
        <v>1201</v>
      </c>
      <c r="I185" s="117" t="s">
        <v>870</v>
      </c>
      <c r="J185" s="53">
        <v>42894</v>
      </c>
      <c r="K185" s="63">
        <v>31069</v>
      </c>
      <c r="L185" s="66">
        <v>2017680010183</v>
      </c>
      <c r="M185" s="63" t="s">
        <v>89</v>
      </c>
      <c r="N185" s="75">
        <v>1682382177</v>
      </c>
      <c r="O185" s="75">
        <v>1682382177</v>
      </c>
      <c r="P185" s="67"/>
      <c r="Q185" s="58"/>
      <c r="R185" s="60">
        <f t="shared" si="20"/>
        <v>1682382177</v>
      </c>
      <c r="S185" s="128"/>
      <c r="T185" s="78" t="s">
        <v>865</v>
      </c>
    </row>
    <row r="186" spans="1:20" ht="56.25" customHeight="1" x14ac:dyDescent="0.25">
      <c r="A186" s="50">
        <v>182</v>
      </c>
      <c r="B186" s="57">
        <v>2</v>
      </c>
      <c r="C186" s="58" t="s">
        <v>134</v>
      </c>
      <c r="D186" s="58" t="s">
        <v>84</v>
      </c>
      <c r="E186" s="58" t="s">
        <v>91</v>
      </c>
      <c r="F186" s="58" t="s">
        <v>886</v>
      </c>
      <c r="G186" s="116" t="s">
        <v>103</v>
      </c>
      <c r="H186" s="58" t="s">
        <v>888</v>
      </c>
      <c r="I186" s="117" t="s">
        <v>887</v>
      </c>
      <c r="J186" s="53">
        <v>42898</v>
      </c>
      <c r="K186" s="63">
        <v>19859</v>
      </c>
      <c r="L186" s="66">
        <v>2017680010186</v>
      </c>
      <c r="M186" s="58" t="s">
        <v>23</v>
      </c>
      <c r="N186" s="75">
        <v>2347867457</v>
      </c>
      <c r="O186" s="75">
        <v>2347867457</v>
      </c>
      <c r="P186" s="67"/>
      <c r="Q186" s="58"/>
      <c r="R186" s="60">
        <f t="shared" ref="R186:R188" si="21">SUM(O186:Q186)</f>
        <v>2347867457</v>
      </c>
      <c r="S186" s="128"/>
      <c r="T186" s="78" t="s">
        <v>889</v>
      </c>
    </row>
    <row r="187" spans="1:20" ht="90" customHeight="1" x14ac:dyDescent="0.25">
      <c r="A187" s="50">
        <v>183</v>
      </c>
      <c r="B187" s="64">
        <v>6</v>
      </c>
      <c r="C187" s="63" t="s">
        <v>31</v>
      </c>
      <c r="D187" s="58" t="s">
        <v>33</v>
      </c>
      <c r="E187" s="58" t="s">
        <v>47</v>
      </c>
      <c r="F187" s="58" t="s">
        <v>884</v>
      </c>
      <c r="G187" s="116" t="s">
        <v>103</v>
      </c>
      <c r="H187" s="58" t="s">
        <v>1107</v>
      </c>
      <c r="I187" s="117" t="s">
        <v>885</v>
      </c>
      <c r="J187" s="53">
        <v>42898</v>
      </c>
      <c r="K187" s="63">
        <v>26387</v>
      </c>
      <c r="L187" s="66">
        <v>2017680010185</v>
      </c>
      <c r="M187" s="63" t="s">
        <v>22</v>
      </c>
      <c r="N187" s="75">
        <v>570000000</v>
      </c>
      <c r="O187" s="75">
        <v>70000000</v>
      </c>
      <c r="P187" s="67"/>
      <c r="Q187" s="75">
        <v>500000000</v>
      </c>
      <c r="R187" s="60">
        <f t="shared" si="21"/>
        <v>570000000</v>
      </c>
      <c r="S187" s="130" t="s">
        <v>883</v>
      </c>
      <c r="T187" s="78" t="s">
        <v>882</v>
      </c>
    </row>
    <row r="188" spans="1:20" ht="67.5" hidden="1" customHeight="1" x14ac:dyDescent="0.25">
      <c r="A188" s="50">
        <v>184</v>
      </c>
      <c r="B188" s="100">
        <v>4</v>
      </c>
      <c r="C188" s="101" t="s">
        <v>36</v>
      </c>
      <c r="D188" s="101" t="s">
        <v>503</v>
      </c>
      <c r="E188" s="101" t="s">
        <v>410</v>
      </c>
      <c r="F188" s="101" t="s">
        <v>881</v>
      </c>
      <c r="G188" s="138" t="s">
        <v>103</v>
      </c>
      <c r="H188" s="101" t="s">
        <v>890</v>
      </c>
      <c r="I188" s="139" t="s">
        <v>880</v>
      </c>
      <c r="J188" s="104">
        <v>42898</v>
      </c>
      <c r="K188" s="101">
        <v>33408</v>
      </c>
      <c r="L188" s="105">
        <v>2017680010187</v>
      </c>
      <c r="M188" s="111" t="s">
        <v>23</v>
      </c>
      <c r="N188" s="112">
        <v>2277223435.1500001</v>
      </c>
      <c r="O188" s="112">
        <v>2277223435.1500001</v>
      </c>
      <c r="P188" s="140"/>
      <c r="Q188" s="101"/>
      <c r="R188" s="102">
        <f t="shared" si="21"/>
        <v>2277223435.1500001</v>
      </c>
      <c r="S188" s="141" t="s">
        <v>928</v>
      </c>
      <c r="T188" s="111" t="s">
        <v>879</v>
      </c>
    </row>
    <row r="189" spans="1:20" ht="56.25" customHeight="1" x14ac:dyDescent="0.25">
      <c r="A189" s="50">
        <v>185</v>
      </c>
      <c r="B189" s="57">
        <v>4</v>
      </c>
      <c r="C189" s="58" t="s">
        <v>36</v>
      </c>
      <c r="D189" s="58" t="s">
        <v>179</v>
      </c>
      <c r="E189" s="58" t="s">
        <v>332</v>
      </c>
      <c r="F189" s="58" t="s">
        <v>897</v>
      </c>
      <c r="G189" s="116" t="s">
        <v>103</v>
      </c>
      <c r="H189" s="60" t="s">
        <v>899</v>
      </c>
      <c r="I189" s="117" t="s">
        <v>898</v>
      </c>
      <c r="J189" s="53">
        <v>42900</v>
      </c>
      <c r="K189" s="63">
        <v>17545</v>
      </c>
      <c r="L189" s="66">
        <v>2017680010188</v>
      </c>
      <c r="M189" s="63" t="s">
        <v>184</v>
      </c>
      <c r="N189" s="75">
        <v>1452839100</v>
      </c>
      <c r="O189" s="75">
        <v>464000000</v>
      </c>
      <c r="P189" s="67"/>
      <c r="Q189" s="58"/>
      <c r="R189" s="60">
        <f t="shared" ref="R189:R192" si="22">SUM(O189:Q189)</f>
        <v>464000000</v>
      </c>
      <c r="S189" s="128"/>
      <c r="T189" s="78" t="s">
        <v>891</v>
      </c>
    </row>
    <row r="190" spans="1:20" ht="79.5" customHeight="1" x14ac:dyDescent="0.25">
      <c r="A190" s="50">
        <v>186</v>
      </c>
      <c r="B190" s="57">
        <v>4</v>
      </c>
      <c r="C190" s="58" t="s">
        <v>36</v>
      </c>
      <c r="D190" s="58" t="s">
        <v>56</v>
      </c>
      <c r="E190" s="58" t="s">
        <v>110</v>
      </c>
      <c r="F190" s="58" t="s">
        <v>900</v>
      </c>
      <c r="G190" s="116" t="s">
        <v>103</v>
      </c>
      <c r="H190" s="58" t="s">
        <v>1021</v>
      </c>
      <c r="I190" s="117" t="s">
        <v>901</v>
      </c>
      <c r="J190" s="53">
        <v>42900</v>
      </c>
      <c r="K190" s="63">
        <v>33229</v>
      </c>
      <c r="L190" s="66">
        <v>2017680010189</v>
      </c>
      <c r="M190" s="63" t="s">
        <v>57</v>
      </c>
      <c r="N190" s="75">
        <v>97410000</v>
      </c>
      <c r="O190" s="75">
        <v>30000000</v>
      </c>
      <c r="P190" s="67"/>
      <c r="Q190" s="58"/>
      <c r="R190" s="60">
        <f t="shared" si="22"/>
        <v>30000000</v>
      </c>
      <c r="S190" s="128"/>
      <c r="T190" s="78" t="s">
        <v>892</v>
      </c>
    </row>
    <row r="191" spans="1:20" ht="45" customHeight="1" x14ac:dyDescent="0.25">
      <c r="A191" s="50">
        <v>187</v>
      </c>
      <c r="B191" s="93">
        <v>4</v>
      </c>
      <c r="C191" s="58" t="s">
        <v>36</v>
      </c>
      <c r="D191" s="78" t="s">
        <v>503</v>
      </c>
      <c r="E191" s="78" t="s">
        <v>410</v>
      </c>
      <c r="F191" s="78" t="s">
        <v>902</v>
      </c>
      <c r="G191" s="58" t="s">
        <v>72</v>
      </c>
      <c r="H191" s="75" t="s">
        <v>903</v>
      </c>
      <c r="I191" s="117" t="s">
        <v>904</v>
      </c>
      <c r="J191" s="115">
        <v>42711</v>
      </c>
      <c r="K191" s="63">
        <v>12448</v>
      </c>
      <c r="L191" s="66">
        <v>2017680010190</v>
      </c>
      <c r="M191" s="78" t="s">
        <v>23</v>
      </c>
      <c r="N191" s="75">
        <v>3528802008.6199999</v>
      </c>
      <c r="O191" s="75">
        <v>1060061968.3200001</v>
      </c>
      <c r="P191" s="67"/>
      <c r="Q191" s="58"/>
      <c r="R191" s="60">
        <f t="shared" si="22"/>
        <v>1060061968.3200001</v>
      </c>
      <c r="S191" s="128"/>
      <c r="T191" s="78" t="s">
        <v>893</v>
      </c>
    </row>
    <row r="192" spans="1:20" ht="78.75" x14ac:dyDescent="0.25">
      <c r="A192" s="50">
        <v>188</v>
      </c>
      <c r="B192" s="93">
        <v>4</v>
      </c>
      <c r="C192" s="58" t="s">
        <v>36</v>
      </c>
      <c r="D192" s="58" t="s">
        <v>503</v>
      </c>
      <c r="E192" s="58" t="s">
        <v>410</v>
      </c>
      <c r="F192" s="58" t="s">
        <v>905</v>
      </c>
      <c r="G192" s="116" t="s">
        <v>103</v>
      </c>
      <c r="H192" s="60" t="s">
        <v>907</v>
      </c>
      <c r="I192" s="117" t="s">
        <v>906</v>
      </c>
      <c r="J192" s="53">
        <v>42907</v>
      </c>
      <c r="K192" s="63">
        <v>35366</v>
      </c>
      <c r="L192" s="66">
        <v>2017680010191</v>
      </c>
      <c r="M192" s="78" t="s">
        <v>23</v>
      </c>
      <c r="N192" s="75">
        <v>277314712.43000001</v>
      </c>
      <c r="O192" s="75">
        <v>277314712.43000001</v>
      </c>
      <c r="P192" s="67"/>
      <c r="Q192" s="58"/>
      <c r="R192" s="60">
        <f t="shared" si="22"/>
        <v>277314712.43000001</v>
      </c>
      <c r="S192" s="128"/>
      <c r="T192" s="78" t="s">
        <v>894</v>
      </c>
    </row>
    <row r="193" spans="1:20" ht="45" customHeight="1" x14ac:dyDescent="0.25">
      <c r="A193" s="50">
        <v>189</v>
      </c>
      <c r="B193" s="57">
        <v>6</v>
      </c>
      <c r="C193" s="58" t="s">
        <v>31</v>
      </c>
      <c r="D193" s="58" t="s">
        <v>321</v>
      </c>
      <c r="E193" s="58" t="s">
        <v>980</v>
      </c>
      <c r="F193" s="58" t="s">
        <v>908</v>
      </c>
      <c r="G193" s="116" t="s">
        <v>103</v>
      </c>
      <c r="H193" s="60" t="s">
        <v>912</v>
      </c>
      <c r="I193" s="117" t="s">
        <v>910</v>
      </c>
      <c r="J193" s="53">
        <v>42907</v>
      </c>
      <c r="K193" s="63">
        <v>33420</v>
      </c>
      <c r="L193" s="66">
        <v>2017680010192</v>
      </c>
      <c r="M193" s="78" t="s">
        <v>23</v>
      </c>
      <c r="N193" s="75">
        <v>6297145356</v>
      </c>
      <c r="O193" s="75">
        <v>3152925698.21</v>
      </c>
      <c r="P193" s="67"/>
      <c r="Q193" s="58"/>
      <c r="R193" s="60">
        <f t="shared" ref="R193" si="23">SUM(O193:Q193)</f>
        <v>3152925698.21</v>
      </c>
      <c r="S193" s="128"/>
      <c r="T193" s="78" t="s">
        <v>895</v>
      </c>
    </row>
    <row r="194" spans="1:20" ht="67.5" customHeight="1" x14ac:dyDescent="0.25">
      <c r="A194" s="50">
        <v>190</v>
      </c>
      <c r="B194" s="93">
        <v>4</v>
      </c>
      <c r="C194" s="58" t="s">
        <v>36</v>
      </c>
      <c r="D194" s="58" t="s">
        <v>33</v>
      </c>
      <c r="E194" s="63" t="s">
        <v>349</v>
      </c>
      <c r="F194" s="58" t="s">
        <v>909</v>
      </c>
      <c r="G194" s="116" t="s">
        <v>103</v>
      </c>
      <c r="H194" s="60" t="s">
        <v>913</v>
      </c>
      <c r="I194" s="117" t="s">
        <v>911</v>
      </c>
      <c r="J194" s="53">
        <v>42907</v>
      </c>
      <c r="K194" s="63">
        <v>31390</v>
      </c>
      <c r="L194" s="66">
        <v>2017680010193</v>
      </c>
      <c r="M194" s="63" t="s">
        <v>742</v>
      </c>
      <c r="N194" s="75">
        <v>818000000</v>
      </c>
      <c r="O194" s="75">
        <v>218000000</v>
      </c>
      <c r="P194" s="67"/>
      <c r="Q194" s="58"/>
      <c r="R194" s="60">
        <f t="shared" ref="R194" si="24">SUM(O194:Q194)</f>
        <v>218000000</v>
      </c>
      <c r="S194" s="128"/>
      <c r="T194" s="78" t="s">
        <v>896</v>
      </c>
    </row>
    <row r="195" spans="1:20" ht="56.25" customHeight="1" x14ac:dyDescent="0.25">
      <c r="A195" s="50">
        <v>191</v>
      </c>
      <c r="B195" s="93">
        <v>1</v>
      </c>
      <c r="C195" s="51" t="s">
        <v>49</v>
      </c>
      <c r="D195" s="58" t="s">
        <v>637</v>
      </c>
      <c r="E195" s="58" t="s">
        <v>923</v>
      </c>
      <c r="F195" s="58" t="s">
        <v>924</v>
      </c>
      <c r="G195" s="116" t="s">
        <v>103</v>
      </c>
      <c r="H195" s="60" t="s">
        <v>925</v>
      </c>
      <c r="I195" s="117" t="s">
        <v>917</v>
      </c>
      <c r="J195" s="53">
        <v>42907</v>
      </c>
      <c r="K195" s="63">
        <v>36282</v>
      </c>
      <c r="L195" s="66">
        <v>2017680010194</v>
      </c>
      <c r="M195" s="63" t="s">
        <v>220</v>
      </c>
      <c r="N195" s="75">
        <v>60000000</v>
      </c>
      <c r="O195" s="75">
        <v>60000000</v>
      </c>
      <c r="P195" s="67"/>
      <c r="Q195" s="58"/>
      <c r="R195" s="60">
        <f t="shared" ref="R195" si="25">SUM(O195:Q195)</f>
        <v>60000000</v>
      </c>
      <c r="S195" s="128"/>
      <c r="T195" s="78" t="s">
        <v>914</v>
      </c>
    </row>
    <row r="196" spans="1:20" ht="56.25" customHeight="1" x14ac:dyDescent="0.25">
      <c r="A196" s="50">
        <v>192</v>
      </c>
      <c r="B196" s="93">
        <v>1</v>
      </c>
      <c r="C196" s="51" t="s">
        <v>49</v>
      </c>
      <c r="D196" s="58" t="s">
        <v>637</v>
      </c>
      <c r="E196" s="51" t="s">
        <v>34</v>
      </c>
      <c r="F196" s="58" t="s">
        <v>920</v>
      </c>
      <c r="G196" s="116" t="s">
        <v>103</v>
      </c>
      <c r="H196" s="58" t="s">
        <v>1022</v>
      </c>
      <c r="I196" s="117" t="s">
        <v>918</v>
      </c>
      <c r="J196" s="53">
        <v>42908</v>
      </c>
      <c r="K196" s="63">
        <v>28942</v>
      </c>
      <c r="L196" s="66">
        <v>2017680010195</v>
      </c>
      <c r="M196" s="63" t="s">
        <v>555</v>
      </c>
      <c r="N196" s="75">
        <v>48000000</v>
      </c>
      <c r="O196" s="75">
        <v>28000000</v>
      </c>
      <c r="P196" s="67"/>
      <c r="Q196" s="58"/>
      <c r="R196" s="60">
        <f t="shared" ref="R196:R197" si="26">SUM(O196:Q196)</f>
        <v>28000000</v>
      </c>
      <c r="S196" s="128"/>
      <c r="T196" s="78" t="s">
        <v>915</v>
      </c>
    </row>
    <row r="197" spans="1:20" ht="67.5" customHeight="1" x14ac:dyDescent="0.25">
      <c r="A197" s="50">
        <v>193</v>
      </c>
      <c r="B197" s="93">
        <v>4</v>
      </c>
      <c r="C197" s="58" t="s">
        <v>36</v>
      </c>
      <c r="D197" s="58" t="s">
        <v>61</v>
      </c>
      <c r="E197" s="58" t="s">
        <v>453</v>
      </c>
      <c r="F197" s="58" t="s">
        <v>921</v>
      </c>
      <c r="G197" s="116" t="s">
        <v>103</v>
      </c>
      <c r="H197" s="60" t="s">
        <v>922</v>
      </c>
      <c r="I197" s="117" t="s">
        <v>919</v>
      </c>
      <c r="J197" s="53">
        <v>42908</v>
      </c>
      <c r="K197" s="63">
        <v>36396</v>
      </c>
      <c r="L197" s="66">
        <v>2017680010196</v>
      </c>
      <c r="M197" s="63" t="s">
        <v>742</v>
      </c>
      <c r="N197" s="75">
        <v>270000000</v>
      </c>
      <c r="O197" s="75">
        <v>90000000</v>
      </c>
      <c r="P197" s="67"/>
      <c r="Q197" s="58"/>
      <c r="R197" s="60">
        <f t="shared" si="26"/>
        <v>90000000</v>
      </c>
      <c r="S197" s="128"/>
      <c r="T197" s="78" t="s">
        <v>916</v>
      </c>
    </row>
    <row r="198" spans="1:20" ht="67.5" customHeight="1" x14ac:dyDescent="0.25">
      <c r="A198" s="50">
        <v>194</v>
      </c>
      <c r="B198" s="57">
        <v>4</v>
      </c>
      <c r="C198" s="58" t="s">
        <v>36</v>
      </c>
      <c r="D198" s="58" t="s">
        <v>503</v>
      </c>
      <c r="E198" s="58" t="s">
        <v>410</v>
      </c>
      <c r="F198" s="58" t="s">
        <v>930</v>
      </c>
      <c r="G198" s="116" t="s">
        <v>103</v>
      </c>
      <c r="H198" s="58" t="s">
        <v>932</v>
      </c>
      <c r="I198" s="117" t="s">
        <v>927</v>
      </c>
      <c r="J198" s="53">
        <v>42913</v>
      </c>
      <c r="K198" s="63">
        <v>39751</v>
      </c>
      <c r="L198" s="66">
        <v>2017680010198</v>
      </c>
      <c r="M198" s="78" t="s">
        <v>23</v>
      </c>
      <c r="N198" s="75">
        <v>2277223437.4099998</v>
      </c>
      <c r="O198" s="75">
        <v>2277223437.4099998</v>
      </c>
      <c r="P198" s="67"/>
      <c r="Q198" s="58"/>
      <c r="R198" s="60">
        <f>SUM(O198:Q198)</f>
        <v>2277223437.4099998</v>
      </c>
      <c r="S198" s="128"/>
      <c r="T198" s="78" t="s">
        <v>933</v>
      </c>
    </row>
    <row r="199" spans="1:20" ht="101.25" customHeight="1" x14ac:dyDescent="0.25">
      <c r="A199" s="50">
        <v>195</v>
      </c>
      <c r="B199" s="93">
        <v>4</v>
      </c>
      <c r="C199" s="58" t="s">
        <v>36</v>
      </c>
      <c r="D199" s="58" t="s">
        <v>179</v>
      </c>
      <c r="E199" s="58" t="s">
        <v>277</v>
      </c>
      <c r="F199" s="58" t="s">
        <v>926</v>
      </c>
      <c r="G199" s="116" t="s">
        <v>103</v>
      </c>
      <c r="H199" s="60" t="s">
        <v>937</v>
      </c>
      <c r="I199" s="117" t="s">
        <v>931</v>
      </c>
      <c r="J199" s="53">
        <v>42914</v>
      </c>
      <c r="K199" s="63">
        <v>31842</v>
      </c>
      <c r="L199" s="66">
        <v>2017680010197</v>
      </c>
      <c r="M199" s="63" t="s">
        <v>184</v>
      </c>
      <c r="N199" s="75">
        <v>2434564125</v>
      </c>
      <c r="O199" s="75">
        <v>312942205.66000003</v>
      </c>
      <c r="P199" s="67">
        <v>381900000</v>
      </c>
      <c r="Q199" s="67">
        <v>204806997.34999999</v>
      </c>
      <c r="R199" s="60">
        <f>SUM(O199:Q199)</f>
        <v>899649203.01000011</v>
      </c>
      <c r="S199" s="81" t="s">
        <v>615</v>
      </c>
      <c r="T199" s="78" t="s">
        <v>934</v>
      </c>
    </row>
    <row r="200" spans="1:20" ht="56.25" customHeight="1" x14ac:dyDescent="0.25">
      <c r="A200" s="50">
        <v>196</v>
      </c>
      <c r="B200" s="93">
        <v>4</v>
      </c>
      <c r="C200" s="58" t="s">
        <v>36</v>
      </c>
      <c r="D200" s="58" t="s">
        <v>56</v>
      </c>
      <c r="E200" s="58" t="s">
        <v>701</v>
      </c>
      <c r="F200" s="58" t="s">
        <v>935</v>
      </c>
      <c r="G200" s="116" t="s">
        <v>103</v>
      </c>
      <c r="H200" s="60" t="s">
        <v>1023</v>
      </c>
      <c r="I200" s="117" t="s">
        <v>936</v>
      </c>
      <c r="J200" s="53">
        <v>42914</v>
      </c>
      <c r="K200" s="63">
        <v>38379</v>
      </c>
      <c r="L200" s="66">
        <v>2017680010199</v>
      </c>
      <c r="M200" s="63" t="s">
        <v>57</v>
      </c>
      <c r="N200" s="75">
        <v>336389200</v>
      </c>
      <c r="O200" s="75">
        <v>103600000</v>
      </c>
      <c r="P200" s="67"/>
      <c r="Q200" s="67"/>
      <c r="R200" s="60">
        <f>SUM(O200:Q200)</f>
        <v>103600000</v>
      </c>
      <c r="S200" s="81"/>
      <c r="T200" s="78" t="s">
        <v>939</v>
      </c>
    </row>
    <row r="201" spans="1:20" ht="67.5" customHeight="1" x14ac:dyDescent="0.25">
      <c r="A201" s="50">
        <v>197</v>
      </c>
      <c r="B201" s="93">
        <v>4</v>
      </c>
      <c r="C201" s="58" t="s">
        <v>36</v>
      </c>
      <c r="D201" s="58" t="s">
        <v>61</v>
      </c>
      <c r="E201" s="58" t="s">
        <v>942</v>
      </c>
      <c r="F201" s="142" t="s">
        <v>941</v>
      </c>
      <c r="G201" s="116" t="s">
        <v>103</v>
      </c>
      <c r="H201" s="60" t="s">
        <v>1108</v>
      </c>
      <c r="I201" s="117" t="s">
        <v>938</v>
      </c>
      <c r="J201" s="53">
        <v>42915</v>
      </c>
      <c r="K201" s="63">
        <v>27538</v>
      </c>
      <c r="L201" s="66">
        <v>2017680010200</v>
      </c>
      <c r="M201" s="63" t="s">
        <v>742</v>
      </c>
      <c r="N201" s="75">
        <v>4410000000</v>
      </c>
      <c r="O201" s="75">
        <v>1400000000</v>
      </c>
      <c r="P201" s="67"/>
      <c r="Q201" s="67"/>
      <c r="R201" s="60">
        <f>SUM(O201:Q201)</f>
        <v>1400000000</v>
      </c>
      <c r="S201" s="81"/>
      <c r="T201" s="78" t="s">
        <v>940</v>
      </c>
    </row>
    <row r="202" spans="1:20" ht="78.75" customHeight="1" x14ac:dyDescent="0.25">
      <c r="A202" s="50">
        <v>198</v>
      </c>
      <c r="B202" s="93">
        <v>2</v>
      </c>
      <c r="C202" s="58" t="s">
        <v>134</v>
      </c>
      <c r="D202" s="63" t="s">
        <v>193</v>
      </c>
      <c r="E202" s="58" t="s">
        <v>228</v>
      </c>
      <c r="F202" s="142" t="s">
        <v>954</v>
      </c>
      <c r="G202" s="116" t="s">
        <v>103</v>
      </c>
      <c r="H202" s="60" t="s">
        <v>955</v>
      </c>
      <c r="I202" s="117" t="s">
        <v>947</v>
      </c>
      <c r="J202" s="53">
        <v>42915</v>
      </c>
      <c r="K202" s="63">
        <v>33487</v>
      </c>
      <c r="L202" s="66">
        <v>2017680010201</v>
      </c>
      <c r="M202" s="63" t="s">
        <v>184</v>
      </c>
      <c r="N202" s="75">
        <v>150000000</v>
      </c>
      <c r="O202" s="75">
        <v>25000000</v>
      </c>
      <c r="P202" s="67">
        <v>125000000</v>
      </c>
      <c r="Q202" s="67"/>
      <c r="R202" s="60">
        <f t="shared" ref="R202:R205" si="27">SUM(O202:Q202)</f>
        <v>150000000</v>
      </c>
      <c r="S202" s="81"/>
      <c r="T202" s="78" t="s">
        <v>943</v>
      </c>
    </row>
    <row r="203" spans="1:20" ht="45" customHeight="1" x14ac:dyDescent="0.25">
      <c r="A203" s="50">
        <v>199</v>
      </c>
      <c r="B203" s="93">
        <v>4</v>
      </c>
      <c r="C203" s="58" t="s">
        <v>36</v>
      </c>
      <c r="D203" s="58" t="s">
        <v>409</v>
      </c>
      <c r="E203" s="58" t="s">
        <v>410</v>
      </c>
      <c r="F203" s="142" t="s">
        <v>951</v>
      </c>
      <c r="G203" s="116" t="s">
        <v>103</v>
      </c>
      <c r="H203" s="60" t="s">
        <v>956</v>
      </c>
      <c r="I203" s="117" t="s">
        <v>948</v>
      </c>
      <c r="J203" s="53">
        <v>42915</v>
      </c>
      <c r="K203" s="63">
        <v>35161</v>
      </c>
      <c r="L203" s="66">
        <v>2017680010202</v>
      </c>
      <c r="M203" s="63" t="s">
        <v>23</v>
      </c>
      <c r="N203" s="75">
        <v>1413654146</v>
      </c>
      <c r="O203" s="75">
        <v>1413654146</v>
      </c>
      <c r="P203" s="67"/>
      <c r="Q203" s="67"/>
      <c r="R203" s="60">
        <f t="shared" si="27"/>
        <v>1413654146</v>
      </c>
      <c r="S203" s="81"/>
      <c r="T203" s="78" t="s">
        <v>944</v>
      </c>
    </row>
    <row r="204" spans="1:20" ht="56.25" customHeight="1" x14ac:dyDescent="0.25">
      <c r="A204" s="50">
        <v>200</v>
      </c>
      <c r="B204" s="93">
        <v>4</v>
      </c>
      <c r="C204" s="58" t="s">
        <v>36</v>
      </c>
      <c r="D204" s="58" t="s">
        <v>56</v>
      </c>
      <c r="E204" s="58" t="s">
        <v>80</v>
      </c>
      <c r="F204" s="99" t="s">
        <v>952</v>
      </c>
      <c r="G204" s="116" t="s">
        <v>103</v>
      </c>
      <c r="H204" s="60" t="s">
        <v>957</v>
      </c>
      <c r="I204" s="117" t="s">
        <v>949</v>
      </c>
      <c r="J204" s="53">
        <v>42915</v>
      </c>
      <c r="K204" s="58">
        <v>28765</v>
      </c>
      <c r="L204" s="54">
        <v>2017680010203</v>
      </c>
      <c r="M204" s="58" t="s">
        <v>57</v>
      </c>
      <c r="N204" s="75">
        <v>597275210</v>
      </c>
      <c r="O204" s="75">
        <v>597275210</v>
      </c>
      <c r="P204" s="67"/>
      <c r="Q204" s="67"/>
      <c r="R204" s="60">
        <f t="shared" si="27"/>
        <v>597275210</v>
      </c>
      <c r="S204" s="81"/>
      <c r="T204" s="78" t="s">
        <v>945</v>
      </c>
    </row>
    <row r="205" spans="1:20" ht="67.5" customHeight="1" x14ac:dyDescent="0.25">
      <c r="A205" s="50">
        <v>201</v>
      </c>
      <c r="B205" s="143">
        <v>6</v>
      </c>
      <c r="C205" s="86" t="s">
        <v>31</v>
      </c>
      <c r="D205" s="86" t="s">
        <v>33</v>
      </c>
      <c r="E205" s="86" t="s">
        <v>349</v>
      </c>
      <c r="F205" s="109" t="s">
        <v>953</v>
      </c>
      <c r="G205" s="132" t="s">
        <v>103</v>
      </c>
      <c r="H205" s="86" t="s">
        <v>1041</v>
      </c>
      <c r="I205" s="133" t="s">
        <v>950</v>
      </c>
      <c r="J205" s="88">
        <v>42915</v>
      </c>
      <c r="K205" s="86">
        <v>41696</v>
      </c>
      <c r="L205" s="89">
        <v>2017680010204</v>
      </c>
      <c r="M205" s="86" t="s">
        <v>23</v>
      </c>
      <c r="N205" s="135">
        <v>1075805958</v>
      </c>
      <c r="O205" s="135">
        <v>1075805958</v>
      </c>
      <c r="P205" s="106"/>
      <c r="Q205" s="106"/>
      <c r="R205" s="90">
        <f t="shared" si="27"/>
        <v>1075805958</v>
      </c>
      <c r="S205" s="91"/>
      <c r="T205" s="92" t="s">
        <v>946</v>
      </c>
    </row>
    <row r="206" spans="1:20" ht="74.25" customHeight="1" x14ac:dyDescent="0.25">
      <c r="A206" s="50">
        <v>202</v>
      </c>
      <c r="B206" s="93">
        <v>2</v>
      </c>
      <c r="C206" s="58" t="s">
        <v>134</v>
      </c>
      <c r="D206" s="63" t="s">
        <v>193</v>
      </c>
      <c r="E206" s="58" t="s">
        <v>228</v>
      </c>
      <c r="F206" s="142" t="s">
        <v>962</v>
      </c>
      <c r="G206" s="116" t="s">
        <v>103</v>
      </c>
      <c r="H206" s="60" t="s">
        <v>964</v>
      </c>
      <c r="I206" s="117" t="s">
        <v>960</v>
      </c>
      <c r="J206" s="53">
        <v>42923</v>
      </c>
      <c r="K206" s="63">
        <v>39450</v>
      </c>
      <c r="L206" s="66">
        <v>2017680010205</v>
      </c>
      <c r="M206" s="63" t="s">
        <v>131</v>
      </c>
      <c r="N206" s="75">
        <v>573048000</v>
      </c>
      <c r="O206" s="63"/>
      <c r="P206" s="75">
        <v>180000000</v>
      </c>
      <c r="Q206" s="67"/>
      <c r="R206" s="60">
        <f>SUM(P206:Q206)</f>
        <v>180000000</v>
      </c>
      <c r="S206" s="81"/>
      <c r="T206" s="78" t="s">
        <v>959</v>
      </c>
    </row>
    <row r="207" spans="1:20" ht="78.75" customHeight="1" x14ac:dyDescent="0.25">
      <c r="A207" s="50">
        <v>203</v>
      </c>
      <c r="B207" s="93">
        <v>4</v>
      </c>
      <c r="C207" s="58" t="s">
        <v>36</v>
      </c>
      <c r="D207" s="58" t="s">
        <v>179</v>
      </c>
      <c r="E207" s="58" t="s">
        <v>487</v>
      </c>
      <c r="F207" s="142" t="s">
        <v>963</v>
      </c>
      <c r="G207" s="116" t="s">
        <v>103</v>
      </c>
      <c r="H207" s="60" t="s">
        <v>965</v>
      </c>
      <c r="I207" s="117" t="s">
        <v>961</v>
      </c>
      <c r="J207" s="53">
        <v>42923</v>
      </c>
      <c r="K207" s="63">
        <v>29759</v>
      </c>
      <c r="L207" s="66">
        <v>2017680010206</v>
      </c>
      <c r="M207" s="63" t="s">
        <v>184</v>
      </c>
      <c r="N207" s="75">
        <v>500000000</v>
      </c>
      <c r="O207" s="75">
        <v>200000000</v>
      </c>
      <c r="P207" s="67">
        <v>300000000</v>
      </c>
      <c r="Q207" s="67"/>
      <c r="R207" s="60">
        <f t="shared" ref="R207" si="28">SUM(O207:Q207)</f>
        <v>500000000</v>
      </c>
      <c r="S207" s="81"/>
      <c r="T207" s="78" t="s">
        <v>958</v>
      </c>
    </row>
    <row r="208" spans="1:20" ht="45" customHeight="1" x14ac:dyDescent="0.25">
      <c r="A208" s="50">
        <v>204</v>
      </c>
      <c r="B208" s="93">
        <v>4</v>
      </c>
      <c r="C208" s="58" t="s">
        <v>36</v>
      </c>
      <c r="D208" s="58" t="s">
        <v>61</v>
      </c>
      <c r="E208" s="58" t="s">
        <v>508</v>
      </c>
      <c r="F208" s="142" t="s">
        <v>984</v>
      </c>
      <c r="G208" s="116" t="s">
        <v>103</v>
      </c>
      <c r="H208" s="60" t="s">
        <v>981</v>
      </c>
      <c r="I208" s="117" t="s">
        <v>982</v>
      </c>
      <c r="J208" s="53">
        <v>42929</v>
      </c>
      <c r="K208" s="63">
        <v>32455</v>
      </c>
      <c r="L208" s="66">
        <v>2017680010207</v>
      </c>
      <c r="M208" s="63" t="s">
        <v>742</v>
      </c>
      <c r="N208" s="75">
        <v>1648000000</v>
      </c>
      <c r="O208" s="75">
        <v>528000000</v>
      </c>
      <c r="P208" s="67"/>
      <c r="Q208" s="67"/>
      <c r="R208" s="60">
        <v>528000000</v>
      </c>
      <c r="S208" s="81"/>
      <c r="T208" s="78" t="s">
        <v>985</v>
      </c>
    </row>
    <row r="209" spans="1:20" ht="67.5" customHeight="1" x14ac:dyDescent="0.25">
      <c r="A209" s="50">
        <v>205</v>
      </c>
      <c r="B209" s="93">
        <v>3</v>
      </c>
      <c r="C209" s="58" t="s">
        <v>231</v>
      </c>
      <c r="D209" s="58" t="s">
        <v>232</v>
      </c>
      <c r="E209" s="58" t="s">
        <v>807</v>
      </c>
      <c r="F209" s="142" t="s">
        <v>987</v>
      </c>
      <c r="G209" s="58" t="s">
        <v>72</v>
      </c>
      <c r="H209" s="60" t="s">
        <v>986</v>
      </c>
      <c r="I209" s="117" t="s">
        <v>1110</v>
      </c>
      <c r="J209" s="53">
        <v>42683</v>
      </c>
      <c r="K209" s="63">
        <v>34013</v>
      </c>
      <c r="L209" s="66">
        <v>2017680010208</v>
      </c>
      <c r="M209" s="63" t="s">
        <v>555</v>
      </c>
      <c r="N209" s="75">
        <v>1561113828</v>
      </c>
      <c r="O209" s="75">
        <v>550000000</v>
      </c>
      <c r="P209" s="67"/>
      <c r="Q209" s="67"/>
      <c r="R209" s="60">
        <f>SUM(O209:Q209)</f>
        <v>550000000</v>
      </c>
      <c r="S209" s="144"/>
      <c r="T209" s="78" t="s">
        <v>983</v>
      </c>
    </row>
    <row r="210" spans="1:20" ht="56.25" customHeight="1" x14ac:dyDescent="0.25">
      <c r="A210" s="50">
        <v>206</v>
      </c>
      <c r="B210" s="93">
        <v>4</v>
      </c>
      <c r="C210" s="58" t="s">
        <v>36</v>
      </c>
      <c r="D210" s="58" t="s">
        <v>409</v>
      </c>
      <c r="E210" s="58" t="s">
        <v>410</v>
      </c>
      <c r="F210" s="142" t="s">
        <v>989</v>
      </c>
      <c r="G210" s="116" t="s">
        <v>103</v>
      </c>
      <c r="H210" s="60" t="s">
        <v>991</v>
      </c>
      <c r="I210" s="117" t="s">
        <v>988</v>
      </c>
      <c r="J210" s="53">
        <v>42934</v>
      </c>
      <c r="K210" s="63">
        <v>46161</v>
      </c>
      <c r="L210" s="66">
        <v>2017680010209</v>
      </c>
      <c r="M210" s="63" t="s">
        <v>23</v>
      </c>
      <c r="N210" s="75">
        <v>88640036.670000002</v>
      </c>
      <c r="O210" s="75">
        <v>88640036.670000002</v>
      </c>
      <c r="P210" s="67"/>
      <c r="Q210" s="67"/>
      <c r="R210" s="60">
        <f>SUM(O210:Q210)</f>
        <v>88640036.670000002</v>
      </c>
      <c r="S210" s="144"/>
      <c r="T210" s="78" t="s">
        <v>990</v>
      </c>
    </row>
    <row r="211" spans="1:20" ht="56.25" x14ac:dyDescent="0.25">
      <c r="A211" s="50">
        <v>207</v>
      </c>
      <c r="B211" s="93" t="s">
        <v>1000</v>
      </c>
      <c r="C211" s="58" t="s">
        <v>999</v>
      </c>
      <c r="D211" s="58" t="s">
        <v>1153</v>
      </c>
      <c r="E211" s="63" t="s">
        <v>1175</v>
      </c>
      <c r="F211" s="142" t="s">
        <v>1083</v>
      </c>
      <c r="G211" s="116" t="s">
        <v>103</v>
      </c>
      <c r="H211" s="60" t="s">
        <v>1025</v>
      </c>
      <c r="I211" s="117" t="s">
        <v>1008</v>
      </c>
      <c r="J211" s="53">
        <v>42937</v>
      </c>
      <c r="K211" s="63">
        <v>39959</v>
      </c>
      <c r="L211" s="66">
        <v>2017680010210</v>
      </c>
      <c r="M211" s="63" t="s">
        <v>23</v>
      </c>
      <c r="N211" s="75">
        <v>309103559.72000003</v>
      </c>
      <c r="O211" s="75">
        <v>309103559.72000003</v>
      </c>
      <c r="P211" s="67"/>
      <c r="Q211" s="67"/>
      <c r="R211" s="60">
        <f t="shared" ref="R211:R213" si="29">SUM(O211:Q211)</f>
        <v>309103559.72000003</v>
      </c>
      <c r="S211" s="144"/>
      <c r="T211" s="78" t="s">
        <v>994</v>
      </c>
    </row>
    <row r="212" spans="1:20" ht="67.5" hidden="1" x14ac:dyDescent="0.25">
      <c r="A212" s="50">
        <v>208</v>
      </c>
      <c r="B212" s="145">
        <v>3</v>
      </c>
      <c r="C212" s="119" t="s">
        <v>231</v>
      </c>
      <c r="D212" s="119" t="s">
        <v>232</v>
      </c>
      <c r="E212" s="119" t="s">
        <v>807</v>
      </c>
      <c r="F212" s="146" t="s">
        <v>1002</v>
      </c>
      <c r="G212" s="120" t="s">
        <v>103</v>
      </c>
      <c r="H212" s="125" t="s">
        <v>1009</v>
      </c>
      <c r="I212" s="121" t="s">
        <v>1004</v>
      </c>
      <c r="J212" s="147">
        <v>42940</v>
      </c>
      <c r="K212" s="123" t="s">
        <v>597</v>
      </c>
      <c r="L212" s="123" t="s">
        <v>597</v>
      </c>
      <c r="M212" s="119" t="s">
        <v>23</v>
      </c>
      <c r="N212" s="124">
        <v>6221853827.7700005</v>
      </c>
      <c r="O212" s="124"/>
      <c r="P212" s="148"/>
      <c r="Q212" s="124">
        <v>6221853827.7700005</v>
      </c>
      <c r="R212" s="125">
        <f t="shared" si="29"/>
        <v>6221853827.7700005</v>
      </c>
      <c r="S212" s="126" t="s">
        <v>844</v>
      </c>
      <c r="T212" s="127" t="s">
        <v>996</v>
      </c>
    </row>
    <row r="213" spans="1:20" ht="101.25" hidden="1" x14ac:dyDescent="0.25">
      <c r="A213" s="50">
        <v>209</v>
      </c>
      <c r="B213" s="145">
        <v>3</v>
      </c>
      <c r="C213" s="119" t="s">
        <v>231</v>
      </c>
      <c r="D213" s="119" t="s">
        <v>232</v>
      </c>
      <c r="E213" s="119" t="s">
        <v>807</v>
      </c>
      <c r="F213" s="146" t="s">
        <v>1003</v>
      </c>
      <c r="G213" s="120" t="s">
        <v>103</v>
      </c>
      <c r="H213" s="125" t="s">
        <v>1014</v>
      </c>
      <c r="I213" s="121" t="s">
        <v>1005</v>
      </c>
      <c r="J213" s="147">
        <v>42940</v>
      </c>
      <c r="K213" s="123" t="s">
        <v>597</v>
      </c>
      <c r="L213" s="123" t="s">
        <v>597</v>
      </c>
      <c r="M213" s="119" t="s">
        <v>23</v>
      </c>
      <c r="N213" s="124">
        <v>3248443502.1399999</v>
      </c>
      <c r="O213" s="124"/>
      <c r="P213" s="148"/>
      <c r="Q213" s="124">
        <v>3248443502.1399999</v>
      </c>
      <c r="R213" s="125">
        <f t="shared" si="29"/>
        <v>3248443502.1399999</v>
      </c>
      <c r="S213" s="126" t="s">
        <v>844</v>
      </c>
      <c r="T213" s="127" t="s">
        <v>995</v>
      </c>
    </row>
    <row r="214" spans="1:20" ht="67.5" x14ac:dyDescent="0.25">
      <c r="A214" s="50">
        <v>210</v>
      </c>
      <c r="B214" s="93">
        <v>4</v>
      </c>
      <c r="C214" s="58" t="s">
        <v>36</v>
      </c>
      <c r="D214" s="58" t="s">
        <v>56</v>
      </c>
      <c r="E214" s="58" t="s">
        <v>701</v>
      </c>
      <c r="F214" s="99" t="s">
        <v>1084</v>
      </c>
      <c r="G214" s="116" t="s">
        <v>103</v>
      </c>
      <c r="H214" s="60" t="s">
        <v>1203</v>
      </c>
      <c r="I214" s="117" t="s">
        <v>1007</v>
      </c>
      <c r="J214" s="53">
        <v>42940</v>
      </c>
      <c r="K214" s="63">
        <v>45173</v>
      </c>
      <c r="L214" s="66">
        <v>2017680010211</v>
      </c>
      <c r="M214" s="63" t="s">
        <v>57</v>
      </c>
      <c r="N214" s="75">
        <v>397614000</v>
      </c>
      <c r="O214" s="75">
        <v>44861076</v>
      </c>
      <c r="P214" s="67">
        <v>75264000</v>
      </c>
      <c r="Q214" s="67"/>
      <c r="R214" s="60">
        <f>SUM(O214:Q214)</f>
        <v>120125076</v>
      </c>
      <c r="S214" s="144"/>
      <c r="T214" s="78" t="s">
        <v>997</v>
      </c>
    </row>
    <row r="215" spans="1:20" s="12" customFormat="1" ht="56.25" hidden="1" x14ac:dyDescent="0.25">
      <c r="A215" s="50">
        <v>211</v>
      </c>
      <c r="B215" s="145">
        <v>3</v>
      </c>
      <c r="C215" s="119" t="s">
        <v>231</v>
      </c>
      <c r="D215" s="119" t="s">
        <v>232</v>
      </c>
      <c r="E215" s="119" t="s">
        <v>807</v>
      </c>
      <c r="F215" s="146" t="s">
        <v>1001</v>
      </c>
      <c r="G215" s="120" t="s">
        <v>103</v>
      </c>
      <c r="H215" s="125" t="s">
        <v>1024</v>
      </c>
      <c r="I215" s="121" t="s">
        <v>1006</v>
      </c>
      <c r="J215" s="147">
        <v>42940</v>
      </c>
      <c r="K215" s="123" t="s">
        <v>597</v>
      </c>
      <c r="L215" s="123" t="s">
        <v>597</v>
      </c>
      <c r="M215" s="119" t="s">
        <v>23</v>
      </c>
      <c r="N215" s="124">
        <v>2784729137.6599998</v>
      </c>
      <c r="O215" s="124"/>
      <c r="P215" s="148"/>
      <c r="Q215" s="124">
        <v>2784729137.6599998</v>
      </c>
      <c r="R215" s="125">
        <f t="shared" ref="R215" si="30">SUM(O215:Q215)</f>
        <v>2784729137.6599998</v>
      </c>
      <c r="S215" s="149" t="s">
        <v>844</v>
      </c>
      <c r="T215" s="127" t="s">
        <v>998</v>
      </c>
    </row>
    <row r="216" spans="1:20" ht="45" x14ac:dyDescent="0.25">
      <c r="A216" s="50">
        <v>212</v>
      </c>
      <c r="B216" s="93">
        <v>6</v>
      </c>
      <c r="C216" s="58" t="s">
        <v>31</v>
      </c>
      <c r="D216" s="58" t="s">
        <v>321</v>
      </c>
      <c r="E216" s="58" t="s">
        <v>124</v>
      </c>
      <c r="F216" s="142" t="s">
        <v>1026</v>
      </c>
      <c r="G216" s="58" t="s">
        <v>103</v>
      </c>
      <c r="H216" s="60" t="s">
        <v>1029</v>
      </c>
      <c r="I216" s="117" t="s">
        <v>1027</v>
      </c>
      <c r="J216" s="53">
        <v>42942</v>
      </c>
      <c r="K216" s="63">
        <v>19167</v>
      </c>
      <c r="L216" s="66">
        <v>2017680010212</v>
      </c>
      <c r="M216" s="63" t="s">
        <v>23</v>
      </c>
      <c r="N216" s="75">
        <v>374253635.25</v>
      </c>
      <c r="O216" s="75">
        <v>374253635.25</v>
      </c>
      <c r="P216" s="67"/>
      <c r="Q216" s="67"/>
      <c r="R216" s="60">
        <f>SUM(O216:Q216)</f>
        <v>374253635.25</v>
      </c>
      <c r="S216" s="144"/>
      <c r="T216" s="78" t="s">
        <v>1028</v>
      </c>
    </row>
    <row r="217" spans="1:20" ht="67.5" x14ac:dyDescent="0.25">
      <c r="A217" s="50">
        <v>213</v>
      </c>
      <c r="B217" s="93">
        <v>4</v>
      </c>
      <c r="C217" s="58" t="s">
        <v>36</v>
      </c>
      <c r="D217" s="58" t="s">
        <v>61</v>
      </c>
      <c r="E217" s="78" t="s">
        <v>977</v>
      </c>
      <c r="F217" s="142" t="s">
        <v>1043</v>
      </c>
      <c r="G217" s="116" t="s">
        <v>103</v>
      </c>
      <c r="H217" s="60" t="s">
        <v>1109</v>
      </c>
      <c r="I217" s="117" t="s">
        <v>1030</v>
      </c>
      <c r="J217" s="53">
        <v>42942</v>
      </c>
      <c r="K217" s="63">
        <v>43950</v>
      </c>
      <c r="L217" s="66">
        <v>2017680010213</v>
      </c>
      <c r="M217" s="63" t="s">
        <v>742</v>
      </c>
      <c r="N217" s="75">
        <v>139956931</v>
      </c>
      <c r="O217" s="75">
        <v>139956931</v>
      </c>
      <c r="P217" s="67"/>
      <c r="Q217" s="67"/>
      <c r="R217" s="60">
        <f>SUM(O217:Q217)</f>
        <v>139956931</v>
      </c>
      <c r="S217" s="144"/>
      <c r="T217" s="78" t="s">
        <v>1031</v>
      </c>
    </row>
    <row r="218" spans="1:20" ht="56.25" x14ac:dyDescent="0.25">
      <c r="A218" s="50">
        <v>214</v>
      </c>
      <c r="B218" s="57">
        <v>4</v>
      </c>
      <c r="C218" s="58" t="s">
        <v>36</v>
      </c>
      <c r="D218" s="58" t="s">
        <v>56</v>
      </c>
      <c r="E218" s="58" t="s">
        <v>80</v>
      </c>
      <c r="F218" s="58" t="s">
        <v>1032</v>
      </c>
      <c r="G218" s="58" t="s">
        <v>72</v>
      </c>
      <c r="H218" s="58" t="s">
        <v>1033</v>
      </c>
      <c r="I218" s="59" t="s">
        <v>1034</v>
      </c>
      <c r="J218" s="53">
        <v>42621</v>
      </c>
      <c r="K218" s="63">
        <v>41053</v>
      </c>
      <c r="L218" s="66">
        <v>2017680010214</v>
      </c>
      <c r="M218" s="63" t="s">
        <v>57</v>
      </c>
      <c r="N218" s="75">
        <v>4173774508.4699998</v>
      </c>
      <c r="O218" s="75">
        <v>638032759</v>
      </c>
      <c r="P218" s="67">
        <v>599949974</v>
      </c>
      <c r="Q218" s="67"/>
      <c r="R218" s="60">
        <f>SUM(O218:Q218)</f>
        <v>1237982733</v>
      </c>
      <c r="S218" s="144"/>
      <c r="T218" s="78" t="s">
        <v>1038</v>
      </c>
    </row>
    <row r="219" spans="1:20" ht="33.75" x14ac:dyDescent="0.25">
      <c r="A219" s="50">
        <v>215</v>
      </c>
      <c r="B219" s="85">
        <v>4</v>
      </c>
      <c r="C219" s="86" t="s">
        <v>36</v>
      </c>
      <c r="D219" s="86" t="s">
        <v>503</v>
      </c>
      <c r="E219" s="86" t="s">
        <v>410</v>
      </c>
      <c r="F219" s="86" t="s">
        <v>1035</v>
      </c>
      <c r="G219" s="86" t="s">
        <v>65</v>
      </c>
      <c r="H219" s="86" t="s">
        <v>1040</v>
      </c>
      <c r="I219" s="87" t="s">
        <v>1036</v>
      </c>
      <c r="J219" s="88">
        <v>42611</v>
      </c>
      <c r="K219" s="86">
        <v>47543</v>
      </c>
      <c r="L219" s="89">
        <v>2017680010215</v>
      </c>
      <c r="M219" s="86" t="s">
        <v>23</v>
      </c>
      <c r="N219" s="135">
        <v>4282948391</v>
      </c>
      <c r="O219" s="135">
        <v>1000000000</v>
      </c>
      <c r="P219" s="106"/>
      <c r="Q219" s="106"/>
      <c r="R219" s="90">
        <f>SUM(O219:Q219)</f>
        <v>1000000000</v>
      </c>
      <c r="S219" s="150" t="s">
        <v>1039</v>
      </c>
      <c r="T219" s="92" t="s">
        <v>1037</v>
      </c>
    </row>
    <row r="220" spans="1:20" s="12" customFormat="1" ht="78.75" x14ac:dyDescent="0.25">
      <c r="A220" s="50">
        <v>216</v>
      </c>
      <c r="B220" s="57" t="s">
        <v>1045</v>
      </c>
      <c r="C220" s="58" t="s">
        <v>1213</v>
      </c>
      <c r="D220" s="58" t="s">
        <v>1046</v>
      </c>
      <c r="E220" s="58" t="s">
        <v>1047</v>
      </c>
      <c r="F220" s="58" t="s">
        <v>1044</v>
      </c>
      <c r="G220" s="116" t="s">
        <v>103</v>
      </c>
      <c r="H220" s="58" t="s">
        <v>1055</v>
      </c>
      <c r="I220" s="117" t="s">
        <v>1048</v>
      </c>
      <c r="J220" s="53">
        <v>42980</v>
      </c>
      <c r="K220" s="58">
        <v>49071</v>
      </c>
      <c r="L220" s="54">
        <v>2017680010217</v>
      </c>
      <c r="M220" s="58" t="s">
        <v>23</v>
      </c>
      <c r="N220" s="75">
        <v>1974570838.3499999</v>
      </c>
      <c r="O220" s="75">
        <v>1974570838.3499999</v>
      </c>
      <c r="P220" s="67"/>
      <c r="Q220" s="67"/>
      <c r="R220" s="60">
        <f t="shared" ref="R220:R222" si="31">SUM(O220:Q220)</f>
        <v>1974570838.3499999</v>
      </c>
      <c r="S220" s="144"/>
      <c r="T220" s="78" t="s">
        <v>1049</v>
      </c>
    </row>
    <row r="221" spans="1:20" s="12" customFormat="1" ht="45" x14ac:dyDescent="0.25">
      <c r="A221" s="50">
        <v>217</v>
      </c>
      <c r="B221" s="57">
        <v>4</v>
      </c>
      <c r="C221" s="58" t="s">
        <v>36</v>
      </c>
      <c r="D221" s="58" t="s">
        <v>503</v>
      </c>
      <c r="E221" s="58" t="s">
        <v>410</v>
      </c>
      <c r="F221" s="58" t="s">
        <v>1050</v>
      </c>
      <c r="G221" s="116" t="s">
        <v>103</v>
      </c>
      <c r="H221" s="58" t="s">
        <v>1057</v>
      </c>
      <c r="I221" s="117" t="s">
        <v>1051</v>
      </c>
      <c r="J221" s="53">
        <v>42980</v>
      </c>
      <c r="K221" s="58">
        <v>50360</v>
      </c>
      <c r="L221" s="54">
        <v>2017680010218</v>
      </c>
      <c r="M221" s="58" t="s">
        <v>23</v>
      </c>
      <c r="N221" s="75">
        <v>4282948391</v>
      </c>
      <c r="O221" s="75">
        <v>1000000000</v>
      </c>
      <c r="P221" s="67"/>
      <c r="Q221" s="67"/>
      <c r="R221" s="60">
        <f t="shared" si="31"/>
        <v>1000000000</v>
      </c>
      <c r="S221" s="144"/>
      <c r="T221" s="78" t="s">
        <v>1053</v>
      </c>
    </row>
    <row r="222" spans="1:20" s="12" customFormat="1" ht="56.25" x14ac:dyDescent="0.25">
      <c r="A222" s="50">
        <v>218</v>
      </c>
      <c r="B222" s="57">
        <v>1</v>
      </c>
      <c r="C222" s="51" t="s">
        <v>49</v>
      </c>
      <c r="D222" s="58" t="s">
        <v>637</v>
      </c>
      <c r="E222" s="51" t="s">
        <v>34</v>
      </c>
      <c r="F222" s="58" t="s">
        <v>1054</v>
      </c>
      <c r="G222" s="116" t="s">
        <v>103</v>
      </c>
      <c r="H222" s="58" t="s">
        <v>1056</v>
      </c>
      <c r="I222" s="117" t="s">
        <v>1052</v>
      </c>
      <c r="J222" s="53">
        <v>42981</v>
      </c>
      <c r="K222" s="58">
        <v>33997</v>
      </c>
      <c r="L222" s="54">
        <v>2017680010219</v>
      </c>
      <c r="M222" s="58" t="s">
        <v>23</v>
      </c>
      <c r="N222" s="75">
        <v>4282948391</v>
      </c>
      <c r="O222" s="75">
        <v>1000000000</v>
      </c>
      <c r="P222" s="67"/>
      <c r="Q222" s="67"/>
      <c r="R222" s="60">
        <f t="shared" si="31"/>
        <v>1000000000</v>
      </c>
      <c r="S222" s="144"/>
      <c r="T222" s="78" t="s">
        <v>1189</v>
      </c>
    </row>
    <row r="223" spans="1:20" s="12" customFormat="1" ht="123.75" x14ac:dyDescent="0.25">
      <c r="A223" s="50">
        <v>219</v>
      </c>
      <c r="B223" s="93">
        <v>6</v>
      </c>
      <c r="C223" s="58" t="s">
        <v>31</v>
      </c>
      <c r="D223" s="58" t="s">
        <v>33</v>
      </c>
      <c r="E223" s="51" t="s">
        <v>47</v>
      </c>
      <c r="F223" s="58" t="s">
        <v>1058</v>
      </c>
      <c r="G223" s="58" t="s">
        <v>72</v>
      </c>
      <c r="H223" s="63" t="s">
        <v>107</v>
      </c>
      <c r="I223" s="52" t="s">
        <v>108</v>
      </c>
      <c r="J223" s="65">
        <v>42563</v>
      </c>
      <c r="K223" s="66">
        <v>5045</v>
      </c>
      <c r="L223" s="66">
        <v>2017680010013</v>
      </c>
      <c r="M223" s="58" t="s">
        <v>22</v>
      </c>
      <c r="N223" s="75">
        <v>4952266750</v>
      </c>
      <c r="O223" s="75">
        <v>1700550000</v>
      </c>
      <c r="P223" s="67"/>
      <c r="Q223" s="67"/>
      <c r="R223" s="60">
        <f t="shared" ref="R223:R225" si="32">SUM(O223:Q223)</f>
        <v>1700550000</v>
      </c>
      <c r="S223" s="144"/>
      <c r="T223" s="78" t="s">
        <v>1190</v>
      </c>
    </row>
    <row r="224" spans="1:20" s="12" customFormat="1" ht="123.75" x14ac:dyDescent="0.25">
      <c r="A224" s="50">
        <v>220</v>
      </c>
      <c r="B224" s="93">
        <v>6</v>
      </c>
      <c r="C224" s="58" t="s">
        <v>31</v>
      </c>
      <c r="D224" s="58" t="s">
        <v>33</v>
      </c>
      <c r="E224" s="51" t="s">
        <v>47</v>
      </c>
      <c r="F224" s="58" t="s">
        <v>1059</v>
      </c>
      <c r="G224" s="58" t="s">
        <v>72</v>
      </c>
      <c r="H224" s="63" t="s">
        <v>732</v>
      </c>
      <c r="I224" s="52" t="s">
        <v>96</v>
      </c>
      <c r="J224" s="61">
        <v>42563</v>
      </c>
      <c r="K224" s="62">
        <v>4984</v>
      </c>
      <c r="L224" s="62">
        <v>2017680010009</v>
      </c>
      <c r="M224" s="58" t="s">
        <v>22</v>
      </c>
      <c r="N224" s="75">
        <v>3070696425</v>
      </c>
      <c r="O224" s="75">
        <v>1337487675</v>
      </c>
      <c r="P224" s="67"/>
      <c r="Q224" s="67"/>
      <c r="R224" s="60">
        <f t="shared" si="32"/>
        <v>1337487675</v>
      </c>
      <c r="S224" s="144"/>
      <c r="T224" s="78" t="s">
        <v>1191</v>
      </c>
    </row>
    <row r="225" spans="1:20" s="12" customFormat="1" ht="101.25" x14ac:dyDescent="0.25">
      <c r="A225" s="50">
        <v>221</v>
      </c>
      <c r="B225" s="93">
        <v>6</v>
      </c>
      <c r="C225" s="58" t="s">
        <v>31</v>
      </c>
      <c r="D225" s="58" t="s">
        <v>33</v>
      </c>
      <c r="E225" s="51" t="s">
        <v>47</v>
      </c>
      <c r="F225" s="58" t="s">
        <v>1060</v>
      </c>
      <c r="G225" s="58" t="s">
        <v>65</v>
      </c>
      <c r="H225" s="51" t="s">
        <v>741</v>
      </c>
      <c r="I225" s="52" t="s">
        <v>30</v>
      </c>
      <c r="J225" s="61">
        <v>42563</v>
      </c>
      <c r="K225" s="62">
        <v>4527</v>
      </c>
      <c r="L225" s="62">
        <v>2017680010004</v>
      </c>
      <c r="M225" s="58" t="s">
        <v>22</v>
      </c>
      <c r="N225" s="75">
        <v>9109249066</v>
      </c>
      <c r="O225" s="75">
        <v>2724797500</v>
      </c>
      <c r="P225" s="67"/>
      <c r="Q225" s="67"/>
      <c r="R225" s="60">
        <f t="shared" si="32"/>
        <v>2724797500</v>
      </c>
      <c r="S225" s="144"/>
      <c r="T225" s="78" t="s">
        <v>1192</v>
      </c>
    </row>
    <row r="226" spans="1:20" s="12" customFormat="1" ht="101.25" x14ac:dyDescent="0.25">
      <c r="A226" s="50">
        <v>222</v>
      </c>
      <c r="B226" s="93">
        <v>4</v>
      </c>
      <c r="C226" s="58" t="s">
        <v>36</v>
      </c>
      <c r="D226" s="58" t="s">
        <v>140</v>
      </c>
      <c r="E226" s="51" t="s">
        <v>1063</v>
      </c>
      <c r="F226" s="63" t="s">
        <v>168</v>
      </c>
      <c r="G226" s="58" t="s">
        <v>65</v>
      </c>
      <c r="H226" s="63" t="s">
        <v>169</v>
      </c>
      <c r="I226" s="52" t="s">
        <v>170</v>
      </c>
      <c r="J226" s="65">
        <v>42626</v>
      </c>
      <c r="K226" s="66">
        <v>5369</v>
      </c>
      <c r="L226" s="66">
        <v>2017680010022</v>
      </c>
      <c r="M226" s="63" t="s">
        <v>144</v>
      </c>
      <c r="N226" s="75">
        <v>3805152256.3800001</v>
      </c>
      <c r="O226" s="75">
        <v>236431079.38</v>
      </c>
      <c r="P226" s="67">
        <v>848745746</v>
      </c>
      <c r="Q226" s="67"/>
      <c r="R226" s="60">
        <f t="shared" ref="R226:R231" si="33">SUM(O226:Q226)</f>
        <v>1085176825.3800001</v>
      </c>
      <c r="S226" s="144"/>
      <c r="T226" s="78" t="s">
        <v>1193</v>
      </c>
    </row>
    <row r="227" spans="1:20" ht="90" x14ac:dyDescent="0.25">
      <c r="A227" s="50">
        <v>223</v>
      </c>
      <c r="B227" s="57">
        <v>4</v>
      </c>
      <c r="C227" s="58" t="s">
        <v>36</v>
      </c>
      <c r="D227" s="58" t="s">
        <v>56</v>
      </c>
      <c r="E227" s="58" t="s">
        <v>80</v>
      </c>
      <c r="F227" s="63" t="s">
        <v>1064</v>
      </c>
      <c r="G227" s="58" t="s">
        <v>72</v>
      </c>
      <c r="H227" s="60" t="s">
        <v>630</v>
      </c>
      <c r="I227" s="59" t="s">
        <v>622</v>
      </c>
      <c r="J227" s="53">
        <v>42803</v>
      </c>
      <c r="K227" s="54">
        <v>9113</v>
      </c>
      <c r="L227" s="54">
        <v>2017680010133</v>
      </c>
      <c r="M227" s="53" t="s">
        <v>57</v>
      </c>
      <c r="N227" s="75">
        <v>5781269045.8100004</v>
      </c>
      <c r="O227" s="75">
        <v>760306606</v>
      </c>
      <c r="P227" s="67">
        <v>1932828000</v>
      </c>
      <c r="Q227" s="67"/>
      <c r="R227" s="60">
        <f t="shared" si="33"/>
        <v>2693134606</v>
      </c>
      <c r="S227" s="144"/>
      <c r="T227" s="78" t="s">
        <v>1215</v>
      </c>
    </row>
    <row r="228" spans="1:20" ht="56.25" x14ac:dyDescent="0.25">
      <c r="A228" s="50">
        <v>224</v>
      </c>
      <c r="B228" s="57">
        <v>1</v>
      </c>
      <c r="C228" s="51" t="s">
        <v>49</v>
      </c>
      <c r="D228" s="58" t="s">
        <v>637</v>
      </c>
      <c r="E228" s="51" t="s">
        <v>975</v>
      </c>
      <c r="F228" s="63" t="s">
        <v>1066</v>
      </c>
      <c r="G228" s="116" t="s">
        <v>103</v>
      </c>
      <c r="H228" s="63" t="s">
        <v>1068</v>
      </c>
      <c r="I228" s="117" t="s">
        <v>1067</v>
      </c>
      <c r="J228" s="65">
        <v>42957</v>
      </c>
      <c r="K228" s="66">
        <v>35033</v>
      </c>
      <c r="L228" s="66">
        <v>2017680010220</v>
      </c>
      <c r="M228" s="63" t="s">
        <v>177</v>
      </c>
      <c r="N228" s="75">
        <v>300000000</v>
      </c>
      <c r="O228" s="75">
        <v>300000000</v>
      </c>
      <c r="P228" s="67"/>
      <c r="Q228" s="67"/>
      <c r="R228" s="60">
        <f t="shared" si="33"/>
        <v>300000000</v>
      </c>
      <c r="S228" s="144"/>
      <c r="T228" s="78" t="s">
        <v>1065</v>
      </c>
    </row>
    <row r="229" spans="1:20" ht="45" x14ac:dyDescent="0.25">
      <c r="A229" s="50">
        <v>225</v>
      </c>
      <c r="B229" s="93">
        <v>4</v>
      </c>
      <c r="C229" s="58" t="s">
        <v>36</v>
      </c>
      <c r="D229" s="58" t="s">
        <v>61</v>
      </c>
      <c r="E229" s="51" t="s">
        <v>1070</v>
      </c>
      <c r="F229" s="63" t="s">
        <v>1069</v>
      </c>
      <c r="G229" s="116" t="s">
        <v>103</v>
      </c>
      <c r="H229" s="63" t="s">
        <v>1204</v>
      </c>
      <c r="I229" s="117" t="s">
        <v>1071</v>
      </c>
      <c r="J229" s="65">
        <v>42957</v>
      </c>
      <c r="K229" s="66">
        <v>51599</v>
      </c>
      <c r="L229" s="66">
        <v>2017680010221</v>
      </c>
      <c r="M229" s="63" t="s">
        <v>742</v>
      </c>
      <c r="N229" s="75">
        <v>67400000</v>
      </c>
      <c r="O229" s="75">
        <v>50000000</v>
      </c>
      <c r="P229" s="67"/>
      <c r="Q229" s="67"/>
      <c r="R229" s="60">
        <f t="shared" si="33"/>
        <v>50000000</v>
      </c>
      <c r="S229" s="144"/>
      <c r="T229" s="78" t="s">
        <v>1072</v>
      </c>
    </row>
    <row r="230" spans="1:20" ht="45" x14ac:dyDescent="0.25">
      <c r="A230" s="50">
        <v>226</v>
      </c>
      <c r="B230" s="57">
        <v>1</v>
      </c>
      <c r="C230" s="51" t="s">
        <v>49</v>
      </c>
      <c r="D230" s="58" t="s">
        <v>637</v>
      </c>
      <c r="E230" s="51" t="s">
        <v>242</v>
      </c>
      <c r="F230" s="63" t="s">
        <v>1116</v>
      </c>
      <c r="G230" s="116" t="s">
        <v>103</v>
      </c>
      <c r="H230" s="63" t="s">
        <v>1202</v>
      </c>
      <c r="I230" s="117" t="s">
        <v>1117</v>
      </c>
      <c r="J230" s="65">
        <v>42962</v>
      </c>
      <c r="K230" s="66">
        <v>30129</v>
      </c>
      <c r="L230" s="66">
        <v>2017680010224</v>
      </c>
      <c r="M230" s="63" t="s">
        <v>59</v>
      </c>
      <c r="N230" s="75">
        <v>200000000</v>
      </c>
      <c r="O230" s="75">
        <v>200000000</v>
      </c>
      <c r="P230" s="67"/>
      <c r="Q230" s="67"/>
      <c r="R230" s="60">
        <f t="shared" si="33"/>
        <v>200000000</v>
      </c>
      <c r="S230" s="144" t="s">
        <v>1121</v>
      </c>
      <c r="T230" s="78" t="s">
        <v>1115</v>
      </c>
    </row>
    <row r="231" spans="1:20" ht="45" x14ac:dyDescent="0.25">
      <c r="A231" s="50">
        <v>227</v>
      </c>
      <c r="B231" s="93">
        <v>4</v>
      </c>
      <c r="C231" s="58" t="s">
        <v>36</v>
      </c>
      <c r="D231" s="58" t="s">
        <v>503</v>
      </c>
      <c r="E231" s="58" t="s">
        <v>410</v>
      </c>
      <c r="F231" s="63" t="s">
        <v>1119</v>
      </c>
      <c r="G231" s="116" t="s">
        <v>103</v>
      </c>
      <c r="H231" s="63" t="s">
        <v>1120</v>
      </c>
      <c r="I231" s="117" t="s">
        <v>1118</v>
      </c>
      <c r="J231" s="65">
        <v>42962</v>
      </c>
      <c r="K231" s="66">
        <v>51964</v>
      </c>
      <c r="L231" s="66">
        <v>2017680010222</v>
      </c>
      <c r="M231" s="63" t="s">
        <v>23</v>
      </c>
      <c r="N231" s="75">
        <v>891941571.00999999</v>
      </c>
      <c r="O231" s="75">
        <v>267582471.30000001</v>
      </c>
      <c r="P231" s="67"/>
      <c r="Q231" s="67"/>
      <c r="R231" s="60">
        <f t="shared" si="33"/>
        <v>267582471.30000001</v>
      </c>
      <c r="S231" s="144"/>
      <c r="T231" s="78" t="s">
        <v>1114</v>
      </c>
    </row>
    <row r="232" spans="1:20" ht="67.5" x14ac:dyDescent="0.25">
      <c r="A232" s="50">
        <v>228</v>
      </c>
      <c r="B232" s="57">
        <v>6</v>
      </c>
      <c r="C232" s="51" t="s">
        <v>31</v>
      </c>
      <c r="D232" s="58" t="s">
        <v>321</v>
      </c>
      <c r="E232" s="51" t="s">
        <v>124</v>
      </c>
      <c r="F232" s="63" t="s">
        <v>1211</v>
      </c>
      <c r="G232" s="116" t="s">
        <v>103</v>
      </c>
      <c r="H232" s="63" t="s">
        <v>1128</v>
      </c>
      <c r="I232" s="117" t="s">
        <v>1124</v>
      </c>
      <c r="J232" s="65">
        <v>42962</v>
      </c>
      <c r="K232" s="66">
        <v>51938</v>
      </c>
      <c r="L232" s="66">
        <v>2017680010223</v>
      </c>
      <c r="M232" s="63" t="s">
        <v>23</v>
      </c>
      <c r="N232" s="75">
        <v>19757342166</v>
      </c>
      <c r="O232" s="75">
        <v>8553954314.3999996</v>
      </c>
      <c r="P232" s="67"/>
      <c r="Q232" s="67"/>
      <c r="R232" s="60">
        <f t="shared" ref="R232:R234" si="34">SUM(O232:Q232)</f>
        <v>8553954314.3999996</v>
      </c>
      <c r="S232" s="144" t="s">
        <v>1125</v>
      </c>
      <c r="T232" s="78" t="s">
        <v>1122</v>
      </c>
    </row>
    <row r="233" spans="1:20" ht="101.25" x14ac:dyDescent="0.25">
      <c r="A233" s="50">
        <v>229</v>
      </c>
      <c r="B233" s="64">
        <v>6</v>
      </c>
      <c r="C233" s="63" t="s">
        <v>31</v>
      </c>
      <c r="D233" s="63" t="s">
        <v>321</v>
      </c>
      <c r="E233" s="63" t="s">
        <v>124</v>
      </c>
      <c r="F233" s="63" t="s">
        <v>810</v>
      </c>
      <c r="G233" s="58" t="s">
        <v>65</v>
      </c>
      <c r="H233" s="63" t="s">
        <v>812</v>
      </c>
      <c r="I233" s="117" t="s">
        <v>824</v>
      </c>
      <c r="J233" s="115">
        <v>42879</v>
      </c>
      <c r="K233" s="63">
        <v>28818</v>
      </c>
      <c r="L233" s="66">
        <v>2017680010175</v>
      </c>
      <c r="M233" s="63" t="s">
        <v>23</v>
      </c>
      <c r="N233" s="75">
        <v>474323195</v>
      </c>
      <c r="O233" s="75">
        <v>186029873.69999999</v>
      </c>
      <c r="P233" s="67"/>
      <c r="Q233" s="67"/>
      <c r="R233" s="60">
        <f t="shared" si="34"/>
        <v>186029873.69999999</v>
      </c>
      <c r="S233" s="144" t="s">
        <v>1125</v>
      </c>
      <c r="T233" s="78" t="s">
        <v>1194</v>
      </c>
    </row>
    <row r="234" spans="1:20" ht="67.5" x14ac:dyDescent="0.25">
      <c r="A234" s="50">
        <v>230</v>
      </c>
      <c r="B234" s="64">
        <v>6</v>
      </c>
      <c r="C234" s="63" t="s">
        <v>31</v>
      </c>
      <c r="D234" s="63" t="s">
        <v>321</v>
      </c>
      <c r="E234" s="63" t="s">
        <v>124</v>
      </c>
      <c r="F234" s="63" t="s">
        <v>1127</v>
      </c>
      <c r="G234" s="116" t="s">
        <v>103</v>
      </c>
      <c r="H234" s="63" t="s">
        <v>1129</v>
      </c>
      <c r="I234" s="117" t="s">
        <v>1126</v>
      </c>
      <c r="J234" s="65">
        <v>42963</v>
      </c>
      <c r="K234" s="66">
        <v>53236</v>
      </c>
      <c r="L234" s="66">
        <v>2017680010226</v>
      </c>
      <c r="M234" s="63" t="s">
        <v>23</v>
      </c>
      <c r="N234" s="75">
        <v>504910993.05000001</v>
      </c>
      <c r="O234" s="75">
        <v>302946595.82999998</v>
      </c>
      <c r="P234" s="67"/>
      <c r="Q234" s="67"/>
      <c r="R234" s="60">
        <f t="shared" si="34"/>
        <v>302946595.82999998</v>
      </c>
      <c r="S234" s="144" t="s">
        <v>1125</v>
      </c>
      <c r="T234" s="78" t="s">
        <v>1123</v>
      </c>
    </row>
    <row r="235" spans="1:20" ht="101.25" x14ac:dyDescent="0.25">
      <c r="A235" s="50">
        <v>231</v>
      </c>
      <c r="B235" s="64">
        <v>4</v>
      </c>
      <c r="C235" s="58" t="s">
        <v>36</v>
      </c>
      <c r="D235" s="58" t="s">
        <v>56</v>
      </c>
      <c r="E235" s="63" t="s">
        <v>80</v>
      </c>
      <c r="F235" s="63" t="s">
        <v>1176</v>
      </c>
      <c r="G235" s="58" t="s">
        <v>65</v>
      </c>
      <c r="H235" s="63" t="s">
        <v>1131</v>
      </c>
      <c r="I235" s="117" t="s">
        <v>1130</v>
      </c>
      <c r="J235" s="65">
        <v>42963</v>
      </c>
      <c r="K235" s="63">
        <v>36924</v>
      </c>
      <c r="L235" s="66">
        <v>2017680010225</v>
      </c>
      <c r="M235" s="63" t="s">
        <v>57</v>
      </c>
      <c r="N235" s="75">
        <v>1503376374.79</v>
      </c>
      <c r="O235" s="75">
        <v>261533388.80000001</v>
      </c>
      <c r="P235" s="67"/>
      <c r="Q235" s="67"/>
      <c r="R235" s="60">
        <f t="shared" ref="R235:R237" si="35">SUM(O235:Q235)</f>
        <v>261533388.80000001</v>
      </c>
      <c r="S235" s="144"/>
      <c r="T235" s="77" t="s">
        <v>1195</v>
      </c>
    </row>
    <row r="236" spans="1:20" ht="45" x14ac:dyDescent="0.25">
      <c r="A236" s="50">
        <v>232</v>
      </c>
      <c r="B236" s="57">
        <v>1</v>
      </c>
      <c r="C236" s="51" t="s">
        <v>49</v>
      </c>
      <c r="D236" s="58" t="s">
        <v>637</v>
      </c>
      <c r="E236" s="63" t="s">
        <v>975</v>
      </c>
      <c r="F236" s="63" t="s">
        <v>1134</v>
      </c>
      <c r="G236" s="116" t="s">
        <v>103</v>
      </c>
      <c r="H236" s="63" t="s">
        <v>1136</v>
      </c>
      <c r="I236" s="117" t="s">
        <v>1135</v>
      </c>
      <c r="J236" s="65">
        <v>42969</v>
      </c>
      <c r="K236" s="66">
        <v>36293</v>
      </c>
      <c r="L236" s="66">
        <v>2017680010227</v>
      </c>
      <c r="M236" s="63" t="s">
        <v>177</v>
      </c>
      <c r="N236" s="75">
        <v>506502273</v>
      </c>
      <c r="O236" s="75">
        <v>506502273</v>
      </c>
      <c r="P236" s="67"/>
      <c r="Q236" s="67"/>
      <c r="R236" s="60">
        <f t="shared" si="35"/>
        <v>506502273</v>
      </c>
      <c r="S236" s="144"/>
      <c r="T236" s="78" t="s">
        <v>1132</v>
      </c>
    </row>
    <row r="237" spans="1:20" ht="78.75" x14ac:dyDescent="0.25">
      <c r="A237" s="50">
        <v>233</v>
      </c>
      <c r="B237" s="64">
        <v>4</v>
      </c>
      <c r="C237" s="58" t="s">
        <v>36</v>
      </c>
      <c r="D237" s="63" t="s">
        <v>61</v>
      </c>
      <c r="E237" s="63" t="s">
        <v>508</v>
      </c>
      <c r="F237" s="63" t="s">
        <v>1137</v>
      </c>
      <c r="G237" s="116" t="s">
        <v>103</v>
      </c>
      <c r="H237" s="63" t="s">
        <v>1139</v>
      </c>
      <c r="I237" s="117" t="s">
        <v>1138</v>
      </c>
      <c r="J237" s="65">
        <v>42969</v>
      </c>
      <c r="K237" s="66">
        <v>52626</v>
      </c>
      <c r="L237" s="66">
        <v>2017680010228</v>
      </c>
      <c r="M237" s="63" t="s">
        <v>742</v>
      </c>
      <c r="N237" s="75">
        <v>370000000</v>
      </c>
      <c r="O237" s="75">
        <v>100000000</v>
      </c>
      <c r="P237" s="67"/>
      <c r="Q237" s="67"/>
      <c r="R237" s="60">
        <f t="shared" si="35"/>
        <v>100000000</v>
      </c>
      <c r="S237" s="144"/>
      <c r="T237" s="78" t="s">
        <v>1133</v>
      </c>
    </row>
    <row r="238" spans="1:20" ht="45" x14ac:dyDescent="0.25">
      <c r="A238" s="50">
        <v>234</v>
      </c>
      <c r="B238" s="64">
        <v>4</v>
      </c>
      <c r="C238" s="58" t="s">
        <v>36</v>
      </c>
      <c r="D238" s="63" t="s">
        <v>61</v>
      </c>
      <c r="E238" s="63" t="s">
        <v>1070</v>
      </c>
      <c r="F238" s="63" t="s">
        <v>1141</v>
      </c>
      <c r="G238" s="116" t="s">
        <v>103</v>
      </c>
      <c r="H238" s="63" t="s">
        <v>1143</v>
      </c>
      <c r="I238" s="117" t="s">
        <v>1142</v>
      </c>
      <c r="J238" s="65">
        <v>42971</v>
      </c>
      <c r="K238" s="66">
        <v>51525</v>
      </c>
      <c r="L238" s="66">
        <v>2017680010230</v>
      </c>
      <c r="M238" s="63" t="s">
        <v>742</v>
      </c>
      <c r="N238" s="75">
        <v>1022000000</v>
      </c>
      <c r="O238" s="75">
        <f>146032000+30000000</f>
        <v>176032000</v>
      </c>
      <c r="P238" s="67">
        <v>105968000</v>
      </c>
      <c r="Q238" s="67"/>
      <c r="R238" s="60">
        <f t="shared" ref="R238" si="36">SUM(O238:Q238)</f>
        <v>282000000</v>
      </c>
      <c r="S238" s="144"/>
      <c r="T238" s="78" t="s">
        <v>1144</v>
      </c>
    </row>
    <row r="239" spans="1:20" ht="67.5" x14ac:dyDescent="0.25">
      <c r="A239" s="50">
        <v>235</v>
      </c>
      <c r="B239" s="64">
        <v>4</v>
      </c>
      <c r="C239" s="58" t="s">
        <v>36</v>
      </c>
      <c r="D239" s="63" t="s">
        <v>179</v>
      </c>
      <c r="E239" s="63" t="s">
        <v>332</v>
      </c>
      <c r="F239" s="63" t="s">
        <v>1146</v>
      </c>
      <c r="G239" s="116" t="s">
        <v>103</v>
      </c>
      <c r="H239" s="63" t="s">
        <v>1147</v>
      </c>
      <c r="I239" s="117" t="s">
        <v>1145</v>
      </c>
      <c r="J239" s="65">
        <v>42971</v>
      </c>
      <c r="K239" s="66">
        <v>6238</v>
      </c>
      <c r="L239" s="66">
        <v>2017680010229</v>
      </c>
      <c r="M239" s="63" t="s">
        <v>184</v>
      </c>
      <c r="N239" s="75">
        <v>3192874602</v>
      </c>
      <c r="O239" s="75">
        <v>1259984174</v>
      </c>
      <c r="P239" s="67"/>
      <c r="Q239" s="67"/>
      <c r="R239" s="60">
        <f>SUM(O239:Q239)</f>
        <v>1259984174</v>
      </c>
      <c r="S239" s="144"/>
      <c r="T239" s="78" t="s">
        <v>1148</v>
      </c>
    </row>
    <row r="240" spans="1:20" ht="45" x14ac:dyDescent="0.25">
      <c r="A240" s="50">
        <v>236</v>
      </c>
      <c r="B240" s="64">
        <v>4</v>
      </c>
      <c r="C240" s="58" t="s">
        <v>36</v>
      </c>
      <c r="D240" s="58" t="s">
        <v>503</v>
      </c>
      <c r="E240" s="58" t="s">
        <v>410</v>
      </c>
      <c r="F240" s="63" t="s">
        <v>1149</v>
      </c>
      <c r="G240" s="116" t="s">
        <v>103</v>
      </c>
      <c r="H240" s="63" t="s">
        <v>1151</v>
      </c>
      <c r="I240" s="117" t="s">
        <v>1150</v>
      </c>
      <c r="J240" s="65">
        <v>42971</v>
      </c>
      <c r="K240" s="66">
        <v>51579</v>
      </c>
      <c r="L240" s="66">
        <v>2017680010231</v>
      </c>
      <c r="M240" s="63" t="s">
        <v>23</v>
      </c>
      <c r="N240" s="75">
        <v>824079994.26999998</v>
      </c>
      <c r="O240" s="75">
        <v>824079994.26999998</v>
      </c>
      <c r="P240" s="67"/>
      <c r="Q240" s="67"/>
      <c r="R240" s="60">
        <f>SUM(O240:Q240)</f>
        <v>824079994.26999998</v>
      </c>
      <c r="S240" s="144"/>
      <c r="T240" s="78" t="s">
        <v>1152</v>
      </c>
    </row>
    <row r="241" spans="1:20" ht="56.25" x14ac:dyDescent="0.25">
      <c r="A241" s="50">
        <v>237</v>
      </c>
      <c r="B241" s="93" t="s">
        <v>1000</v>
      </c>
      <c r="C241" s="58" t="s">
        <v>999</v>
      </c>
      <c r="D241" s="58" t="s">
        <v>1153</v>
      </c>
      <c r="E241" s="63" t="s">
        <v>1175</v>
      </c>
      <c r="F241" s="63" t="s">
        <v>1154</v>
      </c>
      <c r="G241" s="116" t="s">
        <v>103</v>
      </c>
      <c r="H241" s="63" t="s">
        <v>1156</v>
      </c>
      <c r="I241" s="117" t="s">
        <v>1155</v>
      </c>
      <c r="J241" s="65">
        <v>42971</v>
      </c>
      <c r="K241" s="66">
        <v>55354</v>
      </c>
      <c r="L241" s="66">
        <v>2017680010234</v>
      </c>
      <c r="M241" s="63" t="s">
        <v>23</v>
      </c>
      <c r="N241" s="75">
        <v>2449984504.6700001</v>
      </c>
      <c r="O241" s="75">
        <v>2449984504.6700001</v>
      </c>
      <c r="P241" s="67"/>
      <c r="Q241" s="67"/>
      <c r="R241" s="60">
        <f>SUM(O241:Q241)</f>
        <v>2449984504.6700001</v>
      </c>
      <c r="S241" s="144"/>
      <c r="T241" s="78" t="s">
        <v>1157</v>
      </c>
    </row>
    <row r="242" spans="1:20" ht="45" x14ac:dyDescent="0.25">
      <c r="A242" s="50">
        <v>238</v>
      </c>
      <c r="B242" s="57">
        <v>3</v>
      </c>
      <c r="C242" s="63" t="s">
        <v>231</v>
      </c>
      <c r="D242" s="58" t="s">
        <v>232</v>
      </c>
      <c r="E242" s="58" t="s">
        <v>1161</v>
      </c>
      <c r="F242" s="63" t="s">
        <v>1158</v>
      </c>
      <c r="G242" s="116" t="s">
        <v>103</v>
      </c>
      <c r="H242" s="63" t="s">
        <v>1162</v>
      </c>
      <c r="I242" s="117" t="s">
        <v>1159</v>
      </c>
      <c r="J242" s="65">
        <v>42975</v>
      </c>
      <c r="K242" s="66">
        <v>36684</v>
      </c>
      <c r="L242" s="66">
        <v>2017680010232</v>
      </c>
      <c r="M242" s="63" t="s">
        <v>23</v>
      </c>
      <c r="N242" s="75">
        <v>626924951.10000002</v>
      </c>
      <c r="O242" s="75">
        <v>626924951.10000002</v>
      </c>
      <c r="P242" s="67"/>
      <c r="Q242" s="67"/>
      <c r="R242" s="60">
        <f>SUM(O242:Q242)</f>
        <v>626924951.10000002</v>
      </c>
      <c r="S242" s="144"/>
      <c r="T242" s="78" t="s">
        <v>1160</v>
      </c>
    </row>
    <row r="243" spans="1:20" ht="101.25" x14ac:dyDescent="0.25">
      <c r="A243" s="50">
        <v>239</v>
      </c>
      <c r="B243" s="79">
        <v>3</v>
      </c>
      <c r="C243" s="63" t="s">
        <v>231</v>
      </c>
      <c r="D243" s="63" t="s">
        <v>259</v>
      </c>
      <c r="E243" s="63" t="s">
        <v>260</v>
      </c>
      <c r="F243" s="63" t="s">
        <v>261</v>
      </c>
      <c r="G243" s="78" t="s">
        <v>72</v>
      </c>
      <c r="H243" s="63" t="s">
        <v>262</v>
      </c>
      <c r="I243" s="52" t="s">
        <v>263</v>
      </c>
      <c r="J243" s="65">
        <v>42612</v>
      </c>
      <c r="K243" s="66">
        <v>5817</v>
      </c>
      <c r="L243" s="66">
        <v>2017680010039</v>
      </c>
      <c r="M243" s="63" t="s">
        <v>131</v>
      </c>
      <c r="N243" s="75">
        <v>1325000000</v>
      </c>
      <c r="O243" s="60">
        <v>400000000</v>
      </c>
      <c r="P243" s="67"/>
      <c r="Q243" s="67"/>
      <c r="R243" s="60">
        <f>SUBTOTAL(9,O243:Q243)</f>
        <v>400000000</v>
      </c>
      <c r="S243" s="144"/>
      <c r="T243" s="78" t="s">
        <v>1196</v>
      </c>
    </row>
    <row r="244" spans="1:20" ht="67.5" x14ac:dyDescent="0.25">
      <c r="A244" s="50">
        <v>240</v>
      </c>
      <c r="B244" s="64">
        <v>4</v>
      </c>
      <c r="C244" s="58" t="s">
        <v>36</v>
      </c>
      <c r="D244" s="63" t="s">
        <v>61</v>
      </c>
      <c r="E244" s="63" t="s">
        <v>974</v>
      </c>
      <c r="F244" s="63" t="s">
        <v>1163</v>
      </c>
      <c r="G244" s="78" t="s">
        <v>72</v>
      </c>
      <c r="H244" s="58" t="s">
        <v>1164</v>
      </c>
      <c r="I244" s="117" t="s">
        <v>1165</v>
      </c>
      <c r="J244" s="115">
        <v>42718</v>
      </c>
      <c r="K244" s="66">
        <v>50968</v>
      </c>
      <c r="L244" s="66">
        <v>2017680010233</v>
      </c>
      <c r="M244" s="63" t="s">
        <v>742</v>
      </c>
      <c r="N244" s="75">
        <v>1400000000</v>
      </c>
      <c r="O244" s="60">
        <v>360000000</v>
      </c>
      <c r="P244" s="67"/>
      <c r="Q244" s="67"/>
      <c r="R244" s="60">
        <f>SUBTOTAL(9,O244:Q244)</f>
        <v>360000000</v>
      </c>
      <c r="S244" s="144"/>
      <c r="T244" s="78" t="s">
        <v>1140</v>
      </c>
    </row>
    <row r="245" spans="1:20" ht="101.25" x14ac:dyDescent="0.25">
      <c r="A245" s="50">
        <v>241</v>
      </c>
      <c r="B245" s="57">
        <v>1</v>
      </c>
      <c r="C245" s="51" t="s">
        <v>49</v>
      </c>
      <c r="D245" s="58" t="s">
        <v>637</v>
      </c>
      <c r="E245" s="51" t="s">
        <v>34</v>
      </c>
      <c r="F245" s="63" t="s">
        <v>571</v>
      </c>
      <c r="G245" s="78" t="s">
        <v>72</v>
      </c>
      <c r="H245" s="58" t="s">
        <v>1056</v>
      </c>
      <c r="I245" s="117" t="s">
        <v>1052</v>
      </c>
      <c r="J245" s="53">
        <v>42981</v>
      </c>
      <c r="K245" s="58">
        <v>33997</v>
      </c>
      <c r="L245" s="66">
        <v>2017680010228</v>
      </c>
      <c r="M245" s="63" t="s">
        <v>555</v>
      </c>
      <c r="N245" s="75">
        <v>352172303.27999997</v>
      </c>
      <c r="O245" s="75">
        <v>352172303.27999997</v>
      </c>
      <c r="P245" s="67"/>
      <c r="Q245" s="67"/>
      <c r="R245" s="60">
        <f>SUBTOTAL(9,O245:Q245)</f>
        <v>352172303.27999997</v>
      </c>
      <c r="S245" s="144"/>
      <c r="T245" s="78" t="s">
        <v>1197</v>
      </c>
    </row>
    <row r="246" spans="1:20" ht="56.25" x14ac:dyDescent="0.25">
      <c r="A246" s="50">
        <v>242</v>
      </c>
      <c r="B246" s="64">
        <v>6</v>
      </c>
      <c r="C246" s="58" t="s">
        <v>31</v>
      </c>
      <c r="D246" s="58" t="s">
        <v>321</v>
      </c>
      <c r="E246" s="63" t="s">
        <v>980</v>
      </c>
      <c r="F246" s="63" t="s">
        <v>1166</v>
      </c>
      <c r="G246" s="116" t="s">
        <v>103</v>
      </c>
      <c r="H246" s="63" t="s">
        <v>1169</v>
      </c>
      <c r="I246" s="117" t="s">
        <v>1167</v>
      </c>
      <c r="J246" s="65">
        <v>42976</v>
      </c>
      <c r="K246" s="66">
        <v>38502</v>
      </c>
      <c r="L246" s="66">
        <v>2017680010235</v>
      </c>
      <c r="M246" s="63" t="s">
        <v>23</v>
      </c>
      <c r="N246" s="75">
        <v>899999175</v>
      </c>
      <c r="O246" s="75">
        <v>899999175</v>
      </c>
      <c r="P246" s="67"/>
      <c r="Q246" s="67"/>
      <c r="R246" s="60">
        <f>SUM(O246:Q246)</f>
        <v>899999175</v>
      </c>
      <c r="S246" s="144"/>
      <c r="T246" s="78" t="s">
        <v>1168</v>
      </c>
    </row>
    <row r="247" spans="1:20" ht="56.25" x14ac:dyDescent="0.25">
      <c r="A247" s="50">
        <v>243</v>
      </c>
      <c r="B247" s="64">
        <v>4</v>
      </c>
      <c r="C247" s="58" t="s">
        <v>36</v>
      </c>
      <c r="D247" s="58" t="s">
        <v>609</v>
      </c>
      <c r="E247" s="63" t="s">
        <v>1173</v>
      </c>
      <c r="F247" s="63" t="s">
        <v>1171</v>
      </c>
      <c r="G247" s="116" t="s">
        <v>103</v>
      </c>
      <c r="H247" s="63" t="s">
        <v>1174</v>
      </c>
      <c r="I247" s="117" t="s">
        <v>1172</v>
      </c>
      <c r="J247" s="65">
        <v>42977</v>
      </c>
      <c r="K247" s="66">
        <v>21222</v>
      </c>
      <c r="L247" s="66">
        <v>2017680010236</v>
      </c>
      <c r="M247" s="63" t="s">
        <v>346</v>
      </c>
      <c r="N247" s="75">
        <v>230937808</v>
      </c>
      <c r="O247" s="75">
        <v>230937808</v>
      </c>
      <c r="P247" s="67"/>
      <c r="Q247" s="67"/>
      <c r="R247" s="60">
        <f>SUM(O247:Q247)</f>
        <v>230937808</v>
      </c>
      <c r="S247" s="144"/>
      <c r="T247" s="78" t="s">
        <v>1170</v>
      </c>
    </row>
    <row r="248" spans="1:20" ht="101.25" x14ac:dyDescent="0.25">
      <c r="A248" s="151">
        <v>244</v>
      </c>
      <c r="B248" s="85">
        <v>4</v>
      </c>
      <c r="C248" s="86" t="s">
        <v>36</v>
      </c>
      <c r="D248" s="86" t="s">
        <v>179</v>
      </c>
      <c r="E248" s="86" t="s">
        <v>332</v>
      </c>
      <c r="F248" s="86" t="s">
        <v>876</v>
      </c>
      <c r="G248" s="86" t="s">
        <v>65</v>
      </c>
      <c r="H248" s="90" t="s">
        <v>877</v>
      </c>
      <c r="I248" s="87" t="s">
        <v>878</v>
      </c>
      <c r="J248" s="88">
        <v>42690</v>
      </c>
      <c r="K248" s="86">
        <v>31518</v>
      </c>
      <c r="L248" s="89">
        <v>2017680010184</v>
      </c>
      <c r="M248" s="86" t="s">
        <v>184</v>
      </c>
      <c r="N248" s="135">
        <v>1821893859.9000001</v>
      </c>
      <c r="O248" s="135">
        <v>546568157.97000003</v>
      </c>
      <c r="P248" s="106"/>
      <c r="Q248" s="86"/>
      <c r="R248" s="90">
        <f t="shared" ref="R248" si="37">SUM(O248:Q248)</f>
        <v>546568157.97000003</v>
      </c>
      <c r="S248" s="157"/>
      <c r="T248" s="158" t="s">
        <v>1198</v>
      </c>
    </row>
    <row r="392" spans="1:1" x14ac:dyDescent="0.25">
      <c r="A392" s="5" t="s">
        <v>763</v>
      </c>
    </row>
    <row r="421" spans="1:1" x14ac:dyDescent="0.25">
      <c r="A421" s="5" t="s">
        <v>764</v>
      </c>
    </row>
  </sheetData>
  <autoFilter ref="A4:U248">
    <filterColumn colId="1" showButton="0"/>
  </autoFilter>
  <mergeCells count="4">
    <mergeCell ref="B4:C4"/>
    <mergeCell ref="A1:S1"/>
    <mergeCell ref="A2:S2"/>
    <mergeCell ref="A3:S3"/>
  </mergeCells>
  <pageMargins left="0.31496062992125984" right="0.19685039370078741" top="0.35433070866141736" bottom="0.35433070866141736" header="0.31496062992125984" footer="0.31496062992125984"/>
  <pageSetup paperSize="5" scale="5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J241"/>
  <sheetViews>
    <sheetView tabSelected="1" workbookViewId="0">
      <selection activeCell="L4" sqref="L4"/>
    </sheetView>
  </sheetViews>
  <sheetFormatPr baseColWidth="10" defaultRowHeight="15" x14ac:dyDescent="0.25"/>
  <sheetData>
    <row r="4" spans="3:10" x14ac:dyDescent="0.25">
      <c r="C4" t="s">
        <v>26</v>
      </c>
      <c r="D4" t="s">
        <v>25</v>
      </c>
      <c r="E4" t="s">
        <v>3</v>
      </c>
      <c r="F4" t="s">
        <v>4</v>
      </c>
      <c r="G4" t="s">
        <v>50</v>
      </c>
      <c r="H4" t="s">
        <v>48</v>
      </c>
      <c r="I4" t="s">
        <v>5</v>
      </c>
      <c r="J4" t="s">
        <v>6</v>
      </c>
    </row>
    <row r="5" spans="3:10" x14ac:dyDescent="0.25">
      <c r="C5">
        <v>1</v>
      </c>
      <c r="D5" t="s">
        <v>51</v>
      </c>
      <c r="E5" t="s">
        <v>34</v>
      </c>
      <c r="F5" t="s">
        <v>64</v>
      </c>
      <c r="G5" t="s">
        <v>55</v>
      </c>
      <c r="H5" t="s">
        <v>54</v>
      </c>
      <c r="I5" s="174">
        <v>42593</v>
      </c>
      <c r="J5" t="s">
        <v>22</v>
      </c>
    </row>
    <row r="6" spans="3:10" x14ac:dyDescent="0.25">
      <c r="C6">
        <v>1</v>
      </c>
      <c r="D6" t="s">
        <v>61</v>
      </c>
      <c r="E6" t="s">
        <v>34</v>
      </c>
      <c r="F6" t="s">
        <v>724</v>
      </c>
      <c r="G6" t="s">
        <v>39</v>
      </c>
      <c r="H6" t="s">
        <v>37</v>
      </c>
      <c r="I6" s="174">
        <v>42572</v>
      </c>
      <c r="J6" t="s">
        <v>22</v>
      </c>
    </row>
    <row r="7" spans="3:10" x14ac:dyDescent="0.25">
      <c r="C7">
        <v>1</v>
      </c>
      <c r="D7" t="s">
        <v>35</v>
      </c>
      <c r="E7" t="s">
        <v>34</v>
      </c>
      <c r="F7" t="s">
        <v>723</v>
      </c>
      <c r="G7" t="s">
        <v>740</v>
      </c>
      <c r="H7" t="s">
        <v>29</v>
      </c>
      <c r="I7" s="174">
        <v>42563</v>
      </c>
      <c r="J7" t="s">
        <v>22</v>
      </c>
    </row>
    <row r="8" spans="3:10" x14ac:dyDescent="0.25">
      <c r="C8">
        <v>6</v>
      </c>
      <c r="D8" t="s">
        <v>33</v>
      </c>
      <c r="E8" t="s">
        <v>47</v>
      </c>
      <c r="F8" t="s">
        <v>32</v>
      </c>
      <c r="G8" t="s">
        <v>1085</v>
      </c>
      <c r="H8" t="s">
        <v>28</v>
      </c>
      <c r="I8" s="174">
        <v>42563</v>
      </c>
      <c r="J8" t="s">
        <v>22</v>
      </c>
    </row>
    <row r="9" spans="3:10" x14ac:dyDescent="0.25">
      <c r="C9">
        <v>6</v>
      </c>
      <c r="D9" t="s">
        <v>33</v>
      </c>
      <c r="E9" t="s">
        <v>53</v>
      </c>
      <c r="F9" t="s">
        <v>71</v>
      </c>
      <c r="G9" t="s">
        <v>1087</v>
      </c>
      <c r="H9" t="s">
        <v>52</v>
      </c>
      <c r="I9" s="174">
        <v>42586</v>
      </c>
      <c r="J9" t="s">
        <v>22</v>
      </c>
    </row>
    <row r="10" spans="3:10" x14ac:dyDescent="0.25">
      <c r="C10">
        <v>1</v>
      </c>
      <c r="D10" t="s">
        <v>35</v>
      </c>
      <c r="E10" t="s">
        <v>34</v>
      </c>
      <c r="F10" t="s">
        <v>1073</v>
      </c>
      <c r="G10" t="s">
        <v>1086</v>
      </c>
      <c r="H10" t="s">
        <v>40</v>
      </c>
      <c r="I10" s="174">
        <v>42576</v>
      </c>
      <c r="J10" t="s">
        <v>23</v>
      </c>
    </row>
    <row r="11" spans="3:10" x14ac:dyDescent="0.25">
      <c r="C11">
        <v>1</v>
      </c>
      <c r="D11" t="s">
        <v>35</v>
      </c>
      <c r="E11" t="s">
        <v>34</v>
      </c>
      <c r="F11" t="s">
        <v>43</v>
      </c>
      <c r="G11" t="s">
        <v>735</v>
      </c>
      <c r="H11" t="s">
        <v>41</v>
      </c>
      <c r="I11" s="174">
        <v>42577</v>
      </c>
      <c r="J11" t="s">
        <v>59</v>
      </c>
    </row>
    <row r="12" spans="3:10" x14ac:dyDescent="0.25">
      <c r="C12">
        <v>1</v>
      </c>
      <c r="D12" t="s">
        <v>45</v>
      </c>
      <c r="E12" t="s">
        <v>46</v>
      </c>
      <c r="F12" t="s">
        <v>44</v>
      </c>
      <c r="G12" t="s">
        <v>1088</v>
      </c>
      <c r="H12" t="s">
        <v>75</v>
      </c>
      <c r="I12" s="174">
        <v>42572</v>
      </c>
      <c r="J12" t="s">
        <v>59</v>
      </c>
    </row>
    <row r="13" spans="3:10" x14ac:dyDescent="0.25">
      <c r="C13">
        <v>1</v>
      </c>
      <c r="D13" t="s">
        <v>61</v>
      </c>
      <c r="E13" t="s">
        <v>34</v>
      </c>
      <c r="F13" t="s">
        <v>726</v>
      </c>
      <c r="G13" t="s">
        <v>77</v>
      </c>
      <c r="H13" t="s">
        <v>78</v>
      </c>
      <c r="I13" s="174">
        <v>42572</v>
      </c>
      <c r="J13" t="s">
        <v>59</v>
      </c>
    </row>
    <row r="14" spans="3:10" x14ac:dyDescent="0.25">
      <c r="C14">
        <v>4</v>
      </c>
      <c r="D14" t="s">
        <v>56</v>
      </c>
      <c r="E14" t="s">
        <v>80</v>
      </c>
      <c r="F14" t="s">
        <v>81</v>
      </c>
      <c r="G14" t="s">
        <v>739</v>
      </c>
      <c r="H14" t="s">
        <v>82</v>
      </c>
      <c r="I14" s="174">
        <v>42565</v>
      </c>
      <c r="J14" t="s">
        <v>57</v>
      </c>
    </row>
    <row r="15" spans="3:10" x14ac:dyDescent="0.25">
      <c r="C15">
        <v>2</v>
      </c>
      <c r="D15" t="s">
        <v>84</v>
      </c>
      <c r="E15" t="s">
        <v>85</v>
      </c>
      <c r="F15" t="s">
        <v>86</v>
      </c>
      <c r="G15" t="s">
        <v>87</v>
      </c>
      <c r="H15" t="s">
        <v>88</v>
      </c>
      <c r="I15" s="174">
        <v>42641</v>
      </c>
      <c r="J15" t="s">
        <v>89</v>
      </c>
    </row>
    <row r="16" spans="3:10" x14ac:dyDescent="0.25">
      <c r="C16">
        <v>2</v>
      </c>
      <c r="D16" t="s">
        <v>84</v>
      </c>
      <c r="E16" t="s">
        <v>91</v>
      </c>
      <c r="F16" t="s">
        <v>92</v>
      </c>
      <c r="G16" t="s">
        <v>93</v>
      </c>
      <c r="H16" t="s">
        <v>94</v>
      </c>
      <c r="I16" s="174">
        <v>42641</v>
      </c>
      <c r="J16" t="s">
        <v>89</v>
      </c>
    </row>
    <row r="17" spans="3:10" x14ac:dyDescent="0.25">
      <c r="C17">
        <v>6</v>
      </c>
      <c r="D17" t="s">
        <v>33</v>
      </c>
      <c r="E17" t="s">
        <v>97</v>
      </c>
      <c r="F17" t="s">
        <v>98</v>
      </c>
      <c r="G17" t="s">
        <v>99</v>
      </c>
      <c r="H17" t="s">
        <v>100</v>
      </c>
      <c r="I17" s="174">
        <v>42621</v>
      </c>
      <c r="J17" t="s">
        <v>22</v>
      </c>
    </row>
    <row r="18" spans="3:10" x14ac:dyDescent="0.25">
      <c r="C18">
        <v>2</v>
      </c>
      <c r="D18" t="s">
        <v>84</v>
      </c>
      <c r="E18" t="s">
        <v>91</v>
      </c>
      <c r="F18" t="s">
        <v>493</v>
      </c>
      <c r="G18" t="s">
        <v>106</v>
      </c>
      <c r="H18" t="s">
        <v>104</v>
      </c>
      <c r="I18" s="174">
        <v>42745</v>
      </c>
      <c r="J18" t="s">
        <v>89</v>
      </c>
    </row>
    <row r="19" spans="3:10" x14ac:dyDescent="0.25">
      <c r="C19">
        <v>4</v>
      </c>
      <c r="D19" t="s">
        <v>56</v>
      </c>
      <c r="E19" t="s">
        <v>110</v>
      </c>
      <c r="F19" t="s">
        <v>111</v>
      </c>
      <c r="G19" t="s">
        <v>112</v>
      </c>
      <c r="H19" t="s">
        <v>113</v>
      </c>
      <c r="I19" s="174">
        <v>42599</v>
      </c>
      <c r="J19" t="s">
        <v>57</v>
      </c>
    </row>
    <row r="20" spans="3:10" x14ac:dyDescent="0.25">
      <c r="C20">
        <v>4</v>
      </c>
      <c r="D20" t="s">
        <v>56</v>
      </c>
      <c r="E20" t="s">
        <v>110</v>
      </c>
      <c r="F20" t="s">
        <v>114</v>
      </c>
      <c r="G20" t="s">
        <v>115</v>
      </c>
      <c r="H20" t="s">
        <v>116</v>
      </c>
      <c r="I20" s="174">
        <v>42599</v>
      </c>
      <c r="J20" t="s">
        <v>57</v>
      </c>
    </row>
    <row r="21" spans="3:10" x14ac:dyDescent="0.25">
      <c r="C21">
        <v>4</v>
      </c>
      <c r="D21" t="s">
        <v>56</v>
      </c>
      <c r="E21" t="s">
        <v>110</v>
      </c>
      <c r="F21" t="s">
        <v>118</v>
      </c>
      <c r="G21" t="s">
        <v>119</v>
      </c>
      <c r="H21" t="s">
        <v>120</v>
      </c>
      <c r="I21" s="174">
        <v>42671</v>
      </c>
      <c r="J21" t="s">
        <v>57</v>
      </c>
    </row>
    <row r="22" spans="3:10" x14ac:dyDescent="0.25">
      <c r="C22">
        <v>6</v>
      </c>
      <c r="D22" t="s">
        <v>123</v>
      </c>
      <c r="E22" t="s">
        <v>124</v>
      </c>
      <c r="F22" t="s">
        <v>125</v>
      </c>
      <c r="G22" t="s">
        <v>126</v>
      </c>
      <c r="H22" t="s">
        <v>127</v>
      </c>
      <c r="I22" s="174">
        <v>42563</v>
      </c>
      <c r="J22" t="s">
        <v>23</v>
      </c>
    </row>
    <row r="23" spans="3:10" x14ac:dyDescent="0.25">
      <c r="C23">
        <v>1</v>
      </c>
      <c r="D23" t="s">
        <v>128</v>
      </c>
      <c r="E23" t="s">
        <v>537</v>
      </c>
      <c r="F23" t="s">
        <v>129</v>
      </c>
      <c r="G23" t="s">
        <v>1089</v>
      </c>
      <c r="H23" t="s">
        <v>130</v>
      </c>
      <c r="I23" s="174">
        <v>42572</v>
      </c>
      <c r="J23" t="s">
        <v>131</v>
      </c>
    </row>
    <row r="24" spans="3:10" x14ac:dyDescent="0.25">
      <c r="C24">
        <v>2</v>
      </c>
      <c r="D24" t="s">
        <v>135</v>
      </c>
      <c r="E24" t="s">
        <v>136</v>
      </c>
      <c r="F24" t="s">
        <v>137</v>
      </c>
      <c r="G24" t="s">
        <v>138</v>
      </c>
      <c r="H24" t="s">
        <v>139</v>
      </c>
      <c r="I24" s="174">
        <v>42576</v>
      </c>
      <c r="J24" t="s">
        <v>131</v>
      </c>
    </row>
    <row r="25" spans="3:10" x14ac:dyDescent="0.25">
      <c r="C25">
        <v>4</v>
      </c>
      <c r="D25" t="s">
        <v>140</v>
      </c>
      <c r="E25" t="s">
        <v>141</v>
      </c>
      <c r="F25" t="s">
        <v>1074</v>
      </c>
      <c r="G25" t="s">
        <v>142</v>
      </c>
      <c r="H25" t="s">
        <v>143</v>
      </c>
      <c r="I25" s="174">
        <v>42577</v>
      </c>
      <c r="J25" t="s">
        <v>144</v>
      </c>
    </row>
    <row r="26" spans="3:10" x14ac:dyDescent="0.25">
      <c r="C26">
        <v>4</v>
      </c>
      <c r="D26" t="s">
        <v>61</v>
      </c>
      <c r="E26" t="s">
        <v>145</v>
      </c>
      <c r="F26" t="s">
        <v>146</v>
      </c>
      <c r="G26" t="s">
        <v>147</v>
      </c>
      <c r="H26" t="s">
        <v>148</v>
      </c>
      <c r="I26" s="174">
        <v>42648</v>
      </c>
      <c r="J26" t="s">
        <v>742</v>
      </c>
    </row>
    <row r="27" spans="3:10" x14ac:dyDescent="0.25">
      <c r="C27">
        <v>6</v>
      </c>
      <c r="D27" t="s">
        <v>33</v>
      </c>
      <c r="E27" t="s">
        <v>349</v>
      </c>
      <c r="F27" t="s">
        <v>151</v>
      </c>
      <c r="G27" t="s">
        <v>158</v>
      </c>
      <c r="H27" t="s">
        <v>159</v>
      </c>
      <c r="I27" s="174">
        <v>42751</v>
      </c>
      <c r="J27" t="s">
        <v>23</v>
      </c>
    </row>
    <row r="28" spans="3:10" x14ac:dyDescent="0.25">
      <c r="C28">
        <v>2</v>
      </c>
      <c r="D28" t="s">
        <v>84</v>
      </c>
      <c r="E28" t="s">
        <v>163</v>
      </c>
      <c r="F28" t="s">
        <v>162</v>
      </c>
      <c r="G28" t="s">
        <v>730</v>
      </c>
      <c r="H28" t="s">
        <v>165</v>
      </c>
      <c r="I28" s="174">
        <v>42751</v>
      </c>
      <c r="J28" t="s">
        <v>89</v>
      </c>
    </row>
    <row r="29" spans="3:10" x14ac:dyDescent="0.25">
      <c r="C29">
        <v>4</v>
      </c>
      <c r="D29" t="s">
        <v>56</v>
      </c>
      <c r="E29" t="s">
        <v>110</v>
      </c>
      <c r="F29" t="s">
        <v>167</v>
      </c>
      <c r="G29" t="s">
        <v>1199</v>
      </c>
      <c r="H29" t="s">
        <v>166</v>
      </c>
      <c r="I29" s="174">
        <v>42751</v>
      </c>
      <c r="J29" t="s">
        <v>57</v>
      </c>
    </row>
    <row r="30" spans="3:10" x14ac:dyDescent="0.25">
      <c r="C30">
        <v>1</v>
      </c>
      <c r="D30" t="s">
        <v>51</v>
      </c>
      <c r="E30" t="s">
        <v>34</v>
      </c>
      <c r="F30" t="s">
        <v>171</v>
      </c>
      <c r="G30" t="s">
        <v>1090</v>
      </c>
      <c r="H30" t="s">
        <v>172</v>
      </c>
      <c r="I30" s="174">
        <v>42580</v>
      </c>
      <c r="J30" t="s">
        <v>131</v>
      </c>
    </row>
    <row r="31" spans="3:10" x14ac:dyDescent="0.25">
      <c r="C31">
        <v>1</v>
      </c>
      <c r="D31" t="s">
        <v>128</v>
      </c>
      <c r="E31" t="s">
        <v>174</v>
      </c>
      <c r="F31" t="s">
        <v>873</v>
      </c>
      <c r="G31" t="s">
        <v>175</v>
      </c>
      <c r="H31" t="s">
        <v>176</v>
      </c>
      <c r="I31" s="174">
        <v>42572</v>
      </c>
      <c r="J31" t="s">
        <v>177</v>
      </c>
    </row>
    <row r="32" spans="3:10" x14ac:dyDescent="0.25">
      <c r="C32">
        <v>4</v>
      </c>
      <c r="D32" t="s">
        <v>179</v>
      </c>
      <c r="E32" t="s">
        <v>180</v>
      </c>
      <c r="F32" t="s">
        <v>181</v>
      </c>
      <c r="G32" t="s">
        <v>182</v>
      </c>
      <c r="H32" t="s">
        <v>183</v>
      </c>
      <c r="I32" s="174">
        <v>42563</v>
      </c>
      <c r="J32" t="s">
        <v>184</v>
      </c>
    </row>
    <row r="33" spans="3:10" x14ac:dyDescent="0.25">
      <c r="C33">
        <v>4</v>
      </c>
      <c r="D33" t="s">
        <v>61</v>
      </c>
      <c r="E33" t="s">
        <v>186</v>
      </c>
      <c r="F33" t="s">
        <v>187</v>
      </c>
      <c r="G33" t="s">
        <v>189</v>
      </c>
      <c r="H33" t="s">
        <v>188</v>
      </c>
      <c r="I33" s="174">
        <v>42572</v>
      </c>
      <c r="J33" t="s">
        <v>184</v>
      </c>
    </row>
    <row r="34" spans="3:10" x14ac:dyDescent="0.25">
      <c r="C34">
        <v>2</v>
      </c>
      <c r="D34" t="s">
        <v>193</v>
      </c>
      <c r="E34" t="s">
        <v>194</v>
      </c>
      <c r="F34" t="s">
        <v>195</v>
      </c>
      <c r="G34" t="s">
        <v>1091</v>
      </c>
      <c r="H34" t="s">
        <v>196</v>
      </c>
      <c r="I34" s="174">
        <v>42591</v>
      </c>
      <c r="J34" t="s">
        <v>131</v>
      </c>
    </row>
    <row r="35" spans="3:10" x14ac:dyDescent="0.25">
      <c r="C35">
        <v>4</v>
      </c>
      <c r="D35" t="s">
        <v>56</v>
      </c>
      <c r="E35" t="s">
        <v>110</v>
      </c>
      <c r="F35" t="s">
        <v>197</v>
      </c>
      <c r="G35" t="s">
        <v>199</v>
      </c>
      <c r="H35" t="s">
        <v>191</v>
      </c>
      <c r="I35" s="174">
        <v>42753</v>
      </c>
      <c r="J35" t="s">
        <v>57</v>
      </c>
    </row>
    <row r="36" spans="3:10" x14ac:dyDescent="0.25">
      <c r="C36">
        <v>4</v>
      </c>
      <c r="D36" t="s">
        <v>56</v>
      </c>
      <c r="E36" t="s">
        <v>80</v>
      </c>
      <c r="F36" t="s">
        <v>993</v>
      </c>
      <c r="G36" t="s">
        <v>1092</v>
      </c>
      <c r="H36" t="s">
        <v>200</v>
      </c>
      <c r="I36" s="174">
        <v>42753</v>
      </c>
      <c r="J36" t="s">
        <v>57</v>
      </c>
    </row>
    <row r="37" spans="3:10" x14ac:dyDescent="0.25">
      <c r="C37">
        <v>2</v>
      </c>
      <c r="D37" t="s">
        <v>84</v>
      </c>
      <c r="E37" t="s">
        <v>85</v>
      </c>
      <c r="F37" t="s">
        <v>203</v>
      </c>
      <c r="G37" t="s">
        <v>1093</v>
      </c>
      <c r="H37" t="s">
        <v>202</v>
      </c>
      <c r="I37" s="174">
        <v>42753</v>
      </c>
      <c r="J37" t="s">
        <v>89</v>
      </c>
    </row>
    <row r="38" spans="3:10" x14ac:dyDescent="0.25">
      <c r="C38">
        <v>2</v>
      </c>
      <c r="D38" t="s">
        <v>135</v>
      </c>
      <c r="E38" t="s">
        <v>206</v>
      </c>
      <c r="F38" t="s">
        <v>207</v>
      </c>
      <c r="G38" t="s">
        <v>1095</v>
      </c>
      <c r="H38" t="s">
        <v>208</v>
      </c>
      <c r="I38" s="174">
        <v>42564</v>
      </c>
      <c r="J38" t="s">
        <v>131</v>
      </c>
    </row>
    <row r="39" spans="3:10" x14ac:dyDescent="0.25">
      <c r="C39">
        <v>2</v>
      </c>
      <c r="D39" t="s">
        <v>209</v>
      </c>
      <c r="E39" t="s">
        <v>210</v>
      </c>
      <c r="F39" t="s">
        <v>211</v>
      </c>
      <c r="G39" t="s">
        <v>1094</v>
      </c>
      <c r="H39" t="s">
        <v>212</v>
      </c>
      <c r="I39" s="174">
        <v>42598</v>
      </c>
      <c r="J39" t="s">
        <v>131</v>
      </c>
    </row>
    <row r="40" spans="3:10" x14ac:dyDescent="0.25">
      <c r="C40">
        <v>2</v>
      </c>
      <c r="D40" t="s">
        <v>193</v>
      </c>
      <c r="E40" t="s">
        <v>215</v>
      </c>
      <c r="F40" t="s">
        <v>727</v>
      </c>
      <c r="G40" t="s">
        <v>216</v>
      </c>
      <c r="H40" t="s">
        <v>217</v>
      </c>
      <c r="I40" s="174">
        <v>42587</v>
      </c>
      <c r="J40" t="s">
        <v>131</v>
      </c>
    </row>
    <row r="41" spans="3:10" x14ac:dyDescent="0.25">
      <c r="C41">
        <v>1</v>
      </c>
      <c r="D41" t="s">
        <v>128</v>
      </c>
      <c r="E41" t="s">
        <v>221</v>
      </c>
      <c r="F41" t="s">
        <v>214</v>
      </c>
      <c r="G41" t="s">
        <v>222</v>
      </c>
      <c r="H41" t="s">
        <v>219</v>
      </c>
      <c r="I41" s="174">
        <v>42753</v>
      </c>
      <c r="J41" t="s">
        <v>220</v>
      </c>
    </row>
    <row r="42" spans="3:10" x14ac:dyDescent="0.25">
      <c r="C42">
        <v>1</v>
      </c>
      <c r="D42" t="s">
        <v>51</v>
      </c>
      <c r="E42" t="s">
        <v>34</v>
      </c>
      <c r="F42" t="s">
        <v>226</v>
      </c>
      <c r="G42" t="s">
        <v>731</v>
      </c>
      <c r="H42" t="s">
        <v>224</v>
      </c>
      <c r="I42" s="174">
        <v>42753</v>
      </c>
      <c r="J42" t="s">
        <v>225</v>
      </c>
    </row>
    <row r="43" spans="3:10" x14ac:dyDescent="0.25">
      <c r="C43">
        <v>2</v>
      </c>
      <c r="D43" t="s">
        <v>193</v>
      </c>
      <c r="E43" t="s">
        <v>228</v>
      </c>
      <c r="F43" t="s">
        <v>229</v>
      </c>
      <c r="G43" t="s">
        <v>1096</v>
      </c>
      <c r="H43" t="s">
        <v>230</v>
      </c>
      <c r="I43" s="174">
        <v>42599</v>
      </c>
      <c r="J43" t="s">
        <v>131</v>
      </c>
    </row>
    <row r="44" spans="3:10" x14ac:dyDescent="0.25">
      <c r="C44">
        <v>3</v>
      </c>
      <c r="D44" t="s">
        <v>232</v>
      </c>
      <c r="E44" t="s">
        <v>807</v>
      </c>
      <c r="F44" t="s">
        <v>233</v>
      </c>
      <c r="G44" t="s">
        <v>234</v>
      </c>
      <c r="H44" t="s">
        <v>235</v>
      </c>
      <c r="I44" s="174">
        <v>42612</v>
      </c>
      <c r="J44" t="s">
        <v>184</v>
      </c>
    </row>
    <row r="45" spans="3:10" x14ac:dyDescent="0.25">
      <c r="C45">
        <v>2</v>
      </c>
      <c r="D45" t="s">
        <v>135</v>
      </c>
      <c r="E45" t="s">
        <v>237</v>
      </c>
      <c r="F45" t="s">
        <v>238</v>
      </c>
      <c r="G45" t="s">
        <v>239</v>
      </c>
      <c r="H45" t="s">
        <v>240</v>
      </c>
      <c r="I45" s="174">
        <v>42598</v>
      </c>
      <c r="J45" t="s">
        <v>184</v>
      </c>
    </row>
    <row r="46" spans="3:10" x14ac:dyDescent="0.25">
      <c r="C46">
        <v>1</v>
      </c>
      <c r="D46" t="s">
        <v>35</v>
      </c>
      <c r="E46" t="s">
        <v>242</v>
      </c>
      <c r="F46" t="s">
        <v>243</v>
      </c>
      <c r="G46" t="s">
        <v>244</v>
      </c>
      <c r="H46" t="s">
        <v>245</v>
      </c>
      <c r="I46" s="174">
        <v>42613</v>
      </c>
      <c r="J46" t="s">
        <v>184</v>
      </c>
    </row>
    <row r="47" spans="3:10" x14ac:dyDescent="0.25">
      <c r="C47">
        <v>4</v>
      </c>
      <c r="D47" t="s">
        <v>56</v>
      </c>
      <c r="E47" t="s">
        <v>110</v>
      </c>
      <c r="F47" t="s">
        <v>1075</v>
      </c>
      <c r="G47" t="s">
        <v>247</v>
      </c>
      <c r="H47" t="s">
        <v>248</v>
      </c>
      <c r="I47" s="174">
        <v>42565</v>
      </c>
      <c r="J47" t="s">
        <v>57</v>
      </c>
    </row>
    <row r="48" spans="3:10" x14ac:dyDescent="0.25">
      <c r="C48">
        <v>2</v>
      </c>
      <c r="D48" t="s">
        <v>135</v>
      </c>
      <c r="E48" t="s">
        <v>237</v>
      </c>
      <c r="F48" t="s">
        <v>251</v>
      </c>
      <c r="G48" t="s">
        <v>1097</v>
      </c>
      <c r="H48" t="s">
        <v>252</v>
      </c>
      <c r="I48" s="174">
        <v>42576</v>
      </c>
      <c r="J48" t="s">
        <v>131</v>
      </c>
    </row>
    <row r="49" spans="3:10" x14ac:dyDescent="0.25">
      <c r="C49">
        <v>4</v>
      </c>
      <c r="D49" t="s">
        <v>179</v>
      </c>
      <c r="E49" t="s">
        <v>253</v>
      </c>
      <c r="F49" t="s">
        <v>254</v>
      </c>
      <c r="G49" t="s">
        <v>255</v>
      </c>
      <c r="H49" t="s">
        <v>256</v>
      </c>
      <c r="I49" s="174">
        <v>42601</v>
      </c>
      <c r="J49" t="s">
        <v>184</v>
      </c>
    </row>
    <row r="50" spans="3:10" x14ac:dyDescent="0.25">
      <c r="C50">
        <v>2</v>
      </c>
      <c r="D50" t="s">
        <v>135</v>
      </c>
      <c r="E50" t="s">
        <v>136</v>
      </c>
      <c r="F50" t="s">
        <v>265</v>
      </c>
      <c r="G50" t="s">
        <v>266</v>
      </c>
      <c r="H50" t="s">
        <v>267</v>
      </c>
      <c r="I50" s="174">
        <v>42586</v>
      </c>
      <c r="J50" t="s">
        <v>184</v>
      </c>
    </row>
    <row r="51" spans="3:10" x14ac:dyDescent="0.25">
      <c r="C51">
        <v>4</v>
      </c>
      <c r="D51" t="s">
        <v>179</v>
      </c>
      <c r="E51" t="s">
        <v>268</v>
      </c>
      <c r="F51" t="s">
        <v>269</v>
      </c>
      <c r="G51" t="s">
        <v>1020</v>
      </c>
      <c r="H51" t="s">
        <v>270</v>
      </c>
      <c r="I51" s="174">
        <v>42614</v>
      </c>
      <c r="J51" t="s">
        <v>184</v>
      </c>
    </row>
    <row r="52" spans="3:10" x14ac:dyDescent="0.25">
      <c r="C52">
        <v>2</v>
      </c>
      <c r="D52" t="s">
        <v>272</v>
      </c>
      <c r="E52" t="s">
        <v>228</v>
      </c>
      <c r="F52" t="s">
        <v>273</v>
      </c>
      <c r="G52" t="s">
        <v>274</v>
      </c>
      <c r="H52" t="s">
        <v>275</v>
      </c>
      <c r="I52" s="174">
        <v>42621</v>
      </c>
      <c r="J52" t="s">
        <v>184</v>
      </c>
    </row>
    <row r="53" spans="3:10" x14ac:dyDescent="0.25">
      <c r="C53">
        <v>4</v>
      </c>
      <c r="D53" t="s">
        <v>179</v>
      </c>
      <c r="E53" t="s">
        <v>277</v>
      </c>
      <c r="F53" t="s">
        <v>278</v>
      </c>
      <c r="G53" t="s">
        <v>1098</v>
      </c>
      <c r="H53" t="s">
        <v>279</v>
      </c>
      <c r="I53" s="174">
        <v>42583</v>
      </c>
      <c r="J53" t="s">
        <v>184</v>
      </c>
    </row>
    <row r="54" spans="3:10" x14ac:dyDescent="0.25">
      <c r="C54">
        <v>2</v>
      </c>
      <c r="D54" t="s">
        <v>135</v>
      </c>
      <c r="E54" t="s">
        <v>281</v>
      </c>
      <c r="F54" t="s">
        <v>282</v>
      </c>
      <c r="G54" t="s">
        <v>283</v>
      </c>
      <c r="H54" t="s">
        <v>284</v>
      </c>
      <c r="I54" s="174">
        <v>42629</v>
      </c>
      <c r="J54" t="s">
        <v>184</v>
      </c>
    </row>
    <row r="55" spans="3:10" x14ac:dyDescent="0.25">
      <c r="C55">
        <v>4</v>
      </c>
      <c r="D55" t="s">
        <v>179</v>
      </c>
      <c r="E55" t="s">
        <v>286</v>
      </c>
      <c r="F55" t="s">
        <v>287</v>
      </c>
      <c r="G55" t="s">
        <v>1099</v>
      </c>
      <c r="H55" t="s">
        <v>288</v>
      </c>
      <c r="I55" s="174">
        <v>42613</v>
      </c>
      <c r="J55" t="s">
        <v>184</v>
      </c>
    </row>
    <row r="56" spans="3:10" x14ac:dyDescent="0.25">
      <c r="C56">
        <v>3</v>
      </c>
      <c r="D56" t="s">
        <v>290</v>
      </c>
      <c r="E56" t="s">
        <v>291</v>
      </c>
      <c r="F56" t="s">
        <v>292</v>
      </c>
      <c r="G56" t="s">
        <v>737</v>
      </c>
      <c r="H56" t="s">
        <v>293</v>
      </c>
      <c r="I56" s="174">
        <v>42572</v>
      </c>
      <c r="J56" t="s">
        <v>184</v>
      </c>
    </row>
    <row r="57" spans="3:10" x14ac:dyDescent="0.25">
      <c r="C57">
        <v>3</v>
      </c>
      <c r="D57" t="s">
        <v>290</v>
      </c>
      <c r="E57" t="s">
        <v>296</v>
      </c>
      <c r="F57" t="s">
        <v>297</v>
      </c>
      <c r="G57" t="s">
        <v>298</v>
      </c>
      <c r="H57" t="s">
        <v>299</v>
      </c>
      <c r="I57" s="174">
        <v>42572</v>
      </c>
      <c r="J57" t="s">
        <v>184</v>
      </c>
    </row>
    <row r="58" spans="3:10" x14ac:dyDescent="0.25">
      <c r="C58">
        <v>4</v>
      </c>
      <c r="D58" t="s">
        <v>61</v>
      </c>
      <c r="E58" t="s">
        <v>302</v>
      </c>
      <c r="F58" t="s">
        <v>303</v>
      </c>
      <c r="G58" t="s">
        <v>304</v>
      </c>
      <c r="H58" t="s">
        <v>305</v>
      </c>
      <c r="I58" s="174">
        <v>42572</v>
      </c>
      <c r="J58" t="s">
        <v>184</v>
      </c>
    </row>
    <row r="59" spans="3:10" x14ac:dyDescent="0.25">
      <c r="C59">
        <v>4</v>
      </c>
      <c r="D59" t="s">
        <v>179</v>
      </c>
      <c r="E59" t="s">
        <v>307</v>
      </c>
      <c r="F59" t="s">
        <v>308</v>
      </c>
      <c r="G59" t="s">
        <v>1100</v>
      </c>
      <c r="H59" t="s">
        <v>309</v>
      </c>
      <c r="I59" s="174">
        <v>42579</v>
      </c>
      <c r="J59" t="s">
        <v>184</v>
      </c>
    </row>
    <row r="60" spans="3:10" x14ac:dyDescent="0.25">
      <c r="C60">
        <v>2</v>
      </c>
      <c r="D60" t="s">
        <v>135</v>
      </c>
      <c r="E60" t="s">
        <v>311</v>
      </c>
      <c r="F60" t="s">
        <v>312</v>
      </c>
      <c r="G60" t="s">
        <v>313</v>
      </c>
      <c r="H60" t="s">
        <v>314</v>
      </c>
      <c r="I60" s="174">
        <v>42576</v>
      </c>
      <c r="J60" t="s">
        <v>131</v>
      </c>
    </row>
    <row r="61" spans="3:10" x14ac:dyDescent="0.25">
      <c r="C61">
        <v>2</v>
      </c>
      <c r="D61" t="s">
        <v>84</v>
      </c>
      <c r="E61" t="s">
        <v>319</v>
      </c>
      <c r="F61" t="s">
        <v>316</v>
      </c>
      <c r="G61" t="s">
        <v>320</v>
      </c>
      <c r="H61" t="s">
        <v>318</v>
      </c>
      <c r="I61" s="174">
        <v>42754</v>
      </c>
      <c r="J61" t="s">
        <v>89</v>
      </c>
    </row>
    <row r="62" spans="3:10" x14ac:dyDescent="0.25">
      <c r="C62">
        <v>6</v>
      </c>
      <c r="D62" t="s">
        <v>321</v>
      </c>
      <c r="E62" t="s">
        <v>124</v>
      </c>
      <c r="F62" t="s">
        <v>322</v>
      </c>
      <c r="G62" t="s">
        <v>323</v>
      </c>
      <c r="H62" t="s">
        <v>324</v>
      </c>
      <c r="I62" s="174">
        <v>42626</v>
      </c>
      <c r="J62" t="s">
        <v>23</v>
      </c>
    </row>
    <row r="63" spans="3:10" x14ac:dyDescent="0.25">
      <c r="C63">
        <v>3</v>
      </c>
      <c r="D63" t="s">
        <v>326</v>
      </c>
      <c r="E63" t="s">
        <v>327</v>
      </c>
      <c r="F63" t="s">
        <v>328</v>
      </c>
      <c r="G63" t="s">
        <v>329</v>
      </c>
      <c r="H63" t="s">
        <v>330</v>
      </c>
      <c r="I63" s="174">
        <v>42599</v>
      </c>
      <c r="J63" t="s">
        <v>184</v>
      </c>
    </row>
    <row r="64" spans="3:10" x14ac:dyDescent="0.25">
      <c r="C64">
        <v>4</v>
      </c>
      <c r="D64" t="s">
        <v>179</v>
      </c>
      <c r="E64" t="s">
        <v>332</v>
      </c>
      <c r="F64" t="s">
        <v>333</v>
      </c>
      <c r="G64" t="s">
        <v>334</v>
      </c>
      <c r="H64" t="s">
        <v>335</v>
      </c>
      <c r="I64" s="174">
        <v>42577</v>
      </c>
      <c r="J64" t="s">
        <v>184</v>
      </c>
    </row>
    <row r="65" spans="3:10" x14ac:dyDescent="0.25">
      <c r="C65">
        <v>3</v>
      </c>
      <c r="D65" t="s">
        <v>290</v>
      </c>
      <c r="E65" t="s">
        <v>339</v>
      </c>
      <c r="F65" t="s">
        <v>337</v>
      </c>
      <c r="G65" t="s">
        <v>340</v>
      </c>
      <c r="H65" t="s">
        <v>338</v>
      </c>
      <c r="I65" s="174">
        <v>42759</v>
      </c>
      <c r="J65" t="s">
        <v>184</v>
      </c>
    </row>
    <row r="66" spans="3:10" x14ac:dyDescent="0.25">
      <c r="C66">
        <v>3</v>
      </c>
      <c r="D66" t="s">
        <v>232</v>
      </c>
      <c r="E66" t="s">
        <v>342</v>
      </c>
      <c r="F66" t="s">
        <v>343</v>
      </c>
      <c r="G66" t="s">
        <v>344</v>
      </c>
      <c r="H66" t="s">
        <v>345</v>
      </c>
      <c r="I66" s="174">
        <v>42572</v>
      </c>
      <c r="J66" t="s">
        <v>346</v>
      </c>
    </row>
    <row r="67" spans="3:10" x14ac:dyDescent="0.25">
      <c r="C67">
        <v>4</v>
      </c>
      <c r="D67" t="s">
        <v>140</v>
      </c>
      <c r="E67" t="s">
        <v>350</v>
      </c>
      <c r="F67" t="s">
        <v>351</v>
      </c>
      <c r="G67" t="s">
        <v>352</v>
      </c>
      <c r="H67" t="s">
        <v>353</v>
      </c>
      <c r="I67" s="174">
        <v>42578</v>
      </c>
      <c r="J67" t="s">
        <v>144</v>
      </c>
    </row>
    <row r="68" spans="3:10" x14ac:dyDescent="0.25">
      <c r="C68">
        <v>2</v>
      </c>
      <c r="D68" t="s">
        <v>135</v>
      </c>
      <c r="E68" t="s">
        <v>355</v>
      </c>
      <c r="F68" t="s">
        <v>356</v>
      </c>
      <c r="G68" t="s">
        <v>357</v>
      </c>
      <c r="H68" t="s">
        <v>358</v>
      </c>
      <c r="I68" s="174">
        <v>42594</v>
      </c>
      <c r="J68" t="s">
        <v>144</v>
      </c>
    </row>
    <row r="69" spans="3:10" x14ac:dyDescent="0.25">
      <c r="C69">
        <v>1</v>
      </c>
      <c r="D69" t="s">
        <v>51</v>
      </c>
      <c r="E69" t="s">
        <v>242</v>
      </c>
      <c r="F69" t="s">
        <v>360</v>
      </c>
      <c r="G69" t="s">
        <v>361</v>
      </c>
      <c r="H69" t="s">
        <v>362</v>
      </c>
      <c r="I69" s="174">
        <v>42572</v>
      </c>
      <c r="J69" t="s">
        <v>59</v>
      </c>
    </row>
    <row r="70" spans="3:10" x14ac:dyDescent="0.25">
      <c r="C70">
        <v>4</v>
      </c>
      <c r="D70" t="s">
        <v>140</v>
      </c>
      <c r="E70" t="s">
        <v>372</v>
      </c>
      <c r="F70" t="s">
        <v>373</v>
      </c>
      <c r="G70" t="s">
        <v>374</v>
      </c>
      <c r="H70" t="s">
        <v>375</v>
      </c>
      <c r="I70" s="174">
        <v>42593</v>
      </c>
      <c r="J70" t="s">
        <v>144</v>
      </c>
    </row>
    <row r="71" spans="3:10" x14ac:dyDescent="0.25">
      <c r="C71">
        <v>2</v>
      </c>
      <c r="D71" t="s">
        <v>135</v>
      </c>
      <c r="E71" t="s">
        <v>237</v>
      </c>
      <c r="F71" t="s">
        <v>365</v>
      </c>
      <c r="G71" t="s">
        <v>366</v>
      </c>
      <c r="H71" t="s">
        <v>367</v>
      </c>
      <c r="I71" s="174">
        <v>42593</v>
      </c>
      <c r="J71" t="s">
        <v>144</v>
      </c>
    </row>
    <row r="72" spans="3:10" x14ac:dyDescent="0.25">
      <c r="C72">
        <v>4</v>
      </c>
      <c r="D72" t="s">
        <v>61</v>
      </c>
      <c r="E72" t="s">
        <v>378</v>
      </c>
      <c r="F72" t="s">
        <v>874</v>
      </c>
      <c r="G72" t="s">
        <v>379</v>
      </c>
      <c r="H72" t="s">
        <v>380</v>
      </c>
      <c r="I72" s="174">
        <v>42572</v>
      </c>
      <c r="J72" t="s">
        <v>57</v>
      </c>
    </row>
    <row r="73" spans="3:10" x14ac:dyDescent="0.25">
      <c r="C73">
        <v>2</v>
      </c>
      <c r="D73" t="s">
        <v>140</v>
      </c>
      <c r="E73" t="s">
        <v>382</v>
      </c>
      <c r="F73" t="s">
        <v>383</v>
      </c>
      <c r="G73" t="s">
        <v>384</v>
      </c>
      <c r="H73" t="s">
        <v>385</v>
      </c>
      <c r="I73" s="174">
        <v>42621</v>
      </c>
      <c r="J73" t="s">
        <v>144</v>
      </c>
    </row>
    <row r="74" spans="3:10" x14ac:dyDescent="0.25">
      <c r="C74">
        <v>2</v>
      </c>
      <c r="D74" t="s">
        <v>193</v>
      </c>
      <c r="E74" t="s">
        <v>368</v>
      </c>
      <c r="F74" t="s">
        <v>369</v>
      </c>
      <c r="G74" t="s">
        <v>370</v>
      </c>
      <c r="H74" t="s">
        <v>371</v>
      </c>
      <c r="I74" s="174">
        <v>42612</v>
      </c>
      <c r="J74" t="s">
        <v>144</v>
      </c>
    </row>
    <row r="75" spans="3:10" x14ac:dyDescent="0.25">
      <c r="C75">
        <v>2</v>
      </c>
      <c r="D75" t="s">
        <v>193</v>
      </c>
      <c r="E75" t="s">
        <v>368</v>
      </c>
      <c r="F75" t="s">
        <v>388</v>
      </c>
      <c r="G75" t="s">
        <v>1012</v>
      </c>
      <c r="H75" t="s">
        <v>389</v>
      </c>
      <c r="I75" s="174">
        <v>42622</v>
      </c>
      <c r="J75" t="s">
        <v>144</v>
      </c>
    </row>
    <row r="76" spans="3:10" x14ac:dyDescent="0.25">
      <c r="C76">
        <v>2</v>
      </c>
      <c r="D76" t="s">
        <v>135</v>
      </c>
      <c r="E76" t="s">
        <v>281</v>
      </c>
      <c r="F76" t="s">
        <v>392</v>
      </c>
      <c r="G76" t="s">
        <v>393</v>
      </c>
      <c r="H76" t="s">
        <v>391</v>
      </c>
      <c r="I76" s="174">
        <v>42760</v>
      </c>
      <c r="J76" t="s">
        <v>144</v>
      </c>
    </row>
    <row r="77" spans="3:10" x14ac:dyDescent="0.25">
      <c r="C77">
        <v>2</v>
      </c>
      <c r="D77" t="s">
        <v>135</v>
      </c>
      <c r="E77" t="s">
        <v>396</v>
      </c>
      <c r="F77" t="s">
        <v>397</v>
      </c>
      <c r="G77" t="s">
        <v>398</v>
      </c>
      <c r="H77" t="s">
        <v>399</v>
      </c>
      <c r="I77" s="174">
        <v>42608</v>
      </c>
      <c r="J77" t="s">
        <v>131</v>
      </c>
    </row>
    <row r="78" spans="3:10" x14ac:dyDescent="0.25">
      <c r="C78">
        <v>6</v>
      </c>
      <c r="D78" t="s">
        <v>33</v>
      </c>
      <c r="E78" t="s">
        <v>349</v>
      </c>
      <c r="F78" t="s">
        <v>406</v>
      </c>
      <c r="G78" t="s">
        <v>400</v>
      </c>
      <c r="H78" t="s">
        <v>401</v>
      </c>
      <c r="I78" s="174">
        <v>42650</v>
      </c>
      <c r="J78" t="s">
        <v>23</v>
      </c>
    </row>
    <row r="79" spans="3:10" x14ac:dyDescent="0.25">
      <c r="C79">
        <v>1</v>
      </c>
      <c r="D79" t="s">
        <v>51</v>
      </c>
      <c r="E79" t="s">
        <v>34</v>
      </c>
      <c r="F79" t="s">
        <v>405</v>
      </c>
      <c r="G79" t="s">
        <v>407</v>
      </c>
      <c r="H79" t="s">
        <v>403</v>
      </c>
      <c r="I79" s="174">
        <v>42760</v>
      </c>
      <c r="J79" t="s">
        <v>177</v>
      </c>
    </row>
    <row r="80" spans="3:10" x14ac:dyDescent="0.25">
      <c r="C80">
        <v>4</v>
      </c>
      <c r="D80" t="s">
        <v>409</v>
      </c>
      <c r="E80" t="s">
        <v>410</v>
      </c>
      <c r="F80" t="s">
        <v>411</v>
      </c>
      <c r="G80" t="s">
        <v>412</v>
      </c>
      <c r="H80" t="s">
        <v>413</v>
      </c>
      <c r="I80" s="174">
        <v>42591</v>
      </c>
      <c r="J80" t="s">
        <v>23</v>
      </c>
    </row>
    <row r="81" spans="3:10" x14ac:dyDescent="0.25">
      <c r="C81">
        <v>4</v>
      </c>
      <c r="D81" t="s">
        <v>56</v>
      </c>
      <c r="E81" t="s">
        <v>80</v>
      </c>
      <c r="F81" t="s">
        <v>414</v>
      </c>
      <c r="G81" t="s">
        <v>415</v>
      </c>
      <c r="H81" t="s">
        <v>416</v>
      </c>
      <c r="I81" s="174">
        <v>42655</v>
      </c>
      <c r="J81" t="s">
        <v>57</v>
      </c>
    </row>
    <row r="82" spans="3:10" x14ac:dyDescent="0.25">
      <c r="C82">
        <v>4</v>
      </c>
      <c r="D82" t="s">
        <v>56</v>
      </c>
      <c r="E82" t="s">
        <v>701</v>
      </c>
      <c r="F82" t="s">
        <v>418</v>
      </c>
      <c r="G82" t="s">
        <v>419</v>
      </c>
      <c r="H82" t="s">
        <v>420</v>
      </c>
      <c r="I82" s="174">
        <v>42622</v>
      </c>
      <c r="J82" t="s">
        <v>57</v>
      </c>
    </row>
    <row r="83" spans="3:10" x14ac:dyDescent="0.25">
      <c r="C83">
        <v>1</v>
      </c>
      <c r="D83" t="s">
        <v>61</v>
      </c>
      <c r="E83" t="s">
        <v>34</v>
      </c>
      <c r="F83" t="s">
        <v>432</v>
      </c>
      <c r="G83" t="s">
        <v>423</v>
      </c>
      <c r="H83" t="s">
        <v>424</v>
      </c>
      <c r="I83" s="174">
        <v>42572</v>
      </c>
      <c r="J83" t="s">
        <v>59</v>
      </c>
    </row>
    <row r="84" spans="3:10" x14ac:dyDescent="0.25">
      <c r="C84">
        <v>2</v>
      </c>
      <c r="D84" t="s">
        <v>135</v>
      </c>
      <c r="E84" t="s">
        <v>355</v>
      </c>
      <c r="F84" t="s">
        <v>431</v>
      </c>
      <c r="G84" t="s">
        <v>427</v>
      </c>
      <c r="H84" t="s">
        <v>428</v>
      </c>
      <c r="I84" s="174">
        <v>42578</v>
      </c>
      <c r="J84" t="s">
        <v>131</v>
      </c>
    </row>
    <row r="85" spans="3:10" x14ac:dyDescent="0.25">
      <c r="C85">
        <v>5</v>
      </c>
      <c r="D85" t="s">
        <v>434</v>
      </c>
      <c r="E85" t="s">
        <v>435</v>
      </c>
      <c r="F85" t="s">
        <v>430</v>
      </c>
      <c r="G85" t="s">
        <v>436</v>
      </c>
      <c r="H85" t="s">
        <v>429</v>
      </c>
      <c r="I85" s="174">
        <v>42761</v>
      </c>
      <c r="J85" t="s">
        <v>433</v>
      </c>
    </row>
    <row r="86" spans="3:10" x14ac:dyDescent="0.25">
      <c r="C86">
        <v>1</v>
      </c>
      <c r="D86" t="s">
        <v>45</v>
      </c>
      <c r="E86" t="s">
        <v>439</v>
      </c>
      <c r="F86" t="s">
        <v>438</v>
      </c>
      <c r="G86" t="s">
        <v>440</v>
      </c>
      <c r="H86" t="s">
        <v>437</v>
      </c>
      <c r="I86" s="174">
        <v>42761</v>
      </c>
      <c r="J86" t="s">
        <v>23</v>
      </c>
    </row>
    <row r="87" spans="3:10" x14ac:dyDescent="0.25">
      <c r="C87">
        <v>6</v>
      </c>
      <c r="D87" t="s">
        <v>321</v>
      </c>
      <c r="E87" t="s">
        <v>124</v>
      </c>
      <c r="F87" t="s">
        <v>875</v>
      </c>
      <c r="G87" t="s">
        <v>442</v>
      </c>
      <c r="H87" t="s">
        <v>443</v>
      </c>
      <c r="I87" s="174">
        <v>42619</v>
      </c>
      <c r="J87" t="s">
        <v>23</v>
      </c>
    </row>
    <row r="88" spans="3:10" x14ac:dyDescent="0.25">
      <c r="C88">
        <v>2</v>
      </c>
      <c r="D88" t="s">
        <v>193</v>
      </c>
      <c r="E88" t="s">
        <v>215</v>
      </c>
      <c r="F88" t="s">
        <v>446</v>
      </c>
      <c r="G88" t="s">
        <v>447</v>
      </c>
      <c r="H88" t="s">
        <v>445</v>
      </c>
      <c r="I88" s="174">
        <v>42761</v>
      </c>
      <c r="J88" t="s">
        <v>225</v>
      </c>
    </row>
    <row r="89" spans="3:10" x14ac:dyDescent="0.25">
      <c r="C89">
        <v>4</v>
      </c>
      <c r="D89" t="s">
        <v>61</v>
      </c>
      <c r="E89" t="s">
        <v>453</v>
      </c>
      <c r="F89" t="s">
        <v>454</v>
      </c>
      <c r="G89" t="s">
        <v>1019</v>
      </c>
      <c r="H89" t="s">
        <v>455</v>
      </c>
      <c r="I89" s="174">
        <v>42606</v>
      </c>
      <c r="J89" t="s">
        <v>742</v>
      </c>
    </row>
    <row r="90" spans="3:10" x14ac:dyDescent="0.25">
      <c r="C90">
        <v>1</v>
      </c>
      <c r="D90" t="s">
        <v>51</v>
      </c>
      <c r="E90" t="s">
        <v>456</v>
      </c>
      <c r="F90" t="s">
        <v>457</v>
      </c>
      <c r="G90" t="s">
        <v>1018</v>
      </c>
      <c r="H90" t="s">
        <v>458</v>
      </c>
      <c r="I90" s="174">
        <v>42585</v>
      </c>
      <c r="J90" t="s">
        <v>59</v>
      </c>
    </row>
    <row r="91" spans="3:10" x14ac:dyDescent="0.25">
      <c r="C91">
        <v>2</v>
      </c>
      <c r="D91" t="s">
        <v>193</v>
      </c>
      <c r="E91" t="s">
        <v>368</v>
      </c>
      <c r="F91" t="s">
        <v>1076</v>
      </c>
      <c r="G91" t="s">
        <v>1012</v>
      </c>
      <c r="H91" t="s">
        <v>459</v>
      </c>
      <c r="I91" s="174">
        <v>42621</v>
      </c>
      <c r="J91" t="s">
        <v>144</v>
      </c>
    </row>
    <row r="92" spans="3:10" x14ac:dyDescent="0.25">
      <c r="C92">
        <v>4</v>
      </c>
      <c r="D92" t="s">
        <v>140</v>
      </c>
      <c r="E92" t="s">
        <v>372</v>
      </c>
      <c r="F92" t="s">
        <v>461</v>
      </c>
      <c r="G92" t="s">
        <v>462</v>
      </c>
      <c r="H92" t="s">
        <v>463</v>
      </c>
      <c r="I92" s="174">
        <v>42628</v>
      </c>
      <c r="J92" t="s">
        <v>144</v>
      </c>
    </row>
    <row r="93" spans="3:10" x14ac:dyDescent="0.25">
      <c r="C93">
        <v>2</v>
      </c>
      <c r="D93" t="s">
        <v>272</v>
      </c>
      <c r="E93" t="s">
        <v>368</v>
      </c>
      <c r="F93" t="s">
        <v>466</v>
      </c>
      <c r="G93" t="s">
        <v>1101</v>
      </c>
      <c r="H93" t="s">
        <v>467</v>
      </c>
      <c r="I93" s="174">
        <v>42620</v>
      </c>
      <c r="J93" t="s">
        <v>144</v>
      </c>
    </row>
    <row r="94" spans="3:10" x14ac:dyDescent="0.25">
      <c r="C94">
        <v>4</v>
      </c>
      <c r="D94" t="s">
        <v>140</v>
      </c>
      <c r="E94" t="s">
        <v>350</v>
      </c>
      <c r="F94" t="s">
        <v>468</v>
      </c>
      <c r="G94" t="s">
        <v>469</v>
      </c>
      <c r="H94" t="s">
        <v>470</v>
      </c>
      <c r="I94" s="174">
        <v>42578</v>
      </c>
      <c r="J94" t="s">
        <v>144</v>
      </c>
    </row>
    <row r="95" spans="3:10" x14ac:dyDescent="0.25">
      <c r="C95">
        <v>5</v>
      </c>
      <c r="D95" t="s">
        <v>482</v>
      </c>
      <c r="E95" t="s">
        <v>483</v>
      </c>
      <c r="F95" t="s">
        <v>484</v>
      </c>
      <c r="G95" t="s">
        <v>485</v>
      </c>
      <c r="H95" t="s">
        <v>478</v>
      </c>
      <c r="I95" s="174">
        <v>42767</v>
      </c>
      <c r="J95" t="s">
        <v>433</v>
      </c>
    </row>
    <row r="96" spans="3:10" x14ac:dyDescent="0.25">
      <c r="C96">
        <v>2</v>
      </c>
      <c r="D96" t="s">
        <v>135</v>
      </c>
      <c r="E96" t="s">
        <v>486</v>
      </c>
      <c r="F96" t="s">
        <v>722</v>
      </c>
      <c r="G96" t="s">
        <v>492</v>
      </c>
      <c r="H96" t="s">
        <v>479</v>
      </c>
      <c r="I96" s="174">
        <v>42767</v>
      </c>
      <c r="J96" t="s">
        <v>131</v>
      </c>
    </row>
    <row r="97" spans="3:10" x14ac:dyDescent="0.25">
      <c r="C97">
        <v>4</v>
      </c>
      <c r="D97" t="s">
        <v>179</v>
      </c>
      <c r="E97" t="s">
        <v>487</v>
      </c>
      <c r="F97" t="s">
        <v>488</v>
      </c>
      <c r="G97" t="s">
        <v>489</v>
      </c>
      <c r="H97" t="s">
        <v>490</v>
      </c>
      <c r="I97" s="174">
        <v>42591</v>
      </c>
      <c r="J97" t="s">
        <v>184</v>
      </c>
    </row>
    <row r="98" spans="3:10" x14ac:dyDescent="0.25">
      <c r="C98">
        <v>4</v>
      </c>
      <c r="D98" t="s">
        <v>56</v>
      </c>
      <c r="E98" t="s">
        <v>701</v>
      </c>
      <c r="F98" t="s">
        <v>491</v>
      </c>
      <c r="G98" t="s">
        <v>1011</v>
      </c>
      <c r="H98" t="s">
        <v>480</v>
      </c>
      <c r="I98" s="174">
        <v>42767</v>
      </c>
      <c r="J98" t="s">
        <v>57</v>
      </c>
    </row>
    <row r="99" spans="3:10" x14ac:dyDescent="0.25">
      <c r="C99">
        <v>2</v>
      </c>
      <c r="D99" t="s">
        <v>135</v>
      </c>
      <c r="E99" t="s">
        <v>281</v>
      </c>
      <c r="F99" t="s">
        <v>495</v>
      </c>
      <c r="G99" t="s">
        <v>1010</v>
      </c>
      <c r="H99" t="s">
        <v>496</v>
      </c>
      <c r="I99" s="174">
        <v>42768</v>
      </c>
      <c r="J99" t="s">
        <v>346</v>
      </c>
    </row>
    <row r="100" spans="3:10" x14ac:dyDescent="0.25">
      <c r="C100">
        <v>1</v>
      </c>
      <c r="D100" t="s">
        <v>51</v>
      </c>
      <c r="E100" t="s">
        <v>499</v>
      </c>
      <c r="F100" t="s">
        <v>498</v>
      </c>
      <c r="G100" t="s">
        <v>500</v>
      </c>
      <c r="H100" t="s">
        <v>497</v>
      </c>
      <c r="I100" s="174">
        <v>42773</v>
      </c>
      <c r="J100" t="s">
        <v>502</v>
      </c>
    </row>
    <row r="101" spans="3:10" x14ac:dyDescent="0.25">
      <c r="C101">
        <v>4</v>
      </c>
      <c r="D101" t="s">
        <v>503</v>
      </c>
      <c r="E101" t="s">
        <v>410</v>
      </c>
      <c r="F101" t="s">
        <v>504</v>
      </c>
      <c r="G101" t="s">
        <v>1017</v>
      </c>
      <c r="H101" t="s">
        <v>505</v>
      </c>
      <c r="I101" s="174">
        <v>42664</v>
      </c>
      <c r="J101" t="s">
        <v>23</v>
      </c>
    </row>
    <row r="102" spans="3:10" x14ac:dyDescent="0.25">
      <c r="C102">
        <v>4</v>
      </c>
      <c r="D102" t="s">
        <v>61</v>
      </c>
      <c r="E102" t="s">
        <v>508</v>
      </c>
      <c r="F102" t="s">
        <v>509</v>
      </c>
      <c r="G102" t="s">
        <v>510</v>
      </c>
      <c r="H102" t="s">
        <v>511</v>
      </c>
      <c r="I102" s="174">
        <v>42613</v>
      </c>
      <c r="J102" t="s">
        <v>742</v>
      </c>
    </row>
    <row r="103" spans="3:10" x14ac:dyDescent="0.25">
      <c r="C103">
        <v>1</v>
      </c>
      <c r="D103" t="s">
        <v>128</v>
      </c>
      <c r="E103" t="s">
        <v>537</v>
      </c>
      <c r="F103" t="s">
        <v>513</v>
      </c>
      <c r="G103" t="s">
        <v>514</v>
      </c>
      <c r="H103" t="s">
        <v>515</v>
      </c>
      <c r="I103" s="174">
        <v>42664</v>
      </c>
      <c r="J103" t="s">
        <v>59</v>
      </c>
    </row>
    <row r="104" spans="3:10" x14ac:dyDescent="0.25">
      <c r="C104">
        <v>1</v>
      </c>
      <c r="D104" t="s">
        <v>51</v>
      </c>
      <c r="E104" t="s">
        <v>242</v>
      </c>
      <c r="F104" t="s">
        <v>518</v>
      </c>
      <c r="G104" t="s">
        <v>521</v>
      </c>
      <c r="H104" t="s">
        <v>520</v>
      </c>
      <c r="I104" s="174">
        <v>42776</v>
      </c>
      <c r="J104" t="s">
        <v>59</v>
      </c>
    </row>
    <row r="105" spans="3:10" x14ac:dyDescent="0.25">
      <c r="C105">
        <v>2</v>
      </c>
      <c r="D105" t="s">
        <v>84</v>
      </c>
      <c r="E105" t="s">
        <v>85</v>
      </c>
      <c r="F105" t="s">
        <v>528</v>
      </c>
      <c r="G105" t="s">
        <v>530</v>
      </c>
      <c r="H105" t="s">
        <v>529</v>
      </c>
      <c r="I105" s="174">
        <v>42780</v>
      </c>
      <c r="J105" t="s">
        <v>89</v>
      </c>
    </row>
    <row r="106" spans="3:10" x14ac:dyDescent="0.25">
      <c r="C106">
        <v>4</v>
      </c>
      <c r="D106" t="s">
        <v>140</v>
      </c>
      <c r="E106" t="s">
        <v>372</v>
      </c>
      <c r="F106" t="s">
        <v>532</v>
      </c>
      <c r="G106" t="s">
        <v>533</v>
      </c>
      <c r="H106" t="s">
        <v>531</v>
      </c>
      <c r="I106" s="174">
        <v>42780</v>
      </c>
      <c r="J106" t="s">
        <v>144</v>
      </c>
    </row>
    <row r="107" spans="3:10" x14ac:dyDescent="0.25">
      <c r="C107">
        <v>1</v>
      </c>
      <c r="D107" t="s">
        <v>45</v>
      </c>
      <c r="E107" t="s">
        <v>46</v>
      </c>
      <c r="F107" t="s">
        <v>540</v>
      </c>
      <c r="G107" t="s">
        <v>541</v>
      </c>
      <c r="H107" t="s">
        <v>534</v>
      </c>
      <c r="I107" s="174">
        <v>42780</v>
      </c>
      <c r="J107" t="s">
        <v>59</v>
      </c>
    </row>
    <row r="108" spans="3:10" x14ac:dyDescent="0.25">
      <c r="C108" t="s">
        <v>1214</v>
      </c>
      <c r="D108" t="s">
        <v>536</v>
      </c>
      <c r="E108" t="s">
        <v>538</v>
      </c>
      <c r="F108" t="s">
        <v>539</v>
      </c>
      <c r="G108" t="s">
        <v>542</v>
      </c>
      <c r="H108" t="s">
        <v>535</v>
      </c>
      <c r="I108" s="174">
        <v>42780</v>
      </c>
      <c r="J108" t="s">
        <v>131</v>
      </c>
    </row>
    <row r="109" spans="3:10" x14ac:dyDescent="0.25">
      <c r="C109">
        <v>4</v>
      </c>
      <c r="D109" t="s">
        <v>56</v>
      </c>
      <c r="E109" t="s">
        <v>80</v>
      </c>
      <c r="F109" t="s">
        <v>546</v>
      </c>
      <c r="G109" t="s">
        <v>1102</v>
      </c>
      <c r="H109" t="s">
        <v>547</v>
      </c>
      <c r="I109" s="174">
        <v>42606</v>
      </c>
      <c r="J109" t="s">
        <v>57</v>
      </c>
    </row>
    <row r="110" spans="3:10" x14ac:dyDescent="0.25">
      <c r="C110">
        <v>4</v>
      </c>
      <c r="D110" t="s">
        <v>61</v>
      </c>
      <c r="E110" t="s">
        <v>145</v>
      </c>
      <c r="F110" t="s">
        <v>544</v>
      </c>
      <c r="G110" t="s">
        <v>545</v>
      </c>
      <c r="H110" t="s">
        <v>543</v>
      </c>
      <c r="I110" s="174">
        <v>42780</v>
      </c>
      <c r="J110" t="s">
        <v>742</v>
      </c>
    </row>
    <row r="111" spans="3:10" x14ac:dyDescent="0.25">
      <c r="C111">
        <v>3</v>
      </c>
      <c r="D111" t="s">
        <v>232</v>
      </c>
      <c r="E111" t="s">
        <v>807</v>
      </c>
      <c r="F111" t="s">
        <v>966</v>
      </c>
      <c r="G111" t="s">
        <v>553</v>
      </c>
      <c r="H111" t="s">
        <v>554</v>
      </c>
      <c r="I111" s="174">
        <v>42698</v>
      </c>
      <c r="J111" t="s">
        <v>555</v>
      </c>
    </row>
    <row r="112" spans="3:10" x14ac:dyDescent="0.25">
      <c r="C112">
        <v>1</v>
      </c>
      <c r="D112" t="s">
        <v>45</v>
      </c>
      <c r="E112" t="s">
        <v>46</v>
      </c>
      <c r="F112" t="s">
        <v>556</v>
      </c>
      <c r="G112" t="s">
        <v>1103</v>
      </c>
      <c r="H112" t="s">
        <v>557</v>
      </c>
      <c r="I112" s="174">
        <v>42704</v>
      </c>
      <c r="J112" t="s">
        <v>59</v>
      </c>
    </row>
    <row r="113" spans="3:10" x14ac:dyDescent="0.25">
      <c r="C113">
        <v>1</v>
      </c>
      <c r="D113" t="s">
        <v>51</v>
      </c>
      <c r="E113" t="s">
        <v>34</v>
      </c>
      <c r="F113" t="s">
        <v>560</v>
      </c>
      <c r="G113" t="s">
        <v>561</v>
      </c>
      <c r="H113" t="s">
        <v>559</v>
      </c>
      <c r="I113" s="174">
        <v>42783</v>
      </c>
      <c r="J113" t="s">
        <v>555</v>
      </c>
    </row>
    <row r="114" spans="3:10" x14ac:dyDescent="0.25">
      <c r="C114">
        <v>4</v>
      </c>
      <c r="D114" t="s">
        <v>409</v>
      </c>
      <c r="E114" t="s">
        <v>410</v>
      </c>
      <c r="F114" t="s">
        <v>564</v>
      </c>
      <c r="G114" t="s">
        <v>738</v>
      </c>
      <c r="H114" t="s">
        <v>563</v>
      </c>
      <c r="I114" s="174">
        <v>42783</v>
      </c>
      <c r="J114" t="s">
        <v>346</v>
      </c>
    </row>
    <row r="115" spans="3:10" x14ac:dyDescent="0.25">
      <c r="C115">
        <v>1</v>
      </c>
      <c r="D115" t="s">
        <v>51</v>
      </c>
      <c r="E115" t="s">
        <v>923</v>
      </c>
      <c r="F115" t="s">
        <v>567</v>
      </c>
      <c r="G115" t="s">
        <v>570</v>
      </c>
      <c r="H115" t="s">
        <v>568</v>
      </c>
      <c r="I115" s="174">
        <v>42787</v>
      </c>
      <c r="J115" t="s">
        <v>220</v>
      </c>
    </row>
    <row r="116" spans="3:10" x14ac:dyDescent="0.25">
      <c r="C116">
        <v>1</v>
      </c>
      <c r="D116" t="s">
        <v>45</v>
      </c>
      <c r="E116" t="s">
        <v>833</v>
      </c>
      <c r="F116" t="s">
        <v>574</v>
      </c>
      <c r="G116" t="s">
        <v>576</v>
      </c>
      <c r="H116" t="s">
        <v>572</v>
      </c>
      <c r="I116" s="174">
        <v>42787</v>
      </c>
      <c r="J116" t="s">
        <v>59</v>
      </c>
    </row>
    <row r="117" spans="3:10" x14ac:dyDescent="0.25">
      <c r="C117">
        <v>1</v>
      </c>
      <c r="D117" t="s">
        <v>45</v>
      </c>
      <c r="E117" t="s">
        <v>833</v>
      </c>
      <c r="F117" t="s">
        <v>575</v>
      </c>
      <c r="G117" t="s">
        <v>577</v>
      </c>
      <c r="H117" t="s">
        <v>573</v>
      </c>
      <c r="I117" s="174">
        <v>42787</v>
      </c>
      <c r="J117" t="s">
        <v>59</v>
      </c>
    </row>
    <row r="118" spans="3:10" x14ac:dyDescent="0.25">
      <c r="C118">
        <v>2</v>
      </c>
      <c r="D118" t="s">
        <v>209</v>
      </c>
      <c r="E118" t="s">
        <v>967</v>
      </c>
      <c r="F118" t="s">
        <v>582</v>
      </c>
      <c r="G118" t="s">
        <v>583</v>
      </c>
      <c r="H118" t="s">
        <v>580</v>
      </c>
      <c r="I118" s="174">
        <v>42788</v>
      </c>
      <c r="J118" t="s">
        <v>131</v>
      </c>
    </row>
    <row r="119" spans="3:10" x14ac:dyDescent="0.25">
      <c r="C119">
        <v>1</v>
      </c>
      <c r="D119" t="s">
        <v>128</v>
      </c>
      <c r="E119" t="s">
        <v>968</v>
      </c>
      <c r="F119" t="s">
        <v>585</v>
      </c>
      <c r="G119" t="s">
        <v>1016</v>
      </c>
      <c r="H119" t="s">
        <v>586</v>
      </c>
      <c r="I119" s="174">
        <v>42563</v>
      </c>
      <c r="J119" t="s">
        <v>346</v>
      </c>
    </row>
    <row r="120" spans="3:10" x14ac:dyDescent="0.25">
      <c r="C120">
        <v>6</v>
      </c>
      <c r="D120" t="s">
        <v>321</v>
      </c>
      <c r="E120" t="s">
        <v>124</v>
      </c>
      <c r="F120" t="s">
        <v>587</v>
      </c>
      <c r="G120" t="s">
        <v>589</v>
      </c>
      <c r="H120" t="s">
        <v>588</v>
      </c>
      <c r="I120" s="174">
        <v>42793</v>
      </c>
      <c r="J120" t="s">
        <v>23</v>
      </c>
    </row>
    <row r="121" spans="3:10" x14ac:dyDescent="0.25">
      <c r="C121">
        <v>1</v>
      </c>
      <c r="D121" t="s">
        <v>591</v>
      </c>
      <c r="E121" t="s">
        <v>969</v>
      </c>
      <c r="F121" t="s">
        <v>592</v>
      </c>
      <c r="G121" t="s">
        <v>1015</v>
      </c>
      <c r="H121" t="s">
        <v>593</v>
      </c>
      <c r="I121" s="174">
        <v>42612</v>
      </c>
      <c r="J121" t="s">
        <v>346</v>
      </c>
    </row>
    <row r="122" spans="3:10" x14ac:dyDescent="0.25">
      <c r="C122">
        <v>4</v>
      </c>
      <c r="D122" t="s">
        <v>409</v>
      </c>
      <c r="E122" t="s">
        <v>410</v>
      </c>
      <c r="F122" t="s">
        <v>1077</v>
      </c>
      <c r="G122" t="s">
        <v>1104</v>
      </c>
      <c r="H122" t="s">
        <v>611</v>
      </c>
      <c r="I122" s="174">
        <v>42800</v>
      </c>
      <c r="J122" t="s">
        <v>346</v>
      </c>
    </row>
    <row r="123" spans="3:10" x14ac:dyDescent="0.25">
      <c r="C123">
        <v>3</v>
      </c>
      <c r="D123" t="s">
        <v>232</v>
      </c>
      <c r="E123" t="s">
        <v>807</v>
      </c>
      <c r="F123" t="s">
        <v>663</v>
      </c>
      <c r="G123" t="s">
        <v>1105</v>
      </c>
      <c r="H123" t="s">
        <v>612</v>
      </c>
      <c r="I123" s="174">
        <v>42800</v>
      </c>
      <c r="J123" t="s">
        <v>23</v>
      </c>
    </row>
    <row r="124" spans="3:10" x14ac:dyDescent="0.25">
      <c r="C124">
        <v>4</v>
      </c>
      <c r="D124" t="s">
        <v>409</v>
      </c>
      <c r="E124" t="s">
        <v>410</v>
      </c>
      <c r="F124" t="s">
        <v>599</v>
      </c>
      <c r="G124" t="s">
        <v>600</v>
      </c>
      <c r="H124" t="s">
        <v>601</v>
      </c>
      <c r="I124" s="174">
        <v>42698</v>
      </c>
      <c r="J124" t="s">
        <v>23</v>
      </c>
    </row>
    <row r="125" spans="3:10" x14ac:dyDescent="0.25">
      <c r="C125">
        <v>4</v>
      </c>
      <c r="D125" t="s">
        <v>609</v>
      </c>
      <c r="E125" t="s">
        <v>970</v>
      </c>
      <c r="F125" t="s">
        <v>607</v>
      </c>
      <c r="G125" t="s">
        <v>610</v>
      </c>
      <c r="H125" t="s">
        <v>608</v>
      </c>
      <c r="I125" s="174">
        <v>42802</v>
      </c>
      <c r="J125" t="s">
        <v>225</v>
      </c>
    </row>
    <row r="126" spans="3:10" x14ac:dyDescent="0.25">
      <c r="C126">
        <v>1</v>
      </c>
      <c r="D126" t="s">
        <v>603</v>
      </c>
      <c r="E126" t="s">
        <v>499</v>
      </c>
      <c r="F126" t="s">
        <v>604</v>
      </c>
      <c r="G126" t="s">
        <v>733</v>
      </c>
      <c r="H126" t="s">
        <v>605</v>
      </c>
      <c r="I126" s="174">
        <v>42622</v>
      </c>
      <c r="J126" t="s">
        <v>606</v>
      </c>
    </row>
    <row r="127" spans="3:10" x14ac:dyDescent="0.25">
      <c r="C127">
        <v>3</v>
      </c>
      <c r="D127" t="s">
        <v>232</v>
      </c>
      <c r="E127" t="s">
        <v>807</v>
      </c>
      <c r="F127" t="s">
        <v>661</v>
      </c>
      <c r="G127" t="s">
        <v>666</v>
      </c>
      <c r="H127" t="s">
        <v>619</v>
      </c>
      <c r="I127" s="174">
        <v>42803</v>
      </c>
      <c r="J127" t="s">
        <v>23</v>
      </c>
    </row>
    <row r="128" spans="3:10" x14ac:dyDescent="0.25">
      <c r="C128">
        <v>3</v>
      </c>
      <c r="D128" t="s">
        <v>232</v>
      </c>
      <c r="E128" t="s">
        <v>807</v>
      </c>
      <c r="F128" t="s">
        <v>662</v>
      </c>
      <c r="G128" t="s">
        <v>667</v>
      </c>
      <c r="H128" t="s">
        <v>620</v>
      </c>
      <c r="I128" s="174">
        <v>42803</v>
      </c>
      <c r="J128" t="s">
        <v>23</v>
      </c>
    </row>
    <row r="129" spans="3:10" x14ac:dyDescent="0.25">
      <c r="C129">
        <v>4</v>
      </c>
      <c r="D129" t="s">
        <v>609</v>
      </c>
      <c r="E129" t="s">
        <v>970</v>
      </c>
      <c r="F129" t="s">
        <v>621</v>
      </c>
      <c r="G129" t="s">
        <v>632</v>
      </c>
      <c r="H129" t="s">
        <v>618</v>
      </c>
      <c r="I129" s="174">
        <v>42803</v>
      </c>
      <c r="J129" t="s">
        <v>225</v>
      </c>
    </row>
    <row r="130" spans="3:10" x14ac:dyDescent="0.25">
      <c r="C130">
        <v>1</v>
      </c>
      <c r="D130" t="s">
        <v>128</v>
      </c>
      <c r="E130" t="s">
        <v>968</v>
      </c>
      <c r="F130" t="s">
        <v>624</v>
      </c>
      <c r="G130" t="s">
        <v>631</v>
      </c>
      <c r="H130" t="s">
        <v>623</v>
      </c>
      <c r="I130" s="174">
        <v>42804</v>
      </c>
      <c r="J130" t="s">
        <v>131</v>
      </c>
    </row>
    <row r="131" spans="3:10" x14ac:dyDescent="0.25">
      <c r="C131">
        <v>4</v>
      </c>
      <c r="D131" t="s">
        <v>56</v>
      </c>
      <c r="E131" t="s">
        <v>701</v>
      </c>
      <c r="F131" t="s">
        <v>625</v>
      </c>
      <c r="G131" t="s">
        <v>626</v>
      </c>
      <c r="H131" t="s">
        <v>627</v>
      </c>
      <c r="I131" s="174">
        <v>42629</v>
      </c>
      <c r="J131" t="s">
        <v>57</v>
      </c>
    </row>
    <row r="132" spans="3:10" x14ac:dyDescent="0.25">
      <c r="C132">
        <v>6</v>
      </c>
      <c r="D132" t="s">
        <v>321</v>
      </c>
      <c r="E132" t="s">
        <v>980</v>
      </c>
      <c r="F132" t="s">
        <v>633</v>
      </c>
      <c r="G132" t="s">
        <v>636</v>
      </c>
      <c r="H132" t="s">
        <v>635</v>
      </c>
      <c r="I132" s="174">
        <v>42804</v>
      </c>
      <c r="J132" t="s">
        <v>23</v>
      </c>
    </row>
    <row r="133" spans="3:10" x14ac:dyDescent="0.25">
      <c r="C133">
        <v>4</v>
      </c>
      <c r="D133" t="s">
        <v>56</v>
      </c>
      <c r="E133" t="s">
        <v>378</v>
      </c>
      <c r="F133" t="s">
        <v>641</v>
      </c>
      <c r="G133" t="s">
        <v>642</v>
      </c>
      <c r="H133" t="s">
        <v>640</v>
      </c>
      <c r="I133" s="174">
        <v>42808</v>
      </c>
      <c r="J133" t="s">
        <v>57</v>
      </c>
    </row>
    <row r="134" spans="3:10" x14ac:dyDescent="0.25">
      <c r="C134">
        <v>3</v>
      </c>
      <c r="D134" t="s">
        <v>326</v>
      </c>
      <c r="E134" t="s">
        <v>327</v>
      </c>
      <c r="F134" t="s">
        <v>728</v>
      </c>
      <c r="G134" t="s">
        <v>649</v>
      </c>
      <c r="H134" t="s">
        <v>647</v>
      </c>
      <c r="I134" s="174">
        <v>42809</v>
      </c>
      <c r="J134" t="s">
        <v>648</v>
      </c>
    </row>
    <row r="135" spans="3:10" x14ac:dyDescent="0.25">
      <c r="C135">
        <v>1</v>
      </c>
      <c r="D135" t="s">
        <v>637</v>
      </c>
      <c r="E135" t="s">
        <v>971</v>
      </c>
      <c r="F135" t="s">
        <v>644</v>
      </c>
      <c r="G135" t="s">
        <v>646</v>
      </c>
      <c r="H135" t="s">
        <v>782</v>
      </c>
      <c r="I135" s="174">
        <v>42808</v>
      </c>
      <c r="J135" t="s">
        <v>220</v>
      </c>
    </row>
    <row r="136" spans="3:10" x14ac:dyDescent="0.25">
      <c r="C136">
        <v>1</v>
      </c>
      <c r="D136" t="s">
        <v>637</v>
      </c>
      <c r="E136" t="s">
        <v>972</v>
      </c>
      <c r="F136" t="s">
        <v>1078</v>
      </c>
      <c r="G136" t="s">
        <v>669</v>
      </c>
      <c r="H136" t="s">
        <v>638</v>
      </c>
      <c r="I136" s="174">
        <v>42565</v>
      </c>
      <c r="J136" t="s">
        <v>606</v>
      </c>
    </row>
    <row r="137" spans="3:10" x14ac:dyDescent="0.25">
      <c r="C137">
        <v>2</v>
      </c>
      <c r="D137" t="s">
        <v>193</v>
      </c>
      <c r="E137" t="s">
        <v>194</v>
      </c>
      <c r="F137" t="s">
        <v>653</v>
      </c>
      <c r="G137" t="s">
        <v>729</v>
      </c>
      <c r="H137" t="s">
        <v>654</v>
      </c>
      <c r="I137" s="174">
        <v>42811</v>
      </c>
      <c r="J137" t="s">
        <v>131</v>
      </c>
    </row>
    <row r="138" spans="3:10" x14ac:dyDescent="0.25">
      <c r="C138">
        <v>1</v>
      </c>
      <c r="D138" t="s">
        <v>656</v>
      </c>
      <c r="E138" t="s">
        <v>973</v>
      </c>
      <c r="F138" t="s">
        <v>658</v>
      </c>
      <c r="G138" t="s">
        <v>736</v>
      </c>
      <c r="H138" t="s">
        <v>657</v>
      </c>
      <c r="I138" s="174">
        <v>42577</v>
      </c>
      <c r="J138" t="s">
        <v>177</v>
      </c>
    </row>
    <row r="139" spans="3:10" x14ac:dyDescent="0.25">
      <c r="C139">
        <v>2</v>
      </c>
      <c r="D139" t="s">
        <v>272</v>
      </c>
      <c r="E139" t="s">
        <v>136</v>
      </c>
      <c r="F139" t="s">
        <v>672</v>
      </c>
      <c r="G139" t="s">
        <v>673</v>
      </c>
      <c r="H139" t="s">
        <v>674</v>
      </c>
      <c r="I139" s="174">
        <v>42619</v>
      </c>
      <c r="J139" t="s">
        <v>23</v>
      </c>
    </row>
    <row r="140" spans="3:10" x14ac:dyDescent="0.25">
      <c r="C140">
        <v>3</v>
      </c>
      <c r="D140" t="s">
        <v>290</v>
      </c>
      <c r="E140" t="s">
        <v>339</v>
      </c>
      <c r="F140" t="s">
        <v>675</v>
      </c>
      <c r="G140" t="s">
        <v>677</v>
      </c>
      <c r="H140" t="s">
        <v>676</v>
      </c>
      <c r="I140" s="174">
        <v>42816</v>
      </c>
      <c r="J140" t="s">
        <v>184</v>
      </c>
    </row>
    <row r="141" spans="3:10" x14ac:dyDescent="0.25">
      <c r="C141">
        <v>2</v>
      </c>
      <c r="D141" t="s">
        <v>84</v>
      </c>
      <c r="E141" t="s">
        <v>85</v>
      </c>
      <c r="F141" t="s">
        <v>680</v>
      </c>
      <c r="G141" t="s">
        <v>681</v>
      </c>
      <c r="H141" t="s">
        <v>679</v>
      </c>
      <c r="I141" s="174">
        <v>42817</v>
      </c>
      <c r="J141" t="s">
        <v>89</v>
      </c>
    </row>
    <row r="142" spans="3:10" x14ac:dyDescent="0.25">
      <c r="C142">
        <v>4</v>
      </c>
      <c r="D142" t="s">
        <v>682</v>
      </c>
      <c r="E142" t="s">
        <v>970</v>
      </c>
      <c r="F142" t="s">
        <v>691</v>
      </c>
      <c r="G142" t="s">
        <v>734</v>
      </c>
      <c r="H142" t="s">
        <v>683</v>
      </c>
      <c r="I142" s="174">
        <v>42675</v>
      </c>
      <c r="J142" t="s">
        <v>346</v>
      </c>
    </row>
    <row r="143" spans="3:10" x14ac:dyDescent="0.25">
      <c r="C143">
        <v>4</v>
      </c>
      <c r="D143" t="s">
        <v>61</v>
      </c>
      <c r="E143" t="s">
        <v>974</v>
      </c>
      <c r="F143" t="s">
        <v>685</v>
      </c>
      <c r="G143" t="s">
        <v>686</v>
      </c>
      <c r="H143" t="s">
        <v>687</v>
      </c>
      <c r="I143" s="174">
        <v>42606</v>
      </c>
      <c r="J143" t="s">
        <v>742</v>
      </c>
    </row>
    <row r="144" spans="3:10" x14ac:dyDescent="0.25">
      <c r="C144">
        <v>1</v>
      </c>
      <c r="D144" t="s">
        <v>637</v>
      </c>
      <c r="E144" t="s">
        <v>975</v>
      </c>
      <c r="F144" t="s">
        <v>697</v>
      </c>
      <c r="G144" t="s">
        <v>698</v>
      </c>
      <c r="H144" t="s">
        <v>695</v>
      </c>
      <c r="I144" s="174">
        <v>42824</v>
      </c>
      <c r="J144" t="s">
        <v>177</v>
      </c>
    </row>
    <row r="145" spans="3:10" x14ac:dyDescent="0.25">
      <c r="C145">
        <v>4</v>
      </c>
      <c r="D145" t="s">
        <v>61</v>
      </c>
      <c r="E145" t="s">
        <v>942</v>
      </c>
      <c r="F145" t="s">
        <v>1112</v>
      </c>
      <c r="G145" t="s">
        <v>706</v>
      </c>
      <c r="H145" t="s">
        <v>704</v>
      </c>
      <c r="I145" s="174">
        <v>42828</v>
      </c>
      <c r="J145" t="s">
        <v>742</v>
      </c>
    </row>
    <row r="146" spans="3:10" x14ac:dyDescent="0.25">
      <c r="C146">
        <v>4</v>
      </c>
      <c r="D146" t="s">
        <v>56</v>
      </c>
      <c r="E146" t="s">
        <v>701</v>
      </c>
      <c r="F146" t="s">
        <v>699</v>
      </c>
      <c r="G146" t="s">
        <v>702</v>
      </c>
      <c r="H146" t="s">
        <v>700</v>
      </c>
      <c r="I146" s="174">
        <v>42828</v>
      </c>
      <c r="J146" t="s">
        <v>57</v>
      </c>
    </row>
    <row r="147" spans="3:10" x14ac:dyDescent="0.25">
      <c r="C147">
        <v>4</v>
      </c>
      <c r="D147" t="s">
        <v>409</v>
      </c>
      <c r="E147" t="s">
        <v>410</v>
      </c>
      <c r="F147" t="s">
        <v>709</v>
      </c>
      <c r="G147" t="s">
        <v>710</v>
      </c>
      <c r="H147" t="s">
        <v>708</v>
      </c>
      <c r="I147" s="174">
        <v>42830</v>
      </c>
      <c r="J147" t="s">
        <v>23</v>
      </c>
    </row>
    <row r="148" spans="3:10" x14ac:dyDescent="0.25">
      <c r="C148">
        <v>2</v>
      </c>
      <c r="D148" t="s">
        <v>84</v>
      </c>
      <c r="E148" t="s">
        <v>85</v>
      </c>
      <c r="F148" t="s">
        <v>712</v>
      </c>
      <c r="G148" t="s">
        <v>714</v>
      </c>
      <c r="H148" t="s">
        <v>713</v>
      </c>
      <c r="I148" s="174">
        <v>42830</v>
      </c>
      <c r="J148" t="s">
        <v>89</v>
      </c>
    </row>
    <row r="149" spans="3:10" x14ac:dyDescent="0.25">
      <c r="C149">
        <v>4</v>
      </c>
      <c r="D149" t="s">
        <v>56</v>
      </c>
      <c r="E149" t="s">
        <v>701</v>
      </c>
      <c r="F149" t="s">
        <v>716</v>
      </c>
      <c r="G149" t="s">
        <v>718</v>
      </c>
      <c r="H149" t="s">
        <v>717</v>
      </c>
      <c r="I149" s="174">
        <v>42835</v>
      </c>
      <c r="J149" t="s">
        <v>57</v>
      </c>
    </row>
    <row r="150" spans="3:10" x14ac:dyDescent="0.25">
      <c r="C150">
        <v>1</v>
      </c>
      <c r="D150" t="s">
        <v>637</v>
      </c>
      <c r="E150" t="s">
        <v>34</v>
      </c>
      <c r="F150" t="s">
        <v>1079</v>
      </c>
      <c r="G150" t="s">
        <v>720</v>
      </c>
      <c r="H150" t="s">
        <v>721</v>
      </c>
      <c r="I150" s="174">
        <v>42836</v>
      </c>
      <c r="J150" t="s">
        <v>177</v>
      </c>
    </row>
    <row r="151" spans="3:10" x14ac:dyDescent="0.25">
      <c r="C151">
        <v>4</v>
      </c>
      <c r="D151" t="s">
        <v>56</v>
      </c>
      <c r="E151" t="s">
        <v>701</v>
      </c>
      <c r="F151" t="s">
        <v>744</v>
      </c>
      <c r="G151" t="s">
        <v>750</v>
      </c>
      <c r="H151" t="s">
        <v>747</v>
      </c>
      <c r="I151" s="174">
        <v>42843</v>
      </c>
      <c r="J151" t="s">
        <v>57</v>
      </c>
    </row>
    <row r="152" spans="3:10" x14ac:dyDescent="0.25">
      <c r="C152">
        <v>4</v>
      </c>
      <c r="D152" t="s">
        <v>56</v>
      </c>
      <c r="E152" t="s">
        <v>701</v>
      </c>
      <c r="F152" t="s">
        <v>745</v>
      </c>
      <c r="G152" t="s">
        <v>751</v>
      </c>
      <c r="H152" t="s">
        <v>746</v>
      </c>
      <c r="I152" s="174">
        <v>42843</v>
      </c>
      <c r="J152" t="s">
        <v>57</v>
      </c>
    </row>
    <row r="153" spans="3:10" x14ac:dyDescent="0.25">
      <c r="C153">
        <v>4</v>
      </c>
      <c r="D153" t="s">
        <v>61</v>
      </c>
      <c r="E153" t="s">
        <v>508</v>
      </c>
      <c r="F153" t="s">
        <v>1113</v>
      </c>
      <c r="G153" t="s">
        <v>756</v>
      </c>
      <c r="H153" t="s">
        <v>755</v>
      </c>
      <c r="I153" s="174">
        <v>42845</v>
      </c>
      <c r="J153" t="s">
        <v>742</v>
      </c>
    </row>
    <row r="154" spans="3:10" x14ac:dyDescent="0.25">
      <c r="C154">
        <v>4</v>
      </c>
      <c r="D154" t="s">
        <v>56</v>
      </c>
      <c r="E154" t="s">
        <v>80</v>
      </c>
      <c r="F154" t="s">
        <v>754</v>
      </c>
      <c r="G154" t="s">
        <v>759</v>
      </c>
      <c r="H154" t="s">
        <v>813</v>
      </c>
      <c r="I154" s="174">
        <v>42845</v>
      </c>
      <c r="J154" t="s">
        <v>57</v>
      </c>
    </row>
    <row r="155" spans="3:10" x14ac:dyDescent="0.25">
      <c r="C155">
        <v>6</v>
      </c>
      <c r="D155" t="s">
        <v>689</v>
      </c>
      <c r="E155" t="s">
        <v>979</v>
      </c>
      <c r="F155" t="s">
        <v>757</v>
      </c>
      <c r="G155" t="s">
        <v>1200</v>
      </c>
      <c r="H155" t="s">
        <v>814</v>
      </c>
      <c r="I155" s="174">
        <v>42846</v>
      </c>
      <c r="J155" t="s">
        <v>23</v>
      </c>
    </row>
    <row r="156" spans="3:10" x14ac:dyDescent="0.25">
      <c r="C156">
        <v>6</v>
      </c>
      <c r="D156" t="s">
        <v>33</v>
      </c>
      <c r="E156" t="s">
        <v>349</v>
      </c>
      <c r="F156" t="s">
        <v>769</v>
      </c>
      <c r="G156" t="s">
        <v>1013</v>
      </c>
      <c r="H156" t="s">
        <v>770</v>
      </c>
      <c r="I156" s="174">
        <v>42583</v>
      </c>
      <c r="J156" t="s">
        <v>23</v>
      </c>
    </row>
    <row r="157" spans="3:10" x14ac:dyDescent="0.25">
      <c r="C157" t="s">
        <v>773</v>
      </c>
      <c r="D157" t="s">
        <v>771</v>
      </c>
      <c r="E157" t="s">
        <v>976</v>
      </c>
      <c r="F157" t="s">
        <v>765</v>
      </c>
      <c r="G157" t="s">
        <v>766</v>
      </c>
      <c r="H157" t="s">
        <v>815</v>
      </c>
      <c r="I157" s="174">
        <v>42851</v>
      </c>
      <c r="J157" t="s">
        <v>23</v>
      </c>
    </row>
    <row r="158" spans="3:10" x14ac:dyDescent="0.25">
      <c r="C158">
        <v>4</v>
      </c>
      <c r="D158" t="s">
        <v>56</v>
      </c>
      <c r="E158" t="s">
        <v>110</v>
      </c>
      <c r="F158" t="s">
        <v>1080</v>
      </c>
      <c r="G158" t="s">
        <v>1207</v>
      </c>
      <c r="H158" t="s">
        <v>826</v>
      </c>
      <c r="I158" s="174">
        <v>42852</v>
      </c>
      <c r="J158" t="s">
        <v>57</v>
      </c>
    </row>
    <row r="159" spans="3:10" x14ac:dyDescent="0.25">
      <c r="C159">
        <v>4</v>
      </c>
      <c r="D159" t="s">
        <v>409</v>
      </c>
      <c r="E159" t="s">
        <v>410</v>
      </c>
      <c r="F159" t="s">
        <v>797</v>
      </c>
      <c r="G159" t="s">
        <v>776</v>
      </c>
      <c r="H159" t="s">
        <v>825</v>
      </c>
      <c r="I159" s="174">
        <v>42852</v>
      </c>
      <c r="J159" t="s">
        <v>23</v>
      </c>
    </row>
    <row r="160" spans="3:10" x14ac:dyDescent="0.25">
      <c r="C160">
        <v>2</v>
      </c>
      <c r="D160" t="s">
        <v>193</v>
      </c>
      <c r="E160" t="s">
        <v>215</v>
      </c>
      <c r="F160" t="s">
        <v>774</v>
      </c>
      <c r="G160" t="s">
        <v>1106</v>
      </c>
      <c r="H160" t="s">
        <v>827</v>
      </c>
      <c r="I160" s="174">
        <v>42852</v>
      </c>
      <c r="J160" t="s">
        <v>346</v>
      </c>
    </row>
    <row r="161" spans="3:10" x14ac:dyDescent="0.25">
      <c r="C161">
        <v>4</v>
      </c>
      <c r="D161" t="s">
        <v>409</v>
      </c>
      <c r="E161" t="s">
        <v>410</v>
      </c>
      <c r="F161" t="s">
        <v>778</v>
      </c>
      <c r="G161" t="s">
        <v>779</v>
      </c>
      <c r="H161" t="s">
        <v>828</v>
      </c>
      <c r="I161" s="174">
        <v>42852</v>
      </c>
      <c r="J161" t="s">
        <v>23</v>
      </c>
    </row>
    <row r="162" spans="3:10" x14ac:dyDescent="0.25">
      <c r="C162">
        <v>1</v>
      </c>
      <c r="D162" t="s">
        <v>637</v>
      </c>
      <c r="E162" t="s">
        <v>34</v>
      </c>
      <c r="F162" t="s">
        <v>1081</v>
      </c>
      <c r="G162" t="s">
        <v>775</v>
      </c>
      <c r="H162" t="s">
        <v>829</v>
      </c>
      <c r="I162" s="174">
        <v>42858</v>
      </c>
      <c r="J162" t="s">
        <v>177</v>
      </c>
    </row>
    <row r="163" spans="3:10" x14ac:dyDescent="0.25">
      <c r="C163">
        <v>4</v>
      </c>
      <c r="D163" t="s">
        <v>61</v>
      </c>
      <c r="E163" t="s">
        <v>1216</v>
      </c>
      <c r="F163" t="s">
        <v>786</v>
      </c>
      <c r="G163" t="s">
        <v>787</v>
      </c>
      <c r="H163" t="s">
        <v>816</v>
      </c>
      <c r="I163" s="174">
        <v>42863</v>
      </c>
      <c r="J163" t="s">
        <v>742</v>
      </c>
    </row>
    <row r="164" spans="3:10" x14ac:dyDescent="0.25">
      <c r="C164">
        <v>2</v>
      </c>
      <c r="D164" t="s">
        <v>84</v>
      </c>
      <c r="E164" t="s">
        <v>85</v>
      </c>
      <c r="F164" t="s">
        <v>788</v>
      </c>
      <c r="G164" t="s">
        <v>1206</v>
      </c>
      <c r="H164" t="s">
        <v>817</v>
      </c>
      <c r="I164" s="174">
        <v>42866</v>
      </c>
      <c r="J164" t="s">
        <v>89</v>
      </c>
    </row>
    <row r="165" spans="3:10" x14ac:dyDescent="0.25">
      <c r="C165">
        <v>2</v>
      </c>
      <c r="D165" t="s">
        <v>84</v>
      </c>
      <c r="E165" t="s">
        <v>85</v>
      </c>
      <c r="F165" t="s">
        <v>790</v>
      </c>
      <c r="G165" t="s">
        <v>1205</v>
      </c>
      <c r="H165" t="s">
        <v>818</v>
      </c>
      <c r="I165" s="174">
        <v>42871</v>
      </c>
      <c r="J165" t="s">
        <v>89</v>
      </c>
    </row>
    <row r="166" spans="3:10" x14ac:dyDescent="0.25">
      <c r="C166">
        <v>2</v>
      </c>
      <c r="D166" t="s">
        <v>135</v>
      </c>
      <c r="E166" t="s">
        <v>355</v>
      </c>
      <c r="F166" t="s">
        <v>794</v>
      </c>
      <c r="G166" t="s">
        <v>1208</v>
      </c>
      <c r="H166" t="s">
        <v>819</v>
      </c>
      <c r="I166" s="174">
        <v>42872</v>
      </c>
      <c r="J166" t="s">
        <v>225</v>
      </c>
    </row>
    <row r="167" spans="3:10" x14ac:dyDescent="0.25">
      <c r="C167">
        <v>3</v>
      </c>
      <c r="D167" t="s">
        <v>259</v>
      </c>
      <c r="E167" t="s">
        <v>260</v>
      </c>
      <c r="F167" t="s">
        <v>792</v>
      </c>
      <c r="G167" t="s">
        <v>793</v>
      </c>
      <c r="H167" t="s">
        <v>796</v>
      </c>
      <c r="I167" s="174">
        <v>42536</v>
      </c>
      <c r="J167" t="s">
        <v>131</v>
      </c>
    </row>
    <row r="168" spans="3:10" x14ac:dyDescent="0.25">
      <c r="C168">
        <v>1</v>
      </c>
      <c r="D168" t="s">
        <v>603</v>
      </c>
      <c r="E168" t="s">
        <v>34</v>
      </c>
      <c r="F168" t="s">
        <v>795</v>
      </c>
      <c r="G168" t="s">
        <v>1209</v>
      </c>
      <c r="H168" t="s">
        <v>821</v>
      </c>
      <c r="I168" s="174">
        <v>42873</v>
      </c>
      <c r="J168" t="s">
        <v>177</v>
      </c>
    </row>
    <row r="169" spans="3:10" x14ac:dyDescent="0.25">
      <c r="C169">
        <v>6</v>
      </c>
      <c r="D169" t="s">
        <v>33</v>
      </c>
      <c r="E169" t="s">
        <v>349</v>
      </c>
      <c r="F169" t="s">
        <v>804</v>
      </c>
      <c r="G169" t="s">
        <v>802</v>
      </c>
      <c r="H169" t="s">
        <v>348</v>
      </c>
      <c r="I169" s="174">
        <v>42873</v>
      </c>
      <c r="J169" t="s">
        <v>23</v>
      </c>
    </row>
    <row r="170" spans="3:10" x14ac:dyDescent="0.25">
      <c r="C170">
        <v>3</v>
      </c>
      <c r="D170" t="s">
        <v>232</v>
      </c>
      <c r="E170" t="s">
        <v>807</v>
      </c>
      <c r="F170" t="s">
        <v>806</v>
      </c>
      <c r="G170" t="s">
        <v>1210</v>
      </c>
      <c r="H170" t="s">
        <v>822</v>
      </c>
      <c r="I170" s="174">
        <v>42878</v>
      </c>
      <c r="J170" t="s">
        <v>555</v>
      </c>
    </row>
    <row r="171" spans="3:10" x14ac:dyDescent="0.25">
      <c r="C171">
        <v>3</v>
      </c>
      <c r="D171" t="s">
        <v>232</v>
      </c>
      <c r="E171" t="s">
        <v>342</v>
      </c>
      <c r="F171" t="s">
        <v>549</v>
      </c>
      <c r="G171" t="s">
        <v>550</v>
      </c>
      <c r="H171" t="s">
        <v>548</v>
      </c>
      <c r="I171" s="174">
        <v>42781</v>
      </c>
      <c r="J171" t="s">
        <v>225</v>
      </c>
    </row>
    <row r="172" spans="3:10" x14ac:dyDescent="0.25">
      <c r="C172">
        <v>2</v>
      </c>
      <c r="D172" t="s">
        <v>84</v>
      </c>
      <c r="E172" t="s">
        <v>91</v>
      </c>
      <c r="F172" t="s">
        <v>809</v>
      </c>
      <c r="G172" t="s">
        <v>811</v>
      </c>
      <c r="H172" t="s">
        <v>823</v>
      </c>
      <c r="I172" s="174">
        <v>42879</v>
      </c>
      <c r="J172" t="s">
        <v>89</v>
      </c>
    </row>
    <row r="173" spans="3:10" x14ac:dyDescent="0.25">
      <c r="C173">
        <v>2</v>
      </c>
      <c r="D173" t="s">
        <v>193</v>
      </c>
      <c r="E173" t="s">
        <v>228</v>
      </c>
      <c r="F173" t="s">
        <v>836</v>
      </c>
      <c r="G173" t="s">
        <v>840</v>
      </c>
      <c r="H173" t="s">
        <v>838</v>
      </c>
      <c r="I173" s="174">
        <v>42881</v>
      </c>
      <c r="J173" t="s">
        <v>184</v>
      </c>
    </row>
    <row r="174" spans="3:10" x14ac:dyDescent="0.25">
      <c r="C174">
        <v>1</v>
      </c>
      <c r="D174" t="s">
        <v>45</v>
      </c>
      <c r="E174" t="s">
        <v>833</v>
      </c>
      <c r="F174" t="s">
        <v>834</v>
      </c>
      <c r="G174" t="s">
        <v>835</v>
      </c>
      <c r="H174" t="s">
        <v>837</v>
      </c>
      <c r="I174" s="174">
        <v>42710</v>
      </c>
      <c r="J174" t="s">
        <v>23</v>
      </c>
    </row>
    <row r="175" spans="3:10" x14ac:dyDescent="0.25">
      <c r="C175">
        <v>1</v>
      </c>
      <c r="D175" t="s">
        <v>56</v>
      </c>
      <c r="E175" t="s">
        <v>80</v>
      </c>
      <c r="F175" t="s">
        <v>841</v>
      </c>
      <c r="G175" t="s">
        <v>849</v>
      </c>
      <c r="H175" t="s">
        <v>842</v>
      </c>
      <c r="I175" s="174">
        <v>42885</v>
      </c>
      <c r="J175" t="s">
        <v>57</v>
      </c>
    </row>
    <row r="176" spans="3:10" x14ac:dyDescent="0.25">
      <c r="C176">
        <v>4</v>
      </c>
      <c r="D176" t="s">
        <v>56</v>
      </c>
      <c r="E176" t="s">
        <v>701</v>
      </c>
      <c r="F176" t="s">
        <v>1082</v>
      </c>
      <c r="G176" t="s">
        <v>872</v>
      </c>
      <c r="H176" t="s">
        <v>847</v>
      </c>
      <c r="I176" s="174">
        <v>42612</v>
      </c>
      <c r="J176" t="s">
        <v>57</v>
      </c>
    </row>
    <row r="177" spans="3:10" x14ac:dyDescent="0.25">
      <c r="C177">
        <v>6</v>
      </c>
      <c r="D177" t="s">
        <v>33</v>
      </c>
      <c r="E177" t="s">
        <v>97</v>
      </c>
      <c r="F177" t="s">
        <v>852</v>
      </c>
      <c r="G177" t="s">
        <v>855</v>
      </c>
      <c r="H177" t="s">
        <v>853</v>
      </c>
      <c r="I177" s="174">
        <v>42886</v>
      </c>
      <c r="J177" t="s">
        <v>23</v>
      </c>
    </row>
    <row r="178" spans="3:10" x14ac:dyDescent="0.25">
      <c r="C178">
        <v>4</v>
      </c>
      <c r="D178" t="s">
        <v>56</v>
      </c>
      <c r="E178" t="s">
        <v>701</v>
      </c>
      <c r="F178" t="s">
        <v>725</v>
      </c>
      <c r="G178" t="s">
        <v>854</v>
      </c>
      <c r="H178" t="s">
        <v>42</v>
      </c>
      <c r="I178" s="174">
        <v>42577</v>
      </c>
      <c r="J178" t="s">
        <v>57</v>
      </c>
    </row>
    <row r="179" spans="3:10" x14ac:dyDescent="0.25">
      <c r="C179">
        <v>4</v>
      </c>
      <c r="D179" t="s">
        <v>179</v>
      </c>
      <c r="E179" t="s">
        <v>268</v>
      </c>
      <c r="F179" t="s">
        <v>859</v>
      </c>
      <c r="G179" t="s">
        <v>1020</v>
      </c>
      <c r="H179" t="s">
        <v>863</v>
      </c>
      <c r="I179" s="174">
        <v>42891</v>
      </c>
      <c r="J179" t="s">
        <v>184</v>
      </c>
    </row>
    <row r="180" spans="3:10" x14ac:dyDescent="0.25">
      <c r="C180">
        <v>4</v>
      </c>
      <c r="D180" t="s">
        <v>179</v>
      </c>
      <c r="E180" t="s">
        <v>332</v>
      </c>
      <c r="F180" t="s">
        <v>860</v>
      </c>
      <c r="G180" t="s">
        <v>861</v>
      </c>
      <c r="H180" t="s">
        <v>862</v>
      </c>
      <c r="I180" s="174">
        <v>42618</v>
      </c>
      <c r="J180" t="s">
        <v>184</v>
      </c>
    </row>
    <row r="181" spans="3:10" x14ac:dyDescent="0.25">
      <c r="C181">
        <v>3</v>
      </c>
      <c r="D181" t="s">
        <v>232</v>
      </c>
      <c r="E181" t="s">
        <v>807</v>
      </c>
      <c r="F181" t="s">
        <v>866</v>
      </c>
      <c r="G181" t="s">
        <v>868</v>
      </c>
      <c r="H181" t="s">
        <v>867</v>
      </c>
      <c r="I181" s="174">
        <v>42894</v>
      </c>
      <c r="J181" t="s">
        <v>555</v>
      </c>
    </row>
    <row r="182" spans="3:10" x14ac:dyDescent="0.25">
      <c r="C182">
        <v>2</v>
      </c>
      <c r="D182" t="s">
        <v>84</v>
      </c>
      <c r="E182" t="s">
        <v>91</v>
      </c>
      <c r="F182" t="s">
        <v>869</v>
      </c>
      <c r="G182" t="s">
        <v>1201</v>
      </c>
      <c r="H182" t="s">
        <v>870</v>
      </c>
      <c r="I182" s="174">
        <v>42894</v>
      </c>
      <c r="J182" t="s">
        <v>89</v>
      </c>
    </row>
    <row r="183" spans="3:10" x14ac:dyDescent="0.25">
      <c r="C183">
        <v>2</v>
      </c>
      <c r="D183" t="s">
        <v>84</v>
      </c>
      <c r="E183" t="s">
        <v>91</v>
      </c>
      <c r="F183" t="s">
        <v>886</v>
      </c>
      <c r="G183" t="s">
        <v>888</v>
      </c>
      <c r="H183" t="s">
        <v>887</v>
      </c>
      <c r="I183" s="174">
        <v>42898</v>
      </c>
      <c r="J183" t="s">
        <v>23</v>
      </c>
    </row>
    <row r="184" spans="3:10" x14ac:dyDescent="0.25">
      <c r="C184">
        <v>6</v>
      </c>
      <c r="D184" t="s">
        <v>33</v>
      </c>
      <c r="E184" t="s">
        <v>47</v>
      </c>
      <c r="F184" t="s">
        <v>884</v>
      </c>
      <c r="G184" t="s">
        <v>1107</v>
      </c>
      <c r="H184" t="s">
        <v>885</v>
      </c>
      <c r="I184" s="174">
        <v>42898</v>
      </c>
      <c r="J184" t="s">
        <v>22</v>
      </c>
    </row>
    <row r="185" spans="3:10" x14ac:dyDescent="0.25">
      <c r="C185">
        <v>4</v>
      </c>
      <c r="D185" t="s">
        <v>179</v>
      </c>
      <c r="E185" t="s">
        <v>332</v>
      </c>
      <c r="F185" t="s">
        <v>897</v>
      </c>
      <c r="G185" t="s">
        <v>899</v>
      </c>
      <c r="H185" t="s">
        <v>898</v>
      </c>
      <c r="I185" s="174">
        <v>42900</v>
      </c>
      <c r="J185" t="s">
        <v>184</v>
      </c>
    </row>
    <row r="186" spans="3:10" x14ac:dyDescent="0.25">
      <c r="C186">
        <v>4</v>
      </c>
      <c r="D186" t="s">
        <v>56</v>
      </c>
      <c r="E186" t="s">
        <v>110</v>
      </c>
      <c r="F186" t="s">
        <v>900</v>
      </c>
      <c r="G186" t="s">
        <v>1021</v>
      </c>
      <c r="H186" t="s">
        <v>901</v>
      </c>
      <c r="I186" s="174">
        <v>42900</v>
      </c>
      <c r="J186" t="s">
        <v>57</v>
      </c>
    </row>
    <row r="187" spans="3:10" x14ac:dyDescent="0.25">
      <c r="C187">
        <v>4</v>
      </c>
      <c r="D187" t="s">
        <v>503</v>
      </c>
      <c r="E187" t="s">
        <v>410</v>
      </c>
      <c r="F187" t="s">
        <v>902</v>
      </c>
      <c r="G187" t="s">
        <v>903</v>
      </c>
      <c r="H187" t="s">
        <v>904</v>
      </c>
      <c r="I187" s="174">
        <v>42711</v>
      </c>
      <c r="J187" t="s">
        <v>23</v>
      </c>
    </row>
    <row r="188" spans="3:10" x14ac:dyDescent="0.25">
      <c r="C188">
        <v>4</v>
      </c>
      <c r="D188" t="s">
        <v>503</v>
      </c>
      <c r="E188" t="s">
        <v>410</v>
      </c>
      <c r="F188" t="s">
        <v>905</v>
      </c>
      <c r="G188" t="s">
        <v>907</v>
      </c>
      <c r="H188" t="s">
        <v>906</v>
      </c>
      <c r="I188" s="174">
        <v>42907</v>
      </c>
      <c r="J188" t="s">
        <v>23</v>
      </c>
    </row>
    <row r="189" spans="3:10" x14ac:dyDescent="0.25">
      <c r="C189">
        <v>6</v>
      </c>
      <c r="D189" t="s">
        <v>321</v>
      </c>
      <c r="E189" t="s">
        <v>980</v>
      </c>
      <c r="F189" t="s">
        <v>908</v>
      </c>
      <c r="G189" t="s">
        <v>912</v>
      </c>
      <c r="H189" t="s">
        <v>910</v>
      </c>
      <c r="I189" s="174">
        <v>42907</v>
      </c>
      <c r="J189" t="s">
        <v>23</v>
      </c>
    </row>
    <row r="190" spans="3:10" x14ac:dyDescent="0.25">
      <c r="C190">
        <v>4</v>
      </c>
      <c r="D190" t="s">
        <v>33</v>
      </c>
      <c r="E190" t="s">
        <v>349</v>
      </c>
      <c r="F190" t="s">
        <v>909</v>
      </c>
      <c r="G190" t="s">
        <v>913</v>
      </c>
      <c r="H190" t="s">
        <v>911</v>
      </c>
      <c r="I190" s="174">
        <v>42907</v>
      </c>
      <c r="J190" t="s">
        <v>742</v>
      </c>
    </row>
    <row r="191" spans="3:10" x14ac:dyDescent="0.25">
      <c r="C191">
        <v>1</v>
      </c>
      <c r="D191" t="s">
        <v>637</v>
      </c>
      <c r="E191" t="s">
        <v>923</v>
      </c>
      <c r="F191" t="s">
        <v>924</v>
      </c>
      <c r="G191" t="s">
        <v>925</v>
      </c>
      <c r="H191" t="s">
        <v>917</v>
      </c>
      <c r="I191" s="174">
        <v>42907</v>
      </c>
      <c r="J191" t="s">
        <v>220</v>
      </c>
    </row>
    <row r="192" spans="3:10" x14ac:dyDescent="0.25">
      <c r="C192">
        <v>1</v>
      </c>
      <c r="D192" t="s">
        <v>637</v>
      </c>
      <c r="E192" t="s">
        <v>34</v>
      </c>
      <c r="F192" t="s">
        <v>920</v>
      </c>
      <c r="G192" t="s">
        <v>1022</v>
      </c>
      <c r="H192" t="s">
        <v>918</v>
      </c>
      <c r="I192" s="174">
        <v>42908</v>
      </c>
      <c r="J192" t="s">
        <v>555</v>
      </c>
    </row>
    <row r="193" spans="3:10" x14ac:dyDescent="0.25">
      <c r="C193">
        <v>4</v>
      </c>
      <c r="D193" t="s">
        <v>61</v>
      </c>
      <c r="E193" t="s">
        <v>453</v>
      </c>
      <c r="F193" t="s">
        <v>921</v>
      </c>
      <c r="G193" t="s">
        <v>922</v>
      </c>
      <c r="H193" t="s">
        <v>919</v>
      </c>
      <c r="I193" s="174">
        <v>42908</v>
      </c>
      <c r="J193" t="s">
        <v>742</v>
      </c>
    </row>
    <row r="194" spans="3:10" x14ac:dyDescent="0.25">
      <c r="C194">
        <v>4</v>
      </c>
      <c r="D194" t="s">
        <v>503</v>
      </c>
      <c r="E194" t="s">
        <v>410</v>
      </c>
      <c r="F194" t="s">
        <v>930</v>
      </c>
      <c r="G194" t="s">
        <v>932</v>
      </c>
      <c r="H194" t="s">
        <v>927</v>
      </c>
      <c r="I194" s="174">
        <v>42913</v>
      </c>
      <c r="J194" t="s">
        <v>23</v>
      </c>
    </row>
    <row r="195" spans="3:10" x14ac:dyDescent="0.25">
      <c r="C195">
        <v>4</v>
      </c>
      <c r="D195" t="s">
        <v>179</v>
      </c>
      <c r="E195" t="s">
        <v>277</v>
      </c>
      <c r="F195" t="s">
        <v>926</v>
      </c>
      <c r="G195" t="s">
        <v>937</v>
      </c>
      <c r="H195" t="s">
        <v>931</v>
      </c>
      <c r="I195" s="174">
        <v>42914</v>
      </c>
      <c r="J195" t="s">
        <v>184</v>
      </c>
    </row>
    <row r="196" spans="3:10" x14ac:dyDescent="0.25">
      <c r="C196">
        <v>4</v>
      </c>
      <c r="D196" t="s">
        <v>56</v>
      </c>
      <c r="E196" t="s">
        <v>701</v>
      </c>
      <c r="F196" t="s">
        <v>935</v>
      </c>
      <c r="G196" t="s">
        <v>1023</v>
      </c>
      <c r="H196" t="s">
        <v>936</v>
      </c>
      <c r="I196" s="174">
        <v>42914</v>
      </c>
      <c r="J196" t="s">
        <v>57</v>
      </c>
    </row>
    <row r="197" spans="3:10" x14ac:dyDescent="0.25">
      <c r="C197">
        <v>4</v>
      </c>
      <c r="D197" t="s">
        <v>61</v>
      </c>
      <c r="E197" t="s">
        <v>942</v>
      </c>
      <c r="F197" t="s">
        <v>941</v>
      </c>
      <c r="G197" t="s">
        <v>1108</v>
      </c>
      <c r="H197" t="s">
        <v>938</v>
      </c>
      <c r="I197" s="174">
        <v>42915</v>
      </c>
      <c r="J197" t="s">
        <v>742</v>
      </c>
    </row>
    <row r="198" spans="3:10" x14ac:dyDescent="0.25">
      <c r="C198">
        <v>2</v>
      </c>
      <c r="D198" t="s">
        <v>193</v>
      </c>
      <c r="E198" t="s">
        <v>228</v>
      </c>
      <c r="F198" t="s">
        <v>954</v>
      </c>
      <c r="G198" t="s">
        <v>955</v>
      </c>
      <c r="H198" t="s">
        <v>947</v>
      </c>
      <c r="I198" s="174">
        <v>42915</v>
      </c>
      <c r="J198" t="s">
        <v>184</v>
      </c>
    </row>
    <row r="199" spans="3:10" x14ac:dyDescent="0.25">
      <c r="C199">
        <v>4</v>
      </c>
      <c r="D199" t="s">
        <v>409</v>
      </c>
      <c r="E199" t="s">
        <v>410</v>
      </c>
      <c r="F199" t="s">
        <v>951</v>
      </c>
      <c r="G199" t="s">
        <v>956</v>
      </c>
      <c r="H199" t="s">
        <v>948</v>
      </c>
      <c r="I199" s="174">
        <v>42915</v>
      </c>
      <c r="J199" t="s">
        <v>23</v>
      </c>
    </row>
    <row r="200" spans="3:10" x14ac:dyDescent="0.25">
      <c r="C200">
        <v>4</v>
      </c>
      <c r="D200" t="s">
        <v>56</v>
      </c>
      <c r="E200" t="s">
        <v>80</v>
      </c>
      <c r="F200" t="s">
        <v>952</v>
      </c>
      <c r="G200" t="s">
        <v>957</v>
      </c>
      <c r="H200" t="s">
        <v>949</v>
      </c>
      <c r="I200" s="174">
        <v>42915</v>
      </c>
      <c r="J200" t="s">
        <v>57</v>
      </c>
    </row>
    <row r="201" spans="3:10" x14ac:dyDescent="0.25">
      <c r="C201">
        <v>6</v>
      </c>
      <c r="D201" t="s">
        <v>33</v>
      </c>
      <c r="E201" t="s">
        <v>349</v>
      </c>
      <c r="F201" t="s">
        <v>953</v>
      </c>
      <c r="G201" t="s">
        <v>1041</v>
      </c>
      <c r="H201" t="s">
        <v>950</v>
      </c>
      <c r="I201" s="174">
        <v>42915</v>
      </c>
      <c r="J201" t="s">
        <v>23</v>
      </c>
    </row>
    <row r="202" spans="3:10" x14ac:dyDescent="0.25">
      <c r="C202">
        <v>2</v>
      </c>
      <c r="D202" t="s">
        <v>193</v>
      </c>
      <c r="E202" t="s">
        <v>228</v>
      </c>
      <c r="F202" t="s">
        <v>962</v>
      </c>
      <c r="G202" t="s">
        <v>964</v>
      </c>
      <c r="H202" t="s">
        <v>960</v>
      </c>
      <c r="I202" s="174">
        <v>42923</v>
      </c>
      <c r="J202" t="s">
        <v>131</v>
      </c>
    </row>
    <row r="203" spans="3:10" x14ac:dyDescent="0.25">
      <c r="C203">
        <v>4</v>
      </c>
      <c r="D203" t="s">
        <v>179</v>
      </c>
      <c r="E203" t="s">
        <v>487</v>
      </c>
      <c r="F203" t="s">
        <v>963</v>
      </c>
      <c r="G203" t="s">
        <v>965</v>
      </c>
      <c r="H203" t="s">
        <v>961</v>
      </c>
      <c r="I203" s="174">
        <v>42923</v>
      </c>
      <c r="J203" t="s">
        <v>184</v>
      </c>
    </row>
    <row r="204" spans="3:10" x14ac:dyDescent="0.25">
      <c r="C204">
        <v>4</v>
      </c>
      <c r="D204" t="s">
        <v>61</v>
      </c>
      <c r="E204" t="s">
        <v>508</v>
      </c>
      <c r="F204" t="s">
        <v>984</v>
      </c>
      <c r="G204" t="s">
        <v>981</v>
      </c>
      <c r="H204" t="s">
        <v>982</v>
      </c>
      <c r="I204" s="174">
        <v>42929</v>
      </c>
      <c r="J204" t="s">
        <v>742</v>
      </c>
    </row>
    <row r="205" spans="3:10" x14ac:dyDescent="0.25">
      <c r="C205">
        <v>3</v>
      </c>
      <c r="D205" t="s">
        <v>232</v>
      </c>
      <c r="E205" t="s">
        <v>807</v>
      </c>
      <c r="F205" t="s">
        <v>987</v>
      </c>
      <c r="G205" t="s">
        <v>986</v>
      </c>
      <c r="H205" t="s">
        <v>1110</v>
      </c>
      <c r="I205" s="174">
        <v>42683</v>
      </c>
      <c r="J205" t="s">
        <v>555</v>
      </c>
    </row>
    <row r="206" spans="3:10" x14ac:dyDescent="0.25">
      <c r="C206">
        <v>4</v>
      </c>
      <c r="D206" t="s">
        <v>409</v>
      </c>
      <c r="E206" t="s">
        <v>410</v>
      </c>
      <c r="F206" t="s">
        <v>989</v>
      </c>
      <c r="G206" t="s">
        <v>991</v>
      </c>
      <c r="H206" t="s">
        <v>988</v>
      </c>
      <c r="I206" s="174">
        <v>42934</v>
      </c>
      <c r="J206" t="s">
        <v>23</v>
      </c>
    </row>
    <row r="207" spans="3:10" x14ac:dyDescent="0.25">
      <c r="C207" t="s">
        <v>1000</v>
      </c>
      <c r="D207" t="s">
        <v>1153</v>
      </c>
      <c r="E207" t="s">
        <v>1175</v>
      </c>
      <c r="F207" t="s">
        <v>1083</v>
      </c>
      <c r="G207" t="s">
        <v>1025</v>
      </c>
      <c r="H207" t="s">
        <v>1008</v>
      </c>
      <c r="I207" s="174">
        <v>42937</v>
      </c>
      <c r="J207" t="s">
        <v>23</v>
      </c>
    </row>
    <row r="208" spans="3:10" x14ac:dyDescent="0.25">
      <c r="C208">
        <v>4</v>
      </c>
      <c r="D208" t="s">
        <v>56</v>
      </c>
      <c r="E208" t="s">
        <v>701</v>
      </c>
      <c r="F208" t="s">
        <v>1084</v>
      </c>
      <c r="G208" t="s">
        <v>1203</v>
      </c>
      <c r="H208" t="s">
        <v>1007</v>
      </c>
      <c r="I208" s="174">
        <v>42940</v>
      </c>
      <c r="J208" t="s">
        <v>57</v>
      </c>
    </row>
    <row r="209" spans="3:10" x14ac:dyDescent="0.25">
      <c r="C209">
        <v>6</v>
      </c>
      <c r="D209" t="s">
        <v>321</v>
      </c>
      <c r="E209" t="s">
        <v>124</v>
      </c>
      <c r="F209" t="s">
        <v>1026</v>
      </c>
      <c r="G209" t="s">
        <v>1029</v>
      </c>
      <c r="H209" t="s">
        <v>1027</v>
      </c>
      <c r="I209" s="174">
        <v>42942</v>
      </c>
      <c r="J209" t="s">
        <v>23</v>
      </c>
    </row>
    <row r="210" spans="3:10" x14ac:dyDescent="0.25">
      <c r="C210">
        <v>4</v>
      </c>
      <c r="D210" t="s">
        <v>61</v>
      </c>
      <c r="E210" t="s">
        <v>1216</v>
      </c>
      <c r="F210" t="s">
        <v>1043</v>
      </c>
      <c r="G210" t="s">
        <v>1109</v>
      </c>
      <c r="H210" t="s">
        <v>1030</v>
      </c>
      <c r="I210" s="174">
        <v>42942</v>
      </c>
      <c r="J210" t="s">
        <v>742</v>
      </c>
    </row>
    <row r="211" spans="3:10" x14ac:dyDescent="0.25">
      <c r="C211">
        <v>4</v>
      </c>
      <c r="D211" t="s">
        <v>56</v>
      </c>
      <c r="E211" t="s">
        <v>80</v>
      </c>
      <c r="F211" t="s">
        <v>1032</v>
      </c>
      <c r="G211" t="s">
        <v>1033</v>
      </c>
      <c r="H211" t="s">
        <v>1034</v>
      </c>
      <c r="I211" s="174">
        <v>42621</v>
      </c>
      <c r="J211" t="s">
        <v>57</v>
      </c>
    </row>
    <row r="212" spans="3:10" x14ac:dyDescent="0.25">
      <c r="C212">
        <v>4</v>
      </c>
      <c r="D212" t="s">
        <v>503</v>
      </c>
      <c r="E212" t="s">
        <v>410</v>
      </c>
      <c r="F212" t="s">
        <v>1035</v>
      </c>
      <c r="G212" t="s">
        <v>1040</v>
      </c>
      <c r="H212" t="s">
        <v>1036</v>
      </c>
      <c r="I212" s="174">
        <v>42611</v>
      </c>
      <c r="J212" t="s">
        <v>23</v>
      </c>
    </row>
    <row r="213" spans="3:10" x14ac:dyDescent="0.25">
      <c r="C213" t="s">
        <v>1045</v>
      </c>
      <c r="D213" t="s">
        <v>1046</v>
      </c>
      <c r="E213" t="s">
        <v>1047</v>
      </c>
      <c r="F213" t="s">
        <v>1044</v>
      </c>
      <c r="G213" t="s">
        <v>1055</v>
      </c>
      <c r="H213" t="s">
        <v>1048</v>
      </c>
      <c r="I213" s="174">
        <v>42980</v>
      </c>
      <c r="J213" t="s">
        <v>23</v>
      </c>
    </row>
    <row r="214" spans="3:10" x14ac:dyDescent="0.25">
      <c r="C214">
        <v>4</v>
      </c>
      <c r="D214" t="s">
        <v>503</v>
      </c>
      <c r="E214" t="s">
        <v>410</v>
      </c>
      <c r="F214" t="s">
        <v>1050</v>
      </c>
      <c r="G214" t="s">
        <v>1057</v>
      </c>
      <c r="H214" t="s">
        <v>1051</v>
      </c>
      <c r="I214" s="174">
        <v>42980</v>
      </c>
      <c r="J214" t="s">
        <v>23</v>
      </c>
    </row>
    <row r="215" spans="3:10" x14ac:dyDescent="0.25">
      <c r="C215">
        <v>1</v>
      </c>
      <c r="D215" t="s">
        <v>637</v>
      </c>
      <c r="E215" t="s">
        <v>34</v>
      </c>
      <c r="F215" t="s">
        <v>1054</v>
      </c>
      <c r="G215" t="s">
        <v>1056</v>
      </c>
      <c r="H215" t="s">
        <v>1052</v>
      </c>
      <c r="I215" s="174">
        <v>42981</v>
      </c>
      <c r="J215" t="s">
        <v>23</v>
      </c>
    </row>
    <row r="216" spans="3:10" x14ac:dyDescent="0.25">
      <c r="C216">
        <v>6</v>
      </c>
      <c r="D216" t="s">
        <v>33</v>
      </c>
      <c r="E216" t="s">
        <v>47</v>
      </c>
      <c r="F216" t="s">
        <v>1058</v>
      </c>
      <c r="G216" t="s">
        <v>107</v>
      </c>
      <c r="H216" t="s">
        <v>108</v>
      </c>
      <c r="I216" s="174">
        <v>42563</v>
      </c>
      <c r="J216" t="s">
        <v>22</v>
      </c>
    </row>
    <row r="217" spans="3:10" x14ac:dyDescent="0.25">
      <c r="C217">
        <v>6</v>
      </c>
      <c r="D217" t="s">
        <v>33</v>
      </c>
      <c r="E217" t="s">
        <v>47</v>
      </c>
      <c r="F217" t="s">
        <v>1059</v>
      </c>
      <c r="G217" t="s">
        <v>732</v>
      </c>
      <c r="H217" t="s">
        <v>96</v>
      </c>
      <c r="I217" s="174">
        <v>42563</v>
      </c>
      <c r="J217" t="s">
        <v>22</v>
      </c>
    </row>
    <row r="218" spans="3:10" x14ac:dyDescent="0.25">
      <c r="C218">
        <v>6</v>
      </c>
      <c r="D218" t="s">
        <v>33</v>
      </c>
      <c r="E218" t="s">
        <v>47</v>
      </c>
      <c r="F218" t="s">
        <v>1060</v>
      </c>
      <c r="G218" t="s">
        <v>741</v>
      </c>
      <c r="H218" t="s">
        <v>30</v>
      </c>
      <c r="I218" s="174">
        <v>42563</v>
      </c>
      <c r="J218" t="s">
        <v>22</v>
      </c>
    </row>
    <row r="219" spans="3:10" x14ac:dyDescent="0.25">
      <c r="C219">
        <v>4</v>
      </c>
      <c r="D219" t="s">
        <v>140</v>
      </c>
      <c r="E219" t="s">
        <v>1063</v>
      </c>
      <c r="F219" t="s">
        <v>168</v>
      </c>
      <c r="G219" t="s">
        <v>169</v>
      </c>
      <c r="H219" t="s">
        <v>170</v>
      </c>
      <c r="I219" s="174">
        <v>42626</v>
      </c>
      <c r="J219" t="s">
        <v>144</v>
      </c>
    </row>
    <row r="220" spans="3:10" x14ac:dyDescent="0.25">
      <c r="C220">
        <v>4</v>
      </c>
      <c r="D220" t="s">
        <v>56</v>
      </c>
      <c r="E220" t="s">
        <v>80</v>
      </c>
      <c r="F220" t="s">
        <v>1064</v>
      </c>
      <c r="G220" t="s">
        <v>630</v>
      </c>
      <c r="H220" t="s">
        <v>622</v>
      </c>
      <c r="I220" s="174">
        <v>42803</v>
      </c>
      <c r="J220" t="s">
        <v>57</v>
      </c>
    </row>
    <row r="221" spans="3:10" x14ac:dyDescent="0.25">
      <c r="C221">
        <v>1</v>
      </c>
      <c r="D221" t="s">
        <v>637</v>
      </c>
      <c r="E221" t="s">
        <v>975</v>
      </c>
      <c r="F221" t="s">
        <v>1066</v>
      </c>
      <c r="G221" t="s">
        <v>1068</v>
      </c>
      <c r="H221" t="s">
        <v>1067</v>
      </c>
      <c r="I221" s="174">
        <v>42957</v>
      </c>
      <c r="J221" t="s">
        <v>177</v>
      </c>
    </row>
    <row r="222" spans="3:10" x14ac:dyDescent="0.25">
      <c r="C222">
        <v>4</v>
      </c>
      <c r="D222" t="s">
        <v>61</v>
      </c>
      <c r="E222" t="s">
        <v>1070</v>
      </c>
      <c r="F222" t="s">
        <v>1069</v>
      </c>
      <c r="G222" t="s">
        <v>1204</v>
      </c>
      <c r="H222" t="s">
        <v>1071</v>
      </c>
      <c r="I222" s="174">
        <v>42957</v>
      </c>
      <c r="J222" t="s">
        <v>742</v>
      </c>
    </row>
    <row r="223" spans="3:10" x14ac:dyDescent="0.25">
      <c r="C223">
        <v>1</v>
      </c>
      <c r="D223" t="s">
        <v>637</v>
      </c>
      <c r="E223" t="s">
        <v>242</v>
      </c>
      <c r="F223" t="s">
        <v>1116</v>
      </c>
      <c r="G223" t="s">
        <v>1202</v>
      </c>
      <c r="H223" t="s">
        <v>1117</v>
      </c>
      <c r="I223" s="174">
        <v>42962</v>
      </c>
      <c r="J223" t="s">
        <v>59</v>
      </c>
    </row>
    <row r="224" spans="3:10" x14ac:dyDescent="0.25">
      <c r="C224">
        <v>4</v>
      </c>
      <c r="D224" t="s">
        <v>503</v>
      </c>
      <c r="E224" t="s">
        <v>410</v>
      </c>
      <c r="F224" t="s">
        <v>1119</v>
      </c>
      <c r="G224" t="s">
        <v>1120</v>
      </c>
      <c r="H224" t="s">
        <v>1118</v>
      </c>
      <c r="I224" s="174">
        <v>42962</v>
      </c>
      <c r="J224" t="s">
        <v>23</v>
      </c>
    </row>
    <row r="225" spans="3:10" x14ac:dyDescent="0.25">
      <c r="C225">
        <v>6</v>
      </c>
      <c r="D225" t="s">
        <v>321</v>
      </c>
      <c r="E225" t="s">
        <v>124</v>
      </c>
      <c r="F225" t="s">
        <v>1211</v>
      </c>
      <c r="G225" t="s">
        <v>1128</v>
      </c>
      <c r="H225" t="s">
        <v>1124</v>
      </c>
      <c r="I225" s="174">
        <v>42962</v>
      </c>
      <c r="J225" t="s">
        <v>23</v>
      </c>
    </row>
    <row r="226" spans="3:10" x14ac:dyDescent="0.25">
      <c r="C226">
        <v>6</v>
      </c>
      <c r="D226" t="s">
        <v>321</v>
      </c>
      <c r="E226" t="s">
        <v>124</v>
      </c>
      <c r="F226" t="s">
        <v>810</v>
      </c>
      <c r="G226" t="s">
        <v>812</v>
      </c>
      <c r="H226" t="s">
        <v>824</v>
      </c>
      <c r="I226" s="174">
        <v>42879</v>
      </c>
      <c r="J226" t="s">
        <v>23</v>
      </c>
    </row>
    <row r="227" spans="3:10" x14ac:dyDescent="0.25">
      <c r="C227">
        <v>6</v>
      </c>
      <c r="D227" t="s">
        <v>321</v>
      </c>
      <c r="E227" t="s">
        <v>124</v>
      </c>
      <c r="F227" t="s">
        <v>1127</v>
      </c>
      <c r="G227" t="s">
        <v>1129</v>
      </c>
      <c r="H227" t="s">
        <v>1126</v>
      </c>
      <c r="I227" s="174">
        <v>42963</v>
      </c>
      <c r="J227" t="s">
        <v>23</v>
      </c>
    </row>
    <row r="228" spans="3:10" x14ac:dyDescent="0.25">
      <c r="C228">
        <v>4</v>
      </c>
      <c r="D228" t="s">
        <v>56</v>
      </c>
      <c r="E228" t="s">
        <v>80</v>
      </c>
      <c r="F228" t="s">
        <v>1176</v>
      </c>
      <c r="G228" t="s">
        <v>1131</v>
      </c>
      <c r="H228" t="s">
        <v>1130</v>
      </c>
      <c r="I228" s="174">
        <v>42963</v>
      </c>
      <c r="J228" t="s">
        <v>57</v>
      </c>
    </row>
    <row r="229" spans="3:10" x14ac:dyDescent="0.25">
      <c r="C229">
        <v>1</v>
      </c>
      <c r="D229" t="s">
        <v>637</v>
      </c>
      <c r="E229" t="s">
        <v>975</v>
      </c>
      <c r="F229" t="s">
        <v>1134</v>
      </c>
      <c r="G229" t="s">
        <v>1136</v>
      </c>
      <c r="H229" t="s">
        <v>1135</v>
      </c>
      <c r="I229" s="174">
        <v>42969</v>
      </c>
      <c r="J229" t="s">
        <v>177</v>
      </c>
    </row>
    <row r="230" spans="3:10" x14ac:dyDescent="0.25">
      <c r="C230">
        <v>4</v>
      </c>
      <c r="D230" t="s">
        <v>61</v>
      </c>
      <c r="E230" t="s">
        <v>508</v>
      </c>
      <c r="F230" t="s">
        <v>1137</v>
      </c>
      <c r="G230" t="s">
        <v>1139</v>
      </c>
      <c r="H230" t="s">
        <v>1138</v>
      </c>
      <c r="I230" s="174">
        <v>42969</v>
      </c>
      <c r="J230" t="s">
        <v>742</v>
      </c>
    </row>
    <row r="231" spans="3:10" x14ac:dyDescent="0.25">
      <c r="C231">
        <v>4</v>
      </c>
      <c r="D231" t="s">
        <v>61</v>
      </c>
      <c r="E231" t="s">
        <v>1070</v>
      </c>
      <c r="F231" t="s">
        <v>1141</v>
      </c>
      <c r="G231" t="s">
        <v>1143</v>
      </c>
      <c r="H231" t="s">
        <v>1142</v>
      </c>
      <c r="I231" s="174">
        <v>42971</v>
      </c>
      <c r="J231" t="s">
        <v>742</v>
      </c>
    </row>
    <row r="232" spans="3:10" x14ac:dyDescent="0.25">
      <c r="C232">
        <v>4</v>
      </c>
      <c r="D232" t="s">
        <v>179</v>
      </c>
      <c r="E232" t="s">
        <v>332</v>
      </c>
      <c r="F232" t="s">
        <v>1146</v>
      </c>
      <c r="G232" t="s">
        <v>1147</v>
      </c>
      <c r="H232" t="s">
        <v>1145</v>
      </c>
      <c r="I232" s="174">
        <v>42971</v>
      </c>
      <c r="J232" t="s">
        <v>184</v>
      </c>
    </row>
    <row r="233" spans="3:10" x14ac:dyDescent="0.25">
      <c r="C233">
        <v>4</v>
      </c>
      <c r="D233" t="s">
        <v>503</v>
      </c>
      <c r="E233" t="s">
        <v>410</v>
      </c>
      <c r="F233" t="s">
        <v>1149</v>
      </c>
      <c r="G233" t="s">
        <v>1151</v>
      </c>
      <c r="H233" t="s">
        <v>1150</v>
      </c>
      <c r="I233" s="174">
        <v>42971</v>
      </c>
      <c r="J233" t="s">
        <v>23</v>
      </c>
    </row>
    <row r="234" spans="3:10" x14ac:dyDescent="0.25">
      <c r="C234" t="s">
        <v>1000</v>
      </c>
      <c r="D234" t="s">
        <v>1153</v>
      </c>
      <c r="E234" t="s">
        <v>1175</v>
      </c>
      <c r="F234" t="s">
        <v>1154</v>
      </c>
      <c r="G234" t="s">
        <v>1156</v>
      </c>
      <c r="H234" t="s">
        <v>1155</v>
      </c>
      <c r="I234" s="174">
        <v>42971</v>
      </c>
      <c r="J234" t="s">
        <v>23</v>
      </c>
    </row>
    <row r="235" spans="3:10" x14ac:dyDescent="0.25">
      <c r="C235">
        <v>3</v>
      </c>
      <c r="D235" t="s">
        <v>232</v>
      </c>
      <c r="E235" t="s">
        <v>1161</v>
      </c>
      <c r="F235" t="s">
        <v>1158</v>
      </c>
      <c r="G235" t="s">
        <v>1162</v>
      </c>
      <c r="H235" t="s">
        <v>1159</v>
      </c>
      <c r="I235" s="174">
        <v>42975</v>
      </c>
      <c r="J235" t="s">
        <v>23</v>
      </c>
    </row>
    <row r="236" spans="3:10" x14ac:dyDescent="0.25">
      <c r="C236">
        <v>3</v>
      </c>
      <c r="D236" t="s">
        <v>259</v>
      </c>
      <c r="E236" t="s">
        <v>260</v>
      </c>
      <c r="F236" t="s">
        <v>261</v>
      </c>
      <c r="G236" t="s">
        <v>262</v>
      </c>
      <c r="H236" t="s">
        <v>263</v>
      </c>
      <c r="I236" s="174">
        <v>42612</v>
      </c>
      <c r="J236" t="s">
        <v>131</v>
      </c>
    </row>
    <row r="237" spans="3:10" x14ac:dyDescent="0.25">
      <c r="C237">
        <v>4</v>
      </c>
      <c r="D237" t="s">
        <v>61</v>
      </c>
      <c r="E237" t="s">
        <v>974</v>
      </c>
      <c r="F237" t="s">
        <v>1163</v>
      </c>
      <c r="G237" t="s">
        <v>1164</v>
      </c>
      <c r="H237" t="s">
        <v>1165</v>
      </c>
      <c r="I237" s="174">
        <v>42718</v>
      </c>
      <c r="J237" t="s">
        <v>742</v>
      </c>
    </row>
    <row r="238" spans="3:10" x14ac:dyDescent="0.25">
      <c r="C238">
        <v>1</v>
      </c>
      <c r="D238" t="s">
        <v>637</v>
      </c>
      <c r="E238" t="s">
        <v>34</v>
      </c>
      <c r="F238" t="s">
        <v>571</v>
      </c>
      <c r="G238" t="s">
        <v>1056</v>
      </c>
      <c r="H238" t="s">
        <v>1052</v>
      </c>
      <c r="I238" s="174">
        <v>42981</v>
      </c>
      <c r="J238" t="s">
        <v>555</v>
      </c>
    </row>
    <row r="239" spans="3:10" x14ac:dyDescent="0.25">
      <c r="C239">
        <v>6</v>
      </c>
      <c r="D239" t="s">
        <v>321</v>
      </c>
      <c r="E239" t="s">
        <v>980</v>
      </c>
      <c r="F239" t="s">
        <v>1166</v>
      </c>
      <c r="G239" t="s">
        <v>1169</v>
      </c>
      <c r="H239" t="s">
        <v>1167</v>
      </c>
      <c r="I239" s="174">
        <v>42976</v>
      </c>
      <c r="J239" t="s">
        <v>23</v>
      </c>
    </row>
    <row r="240" spans="3:10" x14ac:dyDescent="0.25">
      <c r="C240">
        <v>4</v>
      </c>
      <c r="D240" t="s">
        <v>609</v>
      </c>
      <c r="E240" t="s">
        <v>1173</v>
      </c>
      <c r="F240" t="s">
        <v>1171</v>
      </c>
      <c r="G240" t="s">
        <v>1174</v>
      </c>
      <c r="H240" t="s">
        <v>1172</v>
      </c>
      <c r="I240" s="174">
        <v>42977</v>
      </c>
      <c r="J240" t="s">
        <v>346</v>
      </c>
    </row>
    <row r="241" spans="3:10" x14ac:dyDescent="0.25">
      <c r="C241">
        <v>4</v>
      </c>
      <c r="D241" t="s">
        <v>179</v>
      </c>
      <c r="E241" t="s">
        <v>332</v>
      </c>
      <c r="F241" t="s">
        <v>876</v>
      </c>
      <c r="G241" t="s">
        <v>877</v>
      </c>
      <c r="H241" t="s">
        <v>878</v>
      </c>
      <c r="I241" s="174">
        <v>42690</v>
      </c>
      <c r="J241" t="s">
        <v>184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4"/>
  <sheetViews>
    <sheetView zoomScale="110" zoomScaleNormal="110" workbookViewId="0">
      <selection sqref="A1:XFD1048576"/>
    </sheetView>
  </sheetViews>
  <sheetFormatPr baseColWidth="10" defaultColWidth="11.42578125" defaultRowHeight="12.75" x14ac:dyDescent="0.2"/>
  <cols>
    <col min="1" max="1" width="11.42578125" style="17"/>
    <col min="2" max="2" width="48.5703125" style="17" bestFit="1" customWidth="1"/>
    <col min="3" max="3" width="9.140625" style="17" customWidth="1"/>
    <col min="4" max="4" width="7.42578125" style="17" customWidth="1"/>
    <col min="5" max="5" width="15.42578125" style="17" customWidth="1"/>
    <col min="6" max="6" width="14.42578125" style="17" customWidth="1"/>
    <col min="7" max="7" width="15.140625" style="17" customWidth="1"/>
    <col min="8" max="8" width="10.5703125" style="17" customWidth="1"/>
    <col min="9" max="9" width="11" style="17" customWidth="1"/>
    <col min="10" max="10" width="15.7109375" style="17" customWidth="1"/>
    <col min="11" max="11" width="16.42578125" style="17" customWidth="1"/>
    <col min="12" max="12" width="14.42578125" style="17" customWidth="1"/>
    <col min="13" max="13" width="14.5703125" style="17" customWidth="1"/>
    <col min="14" max="14" width="15.5703125" style="17" customWidth="1"/>
    <col min="15" max="15" width="19" style="17" customWidth="1"/>
    <col min="16" max="16" width="20.7109375" style="17" customWidth="1"/>
    <col min="17" max="17" width="15.85546875" style="17" bestFit="1" customWidth="1"/>
    <col min="18" max="18" width="11.42578125" style="17"/>
    <col min="19" max="19" width="16.85546875" style="17" customWidth="1"/>
    <col min="20" max="16384" width="11.42578125" style="17"/>
  </cols>
  <sheetData>
    <row r="1" spans="2:24" ht="13.5" thickBot="1" x14ac:dyDescent="0.25"/>
    <row r="2" spans="2:24" x14ac:dyDescent="0.2">
      <c r="B2" s="163" t="s">
        <v>13</v>
      </c>
      <c r="C2" s="164"/>
      <c r="D2" s="164"/>
      <c r="E2" s="164"/>
      <c r="F2" s="164"/>
      <c r="G2" s="164"/>
      <c r="H2" s="164"/>
      <c r="I2" s="164"/>
      <c r="J2" s="164"/>
      <c r="K2" s="164"/>
      <c r="L2" s="164"/>
      <c r="M2" s="164"/>
      <c r="N2" s="164"/>
      <c r="O2" s="165"/>
      <c r="P2" s="18"/>
    </row>
    <row r="3" spans="2:24" x14ac:dyDescent="0.2">
      <c r="B3" s="166" t="s">
        <v>24</v>
      </c>
      <c r="C3" s="167"/>
      <c r="D3" s="167"/>
      <c r="E3" s="167"/>
      <c r="F3" s="167"/>
      <c r="G3" s="167"/>
      <c r="H3" s="167"/>
      <c r="I3" s="167"/>
      <c r="J3" s="167"/>
      <c r="K3" s="167"/>
      <c r="L3" s="167"/>
      <c r="M3" s="167"/>
      <c r="N3" s="167"/>
      <c r="O3" s="168"/>
      <c r="P3" s="18"/>
    </row>
    <row r="4" spans="2:24" x14ac:dyDescent="0.2">
      <c r="B4" s="166" t="s">
        <v>1061</v>
      </c>
      <c r="C4" s="167"/>
      <c r="D4" s="167"/>
      <c r="E4" s="167"/>
      <c r="F4" s="167"/>
      <c r="G4" s="167"/>
      <c r="H4" s="167"/>
      <c r="I4" s="167"/>
      <c r="J4" s="167"/>
      <c r="K4" s="167"/>
      <c r="L4" s="167"/>
      <c r="M4" s="167"/>
      <c r="N4" s="167"/>
      <c r="O4" s="168"/>
      <c r="P4" s="18"/>
    </row>
    <row r="5" spans="2:24" x14ac:dyDescent="0.2">
      <c r="B5" s="169" t="s">
        <v>58</v>
      </c>
      <c r="C5" s="170"/>
      <c r="D5" s="170"/>
      <c r="E5" s="170"/>
      <c r="F5" s="170"/>
      <c r="G5" s="170"/>
      <c r="H5" s="170"/>
      <c r="I5" s="170"/>
      <c r="J5" s="170"/>
      <c r="K5" s="170"/>
      <c r="L5" s="170"/>
      <c r="M5" s="170"/>
      <c r="N5" s="170"/>
      <c r="O5" s="171"/>
      <c r="P5" s="19"/>
    </row>
    <row r="6" spans="2:24" ht="15.75" customHeight="1" x14ac:dyDescent="0.2">
      <c r="B6" s="172" t="s">
        <v>6</v>
      </c>
      <c r="C6" s="173" t="s">
        <v>14</v>
      </c>
      <c r="D6" s="173" t="s">
        <v>103</v>
      </c>
      <c r="E6" s="173" t="s">
        <v>65</v>
      </c>
      <c r="F6" s="173" t="s">
        <v>117</v>
      </c>
      <c r="G6" s="173" t="s">
        <v>72</v>
      </c>
      <c r="H6" s="173" t="s">
        <v>856</v>
      </c>
      <c r="I6" s="173" t="s">
        <v>857</v>
      </c>
      <c r="J6" s="173" t="s">
        <v>15</v>
      </c>
      <c r="K6" s="172" t="s">
        <v>472</v>
      </c>
      <c r="L6" s="172"/>
      <c r="M6" s="172"/>
      <c r="N6" s="172"/>
      <c r="O6" s="172"/>
      <c r="P6" s="20"/>
    </row>
    <row r="7" spans="2:24" ht="35.25" customHeight="1" x14ac:dyDescent="0.2">
      <c r="B7" s="172"/>
      <c r="C7" s="173"/>
      <c r="D7" s="173"/>
      <c r="E7" s="173"/>
      <c r="F7" s="173"/>
      <c r="G7" s="173"/>
      <c r="H7" s="173"/>
      <c r="I7" s="173"/>
      <c r="J7" s="173"/>
      <c r="K7" s="36" t="s">
        <v>9</v>
      </c>
      <c r="L7" s="37" t="s">
        <v>10</v>
      </c>
      <c r="M7" s="37" t="s">
        <v>11</v>
      </c>
      <c r="N7" s="36" t="s">
        <v>473</v>
      </c>
      <c r="O7" s="37" t="s">
        <v>7</v>
      </c>
    </row>
    <row r="8" spans="2:24" x14ac:dyDescent="0.2">
      <c r="B8" s="38" t="s">
        <v>16</v>
      </c>
      <c r="C8" s="21">
        <v>9</v>
      </c>
      <c r="D8" s="21">
        <v>7</v>
      </c>
      <c r="E8" s="21">
        <v>2</v>
      </c>
      <c r="F8" s="21"/>
      <c r="G8" s="21"/>
      <c r="H8" s="21"/>
      <c r="I8" s="21"/>
      <c r="J8" s="22">
        <v>24237053908</v>
      </c>
      <c r="K8" s="22">
        <v>6622437032</v>
      </c>
      <c r="L8" s="21"/>
      <c r="M8" s="22"/>
      <c r="N8" s="22">
        <f t="shared" ref="N8:N23" si="0">SUM(K8:M8)</f>
        <v>6622437032</v>
      </c>
      <c r="O8" s="23"/>
    </row>
    <row r="9" spans="2:24" x14ac:dyDescent="0.2">
      <c r="B9" s="38" t="s">
        <v>17</v>
      </c>
      <c r="C9" s="21">
        <v>31</v>
      </c>
      <c r="D9" s="21">
        <v>16</v>
      </c>
      <c r="E9" s="21">
        <v>8</v>
      </c>
      <c r="F9" s="21">
        <v>3</v>
      </c>
      <c r="G9" s="21">
        <v>4</v>
      </c>
      <c r="H9" s="21"/>
      <c r="I9" s="21"/>
      <c r="J9" s="22">
        <v>890833151256</v>
      </c>
      <c r="K9" s="22">
        <v>50702954832</v>
      </c>
      <c r="L9" s="39">
        <v>228770401284</v>
      </c>
      <c r="M9" s="22"/>
      <c r="N9" s="22">
        <f t="shared" si="0"/>
        <v>279473356116</v>
      </c>
      <c r="O9" s="23"/>
    </row>
    <row r="10" spans="2:24" x14ac:dyDescent="0.2">
      <c r="B10" s="38" t="s">
        <v>18</v>
      </c>
      <c r="C10" s="21">
        <v>15</v>
      </c>
      <c r="D10" s="21">
        <v>10</v>
      </c>
      <c r="E10" s="21">
        <v>3</v>
      </c>
      <c r="F10" s="21"/>
      <c r="G10" s="21">
        <v>2</v>
      </c>
      <c r="H10" s="21"/>
      <c r="I10" s="21"/>
      <c r="J10" s="22">
        <v>44842553802</v>
      </c>
      <c r="K10" s="22">
        <v>13158098659</v>
      </c>
      <c r="L10" s="22"/>
      <c r="M10" s="22">
        <v>13975074725</v>
      </c>
      <c r="N10" s="22">
        <f t="shared" si="0"/>
        <v>27133173384</v>
      </c>
      <c r="O10" s="24"/>
    </row>
    <row r="11" spans="2:24" x14ac:dyDescent="0.2">
      <c r="B11" s="38" t="s">
        <v>19</v>
      </c>
      <c r="C11" s="21">
        <v>3</v>
      </c>
      <c r="D11" s="21">
        <v>1</v>
      </c>
      <c r="E11" s="21">
        <v>1</v>
      </c>
      <c r="F11" s="21"/>
      <c r="G11" s="21">
        <v>1</v>
      </c>
      <c r="H11" s="21"/>
      <c r="I11" s="21"/>
      <c r="J11" s="22">
        <v>13118895045</v>
      </c>
      <c r="K11" s="22">
        <v>9789101207</v>
      </c>
      <c r="L11" s="22"/>
      <c r="M11" s="22"/>
      <c r="N11" s="22">
        <f t="shared" si="0"/>
        <v>9789101207</v>
      </c>
      <c r="O11" s="23"/>
    </row>
    <row r="12" spans="2:24" ht="76.5" x14ac:dyDescent="0.2">
      <c r="B12" s="38" t="s">
        <v>20</v>
      </c>
      <c r="C12" s="21">
        <v>54</v>
      </c>
      <c r="D12" s="21">
        <v>32</v>
      </c>
      <c r="E12" s="21">
        <v>5</v>
      </c>
      <c r="F12" s="21">
        <v>1</v>
      </c>
      <c r="G12" s="21">
        <v>9</v>
      </c>
      <c r="H12" s="21">
        <v>3</v>
      </c>
      <c r="I12" s="21">
        <v>4</v>
      </c>
      <c r="J12" s="22">
        <v>224575553146</v>
      </c>
      <c r="K12" s="22">
        <v>100648052779</v>
      </c>
      <c r="L12" s="22">
        <v>1224000000</v>
      </c>
      <c r="M12" s="40">
        <v>5788753268</v>
      </c>
      <c r="N12" s="22">
        <f t="shared" si="0"/>
        <v>107660806047</v>
      </c>
      <c r="O12" s="24" t="s">
        <v>929</v>
      </c>
    </row>
    <row r="13" spans="2:24" x14ac:dyDescent="0.2">
      <c r="B13" s="38" t="s">
        <v>21</v>
      </c>
      <c r="C13" s="21">
        <v>30</v>
      </c>
      <c r="D13" s="21">
        <v>9</v>
      </c>
      <c r="E13" s="21">
        <v>11</v>
      </c>
      <c r="F13" s="21">
        <v>5</v>
      </c>
      <c r="G13" s="21">
        <v>5</v>
      </c>
      <c r="H13" s="21"/>
      <c r="I13" s="21"/>
      <c r="J13" s="22">
        <v>544130763009</v>
      </c>
      <c r="K13" s="22">
        <v>20156461327</v>
      </c>
      <c r="L13" s="22">
        <v>53231140621</v>
      </c>
      <c r="M13" s="22">
        <v>81008131282</v>
      </c>
      <c r="N13" s="22">
        <f t="shared" si="0"/>
        <v>154395733230</v>
      </c>
      <c r="O13" s="23"/>
    </row>
    <row r="14" spans="2:24" x14ac:dyDescent="0.2">
      <c r="B14" s="38" t="s">
        <v>152</v>
      </c>
      <c r="C14" s="21">
        <v>13</v>
      </c>
      <c r="D14" s="21">
        <v>5</v>
      </c>
      <c r="E14" s="21">
        <v>5</v>
      </c>
      <c r="F14" s="21"/>
      <c r="G14" s="21">
        <v>3</v>
      </c>
      <c r="H14" s="21"/>
      <c r="I14" s="21"/>
      <c r="J14" s="22">
        <v>15303133492</v>
      </c>
      <c r="K14" s="22">
        <v>6448942250</v>
      </c>
      <c r="L14" s="22"/>
      <c r="M14" s="22"/>
      <c r="N14" s="22">
        <f t="shared" si="0"/>
        <v>6448942250</v>
      </c>
      <c r="O14" s="25"/>
      <c r="P14" s="26"/>
    </row>
    <row r="15" spans="2:24" x14ac:dyDescent="0.2">
      <c r="B15" s="38" t="s">
        <v>153</v>
      </c>
      <c r="C15" s="21">
        <v>20</v>
      </c>
      <c r="D15" s="21">
        <v>6</v>
      </c>
      <c r="E15" s="21">
        <v>11</v>
      </c>
      <c r="F15" s="21"/>
      <c r="G15" s="21">
        <v>3</v>
      </c>
      <c r="H15" s="21"/>
      <c r="I15" s="21"/>
      <c r="J15" s="22">
        <v>61239714380</v>
      </c>
      <c r="K15" s="22">
        <v>13104228961</v>
      </c>
      <c r="L15" s="22">
        <v>3480000000</v>
      </c>
      <c r="M15" s="22">
        <v>400000000</v>
      </c>
      <c r="N15" s="22">
        <f t="shared" si="0"/>
        <v>16984228961</v>
      </c>
      <c r="O15" s="25"/>
      <c r="P15" s="26"/>
    </row>
    <row r="16" spans="2:24" x14ac:dyDescent="0.2">
      <c r="B16" s="38" t="s">
        <v>617</v>
      </c>
      <c r="C16" s="21">
        <v>4</v>
      </c>
      <c r="D16" s="21">
        <v>4</v>
      </c>
      <c r="E16" s="21"/>
      <c r="F16" s="21"/>
      <c r="G16" s="21"/>
      <c r="H16" s="21"/>
      <c r="I16" s="21"/>
      <c r="J16" s="22">
        <v>512850000</v>
      </c>
      <c r="K16" s="22">
        <v>317500000</v>
      </c>
      <c r="L16" s="22"/>
      <c r="M16" s="22"/>
      <c r="N16" s="22">
        <f>SUM(K16:M16)</f>
        <v>317500000</v>
      </c>
      <c r="O16" s="25"/>
      <c r="P16" s="26"/>
      <c r="X16" s="29"/>
    </row>
    <row r="17" spans="1:24" hidden="1" x14ac:dyDescent="0.2">
      <c r="B17" s="38" t="s">
        <v>154</v>
      </c>
      <c r="C17" s="21">
        <v>0</v>
      </c>
      <c r="D17" s="21"/>
      <c r="E17" s="21"/>
      <c r="F17" s="21"/>
      <c r="G17" s="21"/>
      <c r="H17" s="21"/>
      <c r="I17" s="21"/>
      <c r="J17" s="21"/>
      <c r="K17" s="21"/>
      <c r="L17" s="21"/>
      <c r="M17" s="22"/>
      <c r="N17" s="22">
        <f t="shared" si="0"/>
        <v>0</v>
      </c>
      <c r="O17" s="25"/>
      <c r="P17" s="26"/>
    </row>
    <row r="18" spans="1:24" x14ac:dyDescent="0.2">
      <c r="B18" s="41" t="s">
        <v>616</v>
      </c>
      <c r="C18" s="21">
        <v>10</v>
      </c>
      <c r="D18" s="21">
        <v>1</v>
      </c>
      <c r="E18" s="21">
        <v>3</v>
      </c>
      <c r="F18" s="21">
        <v>4</v>
      </c>
      <c r="G18" s="21">
        <v>2</v>
      </c>
      <c r="H18" s="21"/>
      <c r="I18" s="21"/>
      <c r="J18" s="22">
        <v>26129357304</v>
      </c>
      <c r="K18" s="22">
        <v>8307499175</v>
      </c>
      <c r="L18" s="21"/>
      <c r="M18" s="22">
        <v>500000000</v>
      </c>
      <c r="N18" s="22">
        <f t="shared" si="0"/>
        <v>8807499175</v>
      </c>
      <c r="O18" s="25"/>
      <c r="P18" s="26"/>
    </row>
    <row r="19" spans="1:24" x14ac:dyDescent="0.2">
      <c r="B19" s="41" t="s">
        <v>155</v>
      </c>
      <c r="C19" s="21">
        <v>15</v>
      </c>
      <c r="D19" s="21">
        <v>2</v>
      </c>
      <c r="E19" s="21">
        <v>10</v>
      </c>
      <c r="F19" s="21">
        <v>3</v>
      </c>
      <c r="G19" s="21"/>
      <c r="H19" s="21"/>
      <c r="I19" s="21"/>
      <c r="J19" s="22">
        <v>15379163277</v>
      </c>
      <c r="K19" s="22">
        <v>725836079</v>
      </c>
      <c r="L19" s="22">
        <v>2628654746</v>
      </c>
      <c r="M19" s="22">
        <v>449405000</v>
      </c>
      <c r="N19" s="22">
        <f t="shared" si="0"/>
        <v>3803895825</v>
      </c>
      <c r="O19" s="25"/>
      <c r="P19" s="26"/>
    </row>
    <row r="20" spans="1:24" x14ac:dyDescent="0.2">
      <c r="A20" s="29"/>
      <c r="B20" s="42" t="s">
        <v>156</v>
      </c>
      <c r="C20" s="30">
        <v>13</v>
      </c>
      <c r="D20" s="30">
        <v>11</v>
      </c>
      <c r="E20" s="30">
        <v>2</v>
      </c>
      <c r="F20" s="30"/>
      <c r="G20" s="30"/>
      <c r="H20" s="30"/>
      <c r="I20" s="30"/>
      <c r="J20" s="31">
        <v>16773570371</v>
      </c>
      <c r="K20" s="31">
        <v>9979292307</v>
      </c>
      <c r="L20" s="31">
        <v>230908578</v>
      </c>
      <c r="M20" s="22"/>
      <c r="N20" s="22">
        <f t="shared" si="0"/>
        <v>10210200885</v>
      </c>
      <c r="O20" s="32"/>
      <c r="P20" s="33"/>
      <c r="Q20" s="29"/>
      <c r="R20" s="29"/>
      <c r="S20" s="29"/>
      <c r="V20" s="29"/>
      <c r="X20" s="29"/>
    </row>
    <row r="21" spans="1:24" x14ac:dyDescent="0.2">
      <c r="B21" s="41" t="s">
        <v>60</v>
      </c>
      <c r="C21" s="21">
        <v>2</v>
      </c>
      <c r="D21" s="21">
        <v>2</v>
      </c>
      <c r="E21" s="21"/>
      <c r="F21" s="21"/>
      <c r="G21" s="21"/>
      <c r="H21" s="21"/>
      <c r="I21" s="21"/>
      <c r="J21" s="22">
        <v>2198800000</v>
      </c>
      <c r="K21" s="43">
        <v>148800000</v>
      </c>
      <c r="L21" s="22"/>
      <c r="M21" s="22"/>
      <c r="N21" s="22">
        <f t="shared" si="0"/>
        <v>148800000</v>
      </c>
      <c r="O21" s="24"/>
      <c r="P21" s="33"/>
      <c r="X21" s="29"/>
    </row>
    <row r="22" spans="1:24" x14ac:dyDescent="0.2">
      <c r="B22" s="38" t="s">
        <v>157</v>
      </c>
      <c r="C22" s="21">
        <v>7</v>
      </c>
      <c r="D22" s="21">
        <v>4</v>
      </c>
      <c r="E22" s="21">
        <v>1</v>
      </c>
      <c r="F22" s="21"/>
      <c r="G22" s="21">
        <v>2</v>
      </c>
      <c r="H22" s="21"/>
      <c r="I22" s="21"/>
      <c r="J22" s="22">
        <v>9029704016</v>
      </c>
      <c r="K22" s="22">
        <v>5369814730</v>
      </c>
      <c r="L22" s="22"/>
      <c r="M22" s="22"/>
      <c r="N22" s="22">
        <f t="shared" si="0"/>
        <v>5369814730</v>
      </c>
      <c r="O22" s="23"/>
      <c r="X22" s="29"/>
    </row>
    <row r="23" spans="1:24" x14ac:dyDescent="0.2">
      <c r="B23" s="41" t="s">
        <v>762</v>
      </c>
      <c r="C23" s="21">
        <v>17</v>
      </c>
      <c r="D23" s="21">
        <v>12</v>
      </c>
      <c r="E23" s="21">
        <v>4</v>
      </c>
      <c r="F23" s="21"/>
      <c r="G23" s="21">
        <v>1</v>
      </c>
      <c r="H23" s="21"/>
      <c r="I23" s="21"/>
      <c r="J23" s="22">
        <v>25140065519</v>
      </c>
      <c r="K23" s="22">
        <v>6844571903</v>
      </c>
      <c r="L23" s="22">
        <v>699863616</v>
      </c>
      <c r="M23" s="22">
        <v>95000000</v>
      </c>
      <c r="N23" s="22">
        <f t="shared" si="0"/>
        <v>7639435519</v>
      </c>
      <c r="O23" s="23"/>
      <c r="X23" s="29"/>
    </row>
    <row r="24" spans="1:24" x14ac:dyDescent="0.2">
      <c r="B24" s="44" t="s">
        <v>659</v>
      </c>
      <c r="C24" s="21">
        <v>1</v>
      </c>
      <c r="D24" s="21">
        <v>1</v>
      </c>
      <c r="E24" s="21"/>
      <c r="F24" s="27"/>
      <c r="G24" s="27"/>
      <c r="H24" s="27"/>
      <c r="I24" s="27"/>
      <c r="J24" s="28">
        <v>6131101059</v>
      </c>
      <c r="K24" s="28">
        <v>1009650974</v>
      </c>
      <c r="L24" s="28"/>
      <c r="M24" s="28">
        <v>3678660635</v>
      </c>
      <c r="N24" s="28">
        <f>SUM(K24:M24)</f>
        <v>4688311609</v>
      </c>
      <c r="O24" s="35"/>
      <c r="X24" s="29"/>
    </row>
    <row r="25" spans="1:24" x14ac:dyDescent="0.2">
      <c r="B25" s="45" t="s">
        <v>12</v>
      </c>
      <c r="C25" s="45">
        <f>SUM(C8:C24)</f>
        <v>244</v>
      </c>
      <c r="D25" s="45">
        <f t="shared" ref="D25:K25" si="1">SUM(D8:D24)</f>
        <v>123</v>
      </c>
      <c r="E25" s="45">
        <f t="shared" si="1"/>
        <v>66</v>
      </c>
      <c r="F25" s="45">
        <f t="shared" si="1"/>
        <v>16</v>
      </c>
      <c r="G25" s="45">
        <f>SUM(G8:G24)</f>
        <v>32</v>
      </c>
      <c r="H25" s="45">
        <f>SUM(H8:H24)</f>
        <v>3</v>
      </c>
      <c r="I25" s="45">
        <f>SUM(I8:I24)</f>
        <v>4</v>
      </c>
      <c r="J25" s="46">
        <f>SUM(J8:J24)</f>
        <v>1919575429584</v>
      </c>
      <c r="K25" s="46">
        <f t="shared" si="1"/>
        <v>253333242215</v>
      </c>
      <c r="L25" s="46">
        <f>SUM(L8:L23)</f>
        <v>290264968845</v>
      </c>
      <c r="M25" s="46">
        <f>SUM(M8:M24)</f>
        <v>105895024910</v>
      </c>
      <c r="N25" s="46">
        <f>SUM(N8:N24)</f>
        <v>649493235970</v>
      </c>
      <c r="O25" s="47"/>
    </row>
    <row r="27" spans="1:24" x14ac:dyDescent="0.2">
      <c r="F27" s="17" t="s">
        <v>764</v>
      </c>
      <c r="N27" s="34"/>
    </row>
    <row r="28" spans="1:24" x14ac:dyDescent="0.2">
      <c r="J28" s="34"/>
    </row>
    <row r="54" spans="21:21" x14ac:dyDescent="0.2">
      <c r="U54" s="34"/>
    </row>
  </sheetData>
  <mergeCells count="14">
    <mergeCell ref="B2:O2"/>
    <mergeCell ref="B3:O3"/>
    <mergeCell ref="B4:O4"/>
    <mergeCell ref="B5:O5"/>
    <mergeCell ref="B6:B7"/>
    <mergeCell ref="C6:C7"/>
    <mergeCell ref="J6:J7"/>
    <mergeCell ref="K6:O6"/>
    <mergeCell ref="F6:F7"/>
    <mergeCell ref="D6:D7"/>
    <mergeCell ref="E6:E7"/>
    <mergeCell ref="G6:G7"/>
    <mergeCell ref="H6:H7"/>
    <mergeCell ref="I6:I7"/>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proyectos 2017</vt:lpstr>
      <vt:lpstr>Hoja1</vt:lpstr>
      <vt:lpstr>RESUMEN</vt:lpstr>
      <vt:lpstr>'proyectos 2017'!Área_de_impresión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Edwin Leonardo Moreno Florez</cp:lastModifiedBy>
  <cp:revision/>
  <cp:lastPrinted>2017-07-30T13:36:16Z</cp:lastPrinted>
  <dcterms:created xsi:type="dcterms:W3CDTF">2013-01-31T14:52:18Z</dcterms:created>
  <dcterms:modified xsi:type="dcterms:W3CDTF">2017-09-14T18:36:21Z</dcterms:modified>
</cp:coreProperties>
</file>