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xWindow="0" yWindow="0" windowWidth="20730" windowHeight="11760"/>
  </bookViews>
  <sheets>
    <sheet name="2018" sheetId="9" r:id="rId1"/>
  </sheets>
  <calcPr calcId="144525" concurrentCalc="0"/>
  <extLst>
    <ext xmlns:mx="http://schemas.microsoft.com/office/mac/excel/2008/main" uri="{7523E5D3-25F3-A5E0-1632-64F254C22452}">
      <mx:ArchID Flags="2"/>
    </ext>
  </extLst>
</workbook>
</file>

<file path=xl/calcChain.xml><?xml version="1.0" encoding="utf-8"?>
<calcChain xmlns="http://schemas.openxmlformats.org/spreadsheetml/2006/main">
  <c r="L12" i="9" l="1"/>
  <c r="N12" i="9"/>
  <c r="L13" i="9"/>
  <c r="N13" i="9"/>
  <c r="L14" i="9"/>
  <c r="N14" i="9"/>
  <c r="L15" i="9"/>
  <c r="N15" i="9"/>
  <c r="L16" i="9"/>
  <c r="N16" i="9"/>
  <c r="L17" i="9"/>
  <c r="N17" i="9"/>
  <c r="L18" i="9"/>
  <c r="N18" i="9"/>
  <c r="L19" i="9"/>
  <c r="N19" i="9"/>
  <c r="L20" i="9"/>
  <c r="N20" i="9"/>
  <c r="L21" i="9"/>
  <c r="N21" i="9"/>
  <c r="L22" i="9"/>
  <c r="N22" i="9"/>
  <c r="L23" i="9"/>
  <c r="N23" i="9"/>
  <c r="L24" i="9"/>
  <c r="N24" i="9"/>
  <c r="L25" i="9"/>
  <c r="N25" i="9"/>
  <c r="L26" i="9"/>
  <c r="N26" i="9"/>
  <c r="L28" i="9"/>
  <c r="N28" i="9"/>
  <c r="L30" i="9"/>
  <c r="N30" i="9"/>
  <c r="L31" i="9"/>
  <c r="N31" i="9"/>
  <c r="L32" i="9"/>
  <c r="N32" i="9"/>
  <c r="L33" i="9"/>
  <c r="N33" i="9"/>
  <c r="L34" i="9"/>
  <c r="N34" i="9"/>
  <c r="L35" i="9"/>
  <c r="N35" i="9"/>
  <c r="L36" i="9"/>
  <c r="N36" i="9"/>
  <c r="L37" i="9"/>
  <c r="N37" i="9"/>
  <c r="L38" i="9"/>
  <c r="N38" i="9"/>
  <c r="L39" i="9"/>
  <c r="N39" i="9"/>
  <c r="L40" i="9"/>
  <c r="N40" i="9"/>
  <c r="L41" i="9"/>
  <c r="N41" i="9"/>
  <c r="N42" i="9"/>
  <c r="N44" i="9"/>
  <c r="N45" i="9"/>
  <c r="L46" i="9"/>
  <c r="N46" i="9"/>
  <c r="L48" i="9"/>
  <c r="N48" i="9"/>
  <c r="L49" i="9"/>
  <c r="N49" i="9"/>
  <c r="N50" i="9"/>
  <c r="N51" i="9"/>
  <c r="L52" i="9"/>
  <c r="N52" i="9"/>
  <c r="L53" i="9"/>
  <c r="N53" i="9"/>
  <c r="L54" i="9"/>
  <c r="N54" i="9"/>
  <c r="N55" i="9"/>
  <c r="M12" i="9"/>
  <c r="M13" i="9"/>
  <c r="M14" i="9"/>
  <c r="M15" i="9"/>
  <c r="M16" i="9"/>
  <c r="M17" i="9"/>
  <c r="M18" i="9"/>
  <c r="M19" i="9"/>
  <c r="M20" i="9"/>
  <c r="M21" i="9"/>
  <c r="M22" i="9"/>
  <c r="M23" i="9"/>
  <c r="M24" i="9"/>
  <c r="M25" i="9"/>
  <c r="M26" i="9"/>
  <c r="M28" i="9"/>
  <c r="M30" i="9"/>
  <c r="M31" i="9"/>
  <c r="M32" i="9"/>
  <c r="M33" i="9"/>
  <c r="M34" i="9"/>
  <c r="M35" i="9"/>
  <c r="M36" i="9"/>
  <c r="M37" i="9"/>
  <c r="M38" i="9"/>
  <c r="M39" i="9"/>
  <c r="M40" i="9"/>
  <c r="M41" i="9"/>
  <c r="M42" i="9"/>
  <c r="M44" i="9"/>
  <c r="M45" i="9"/>
  <c r="M46" i="9"/>
  <c r="M48" i="9"/>
  <c r="M49" i="9"/>
  <c r="M50" i="9"/>
  <c r="M51" i="9"/>
  <c r="M52" i="9"/>
  <c r="M53" i="9"/>
  <c r="M54" i="9"/>
  <c r="M55" i="9"/>
  <c r="R55" i="9"/>
  <c r="T55" i="9"/>
  <c r="P55" i="9"/>
  <c r="Q55" i="9"/>
  <c r="S55" i="9"/>
  <c r="I48" i="9"/>
  <c r="I52" i="9"/>
  <c r="I41" i="9"/>
  <c r="I40" i="9"/>
  <c r="I31" i="9"/>
  <c r="I32" i="9"/>
  <c r="I33" i="9"/>
  <c r="I34" i="9"/>
  <c r="I35" i="9"/>
  <c r="I30" i="9"/>
  <c r="I13" i="9"/>
  <c r="I14" i="9"/>
  <c r="I15" i="9"/>
  <c r="I16" i="9"/>
  <c r="I17" i="9"/>
  <c r="I18" i="9"/>
  <c r="I19" i="9"/>
  <c r="I20" i="9"/>
  <c r="I21" i="9"/>
  <c r="I22" i="9"/>
  <c r="I23" i="9"/>
  <c r="I24" i="9"/>
  <c r="I25" i="9"/>
  <c r="I26" i="9"/>
  <c r="I12" i="9"/>
  <c r="I28" i="9"/>
  <c r="I36" i="9"/>
  <c r="I37" i="9"/>
  <c r="I38" i="9"/>
  <c r="I39" i="9"/>
  <c r="I42" i="9"/>
  <c r="I44" i="9"/>
  <c r="I45" i="9"/>
  <c r="I46" i="9"/>
  <c r="I49" i="9"/>
  <c r="I50" i="9"/>
  <c r="I51" i="9"/>
  <c r="I53" i="9"/>
  <c r="I54" i="9"/>
  <c r="T54" i="9"/>
  <c r="S54" i="9"/>
  <c r="T53" i="9"/>
  <c r="S53" i="9"/>
  <c r="T52" i="9"/>
  <c r="S52" i="9"/>
  <c r="T51" i="9"/>
  <c r="S51" i="9"/>
  <c r="L51" i="9"/>
  <c r="T50" i="9"/>
  <c r="S50" i="9"/>
  <c r="L50" i="9"/>
  <c r="T49" i="9"/>
  <c r="S49" i="9"/>
  <c r="T48" i="9"/>
  <c r="S48" i="9"/>
  <c r="T46" i="9"/>
  <c r="S46" i="9"/>
  <c r="T45" i="9"/>
  <c r="S45" i="9"/>
  <c r="L45" i="9"/>
  <c r="T44" i="9"/>
  <c r="S44" i="9"/>
  <c r="L44" i="9"/>
  <c r="T42" i="9"/>
  <c r="S42" i="9"/>
  <c r="L42" i="9"/>
  <c r="T41" i="9"/>
  <c r="S41" i="9"/>
  <c r="T40" i="9"/>
  <c r="S40" i="9"/>
  <c r="T39" i="9"/>
  <c r="S39" i="9"/>
  <c r="T38" i="9"/>
  <c r="S38" i="9"/>
  <c r="T37" i="9"/>
  <c r="S37" i="9"/>
  <c r="T36" i="9"/>
  <c r="S36" i="9"/>
  <c r="T35" i="9"/>
  <c r="S35" i="9"/>
  <c r="T34" i="9"/>
  <c r="S34" i="9"/>
  <c r="T33" i="9"/>
  <c r="S33" i="9"/>
  <c r="T32" i="9"/>
  <c r="S32" i="9"/>
  <c r="T31" i="9"/>
  <c r="S31" i="9"/>
  <c r="T30" i="9"/>
  <c r="S30" i="9"/>
  <c r="T28" i="9"/>
  <c r="S28" i="9"/>
  <c r="T26" i="9"/>
  <c r="S26" i="9"/>
  <c r="T25" i="9"/>
  <c r="S25" i="9"/>
  <c r="T24" i="9"/>
  <c r="S24" i="9"/>
  <c r="T23" i="9"/>
  <c r="S23" i="9"/>
  <c r="T22" i="9"/>
  <c r="S22" i="9"/>
  <c r="T21" i="9"/>
  <c r="S21" i="9"/>
  <c r="T20" i="9"/>
  <c r="S20" i="9"/>
  <c r="T19" i="9"/>
  <c r="S19" i="9"/>
  <c r="T18" i="9"/>
  <c r="S18" i="9"/>
  <c r="T17" i="9"/>
  <c r="S17" i="9"/>
  <c r="T16" i="9"/>
  <c r="S16" i="9"/>
  <c r="T15" i="9"/>
  <c r="S15" i="9"/>
  <c r="T14" i="9"/>
  <c r="S14" i="9"/>
  <c r="T13" i="9"/>
  <c r="S13" i="9"/>
  <c r="T12" i="9"/>
  <c r="S12" i="9"/>
</calcChain>
</file>

<file path=xl/sharedStrings.xml><?xml version="1.0" encoding="utf-8"?>
<sst xmlns="http://schemas.openxmlformats.org/spreadsheetml/2006/main" count="134" uniqueCount="99">
  <si>
    <t>PROGRAMA</t>
  </si>
  <si>
    <t>META</t>
  </si>
  <si>
    <t>AÑO</t>
  </si>
  <si>
    <t>PLAN DE ACCIÓN</t>
  </si>
  <si>
    <t>TIEMPO PROGRAMADO
(en el año)</t>
  </si>
  <si>
    <t>INDICADORES</t>
  </si>
  <si>
    <t>AVANCE</t>
  </si>
  <si>
    <t>INDICADOR</t>
  </si>
  <si>
    <t>LOGRO</t>
  </si>
  <si>
    <t>Porcentaje de avance en tiempo</t>
  </si>
  <si>
    <t>Porcentaje de avance en cumplimiento</t>
  </si>
  <si>
    <t>Fecha Inicial</t>
  </si>
  <si>
    <t>Fecha Terminación</t>
  </si>
  <si>
    <t>FECHA CORTE</t>
  </si>
  <si>
    <t>Porcentaje de Ejecución</t>
  </si>
  <si>
    <t>Nivel de Gestión</t>
  </si>
  <si>
    <t>ALCALDÍA DE BUCARAMANGA</t>
  </si>
  <si>
    <t>LÍNEA ESTRATÉGICA</t>
  </si>
  <si>
    <t>COMPONENTE</t>
  </si>
  <si>
    <t>PLAN DE DESARROLLO 2016 - 2019 "EL GOBIERNO DE LAS CIUDADANAS Y LOS CIUDADANOS"</t>
  </si>
  <si>
    <t>Recursos Programados</t>
  </si>
  <si>
    <t>Recursos Ejecutados</t>
  </si>
  <si>
    <t>Recursos Gestionados</t>
  </si>
  <si>
    <t>Rubro Pptal</t>
  </si>
  <si>
    <t>RECURSOS FINANCIEROS (Miles de pesos)</t>
  </si>
  <si>
    <t>META CUATRIENIO</t>
  </si>
  <si>
    <t>META REAL</t>
  </si>
  <si>
    <t>PLAN DE ACCIÓN - OFICINA DE SISTEMAS</t>
  </si>
  <si>
    <t>Número de secciones implementadas y mantenidas en la página web institucional para informar sobre los debates, las relaciones y los acuerdos con el Concejo e interactuar con la ciudadanía.</t>
  </si>
  <si>
    <t>Número de secciones implementadas y mantenidas en la página web institucional para que la ciudadanía pueda compartir textos, imágenes, audios y videos sobre condiciones y problemas de la ciudad o propuestas de política.</t>
  </si>
  <si>
    <t>Número de plataformas de interacción, registro de información y visibilización en línea implementadas y mantenidas para Juntas de Acción Comunal, Juntas Administradoras Locales y comités de desarrollo y control social.</t>
  </si>
  <si>
    <t>Número de secciones mantenidas en línea y actualizada sobre los planes anti-corrupción y su cumplimiento.</t>
  </si>
  <si>
    <t>Número de secciones implementadas y mantenidas en línea y actualizada de los planes de compras y adquisiciones y su ejecución.</t>
  </si>
  <si>
    <t>Número de secciones mantenidas en línea y actualizada sobre el Plan de Desarrollo y su ejecución.</t>
  </si>
  <si>
    <t>Número de secciones implementadas y mantenidas en línea y actualizada para que la ciudadanía pueda seguir la ejecución y los costos de las obras de infraestructura.</t>
  </si>
  <si>
    <t>Número de secciones implementadas y mantenidas en línea y actualizada sobre los contratos de prestación de servicios celebrados por la Administración Central.</t>
  </si>
  <si>
    <t>Número de secciones implementadas y mantenidas en línea y actualizada sobre la ejecución de los proyectos estratégicos.</t>
  </si>
  <si>
    <t>Número de secciones implementadas y mantenidas en línea y actualizada sobre los gastos de funcionamiento de la Administración Central.</t>
  </si>
  <si>
    <t>Número de secciones implementadas y mantenidas en línea y actualizada dentro de la página web institucional para consultar todos los procesos de contratación pública.</t>
  </si>
  <si>
    <t>Número de secciones mantenidas en línea dentro de la página web institucional con información actualizada sobre decretos y resolución de la Administración así como de proyectos de acuerdo y acuerdos municipales.</t>
  </si>
  <si>
    <t>Porcentaje de información publicados y mantenidos en línea sobre la estructura orgánica, las funciones y los deberes de las dependencias así como los medios de contacto y/o servicios de estas.</t>
  </si>
  <si>
    <t>Número de directorios de servidores públicos publicados y mantenidos en línea.</t>
  </si>
  <si>
    <t>Número de directorios de manuales de funciones de la Administración Central publicados y mantenidos en línea.</t>
  </si>
  <si>
    <t>Porcentaje de avance en la formulación e implementación del plan de adquisición de equipos tecnológicos.</t>
  </si>
  <si>
    <t>Porcentaje de avance de la implementación del componente TIC servicios.</t>
  </si>
  <si>
    <t>Porcentaje de avance de la implementación del componente TIC gobierno abierto.</t>
  </si>
  <si>
    <t>Porcentaje de avance de la implementación del componente TIC gestión.</t>
  </si>
  <si>
    <t>Porcentaje de avance de la implementación del componente seguridad de la información y protección de datos.</t>
  </si>
  <si>
    <t>Número de puntos VIVE DIGITAL adecuados y mantenidos en funcionamiento.</t>
  </si>
  <si>
    <t>Número de VIVE LABS mantenidos en funcionamiento.</t>
  </si>
  <si>
    <t>Número de ciudadanos capacitados en los puntos  VIVE DIGITAL y VIVE LAB.</t>
  </si>
  <si>
    <t>Número de ciudadanos atendidos en los puntos  VIVE DIGITAL y VIVE LAB.</t>
  </si>
  <si>
    <t>Número de sistemas de información creados y/o documentados pertenecientes al Core de la Alcaldía.</t>
  </si>
  <si>
    <t>Porcentaje de avance en la implementación del ambiente de desarrollo y prueba para los sistemas de información de la Alcaldía.</t>
  </si>
  <si>
    <t>Número de grupos de contenidos de información pública en el portal web mantenidos.</t>
  </si>
  <si>
    <t>Número de planes de implementación de Gobierno en Línea formulados e implementados de los institutos descentralizados y las Instituciones Educativas Oficiales.</t>
  </si>
  <si>
    <t>Número de portales web rediseñadas.</t>
  </si>
  <si>
    <t>Número de plataformas tecnológicas implementadas para la comercialización.</t>
  </si>
  <si>
    <t>Número de paquetes tecnológicos de agroindustria adquiridos para optimizar cadenas productivas.</t>
  </si>
  <si>
    <t>Número de corregimientos con infraestructura necesaria instalada para llevar conectividad (internet) a la zona rural.</t>
  </si>
  <si>
    <t>Número de redes de plataforma de carpooling (carro compartido) implementados y mantenidos.</t>
  </si>
  <si>
    <t>Número de soluciones Big Data, Open Data y/o ciudades inteligentes diseñadas e implementadas.</t>
  </si>
  <si>
    <t>Número de modelos de teletrabajo desarrollados para la Alcaldía y/o para los Institutos Descentralizados.</t>
  </si>
  <si>
    <t>Número de modelos de seguridad ciudadana desarrolladas en pro de áreas libres de delincuencia.</t>
  </si>
  <si>
    <t>Número de estrategias de herranientas de Telemedicina y Teleconsulta en el ISABU implementadas y mantenidas.</t>
  </si>
  <si>
    <t>Número de zonas urbanas Wi-Fi habilitadas.</t>
  </si>
  <si>
    <t>Número de políticas nacionales implementadas sobre el sistema de ciudades.</t>
  </si>
  <si>
    <t>CIUDADANÍA EMPODERADA Y DEBATE PÚBLICO</t>
  </si>
  <si>
    <t>INSTITUCIONES DEMOCRÁTICAS DE BASE  FORTALECIDAS E INCLUYENTES</t>
  </si>
  <si>
    <t>RENDICIÓN DE CUENTAS PERMANENTE E INTERACTIVA</t>
  </si>
  <si>
    <t>GOBIERNO TRANSPARENTE</t>
  </si>
  <si>
    <t>GOBIERNO COMPRENSIBLE Y ACCESIBLE</t>
  </si>
  <si>
    <t>ADMINISTRACIÓN ARTICULADA Y COHERENTE</t>
  </si>
  <si>
    <t>CIUDAD MODELO EN GOBIERNO EN LÍNEA</t>
  </si>
  <si>
    <t>VIVE DIGITAL PARA LAS CIUDADANAS Y CIUDADANOS</t>
  </si>
  <si>
    <t>GESTIÓN Y MEJORAMIENTO DE LOS SISTEMAS DE INFORMACIÓN</t>
  </si>
  <si>
    <t>TECNOLOGÍA PARA LA INTERACCIÓN CIUDADANA</t>
  </si>
  <si>
    <t>NUESTRO PROYECTO AGROPECUARIO</t>
  </si>
  <si>
    <t>BUCARAMANGA CIUDAD INTELIGENTE QUE APRENDE</t>
  </si>
  <si>
    <t>INFRAESTRUCTURA TECNOLÓGICA</t>
  </si>
  <si>
    <t>6 - INFRAESTRUCTURA Y CONECTIVIDAD</t>
  </si>
  <si>
    <t>RURALIDAD CON EQUIDAD</t>
  </si>
  <si>
    <t>3 - SOSTENIBILIDAD AMBIENTAL</t>
  </si>
  <si>
    <t>GOBIERNO PARTICIPATIVO Y ABIERTO</t>
  </si>
  <si>
    <t>GOBIERNO LEGAL Y EFECTIVO</t>
  </si>
  <si>
    <t>GOBIERNO MUNICIPAL EN LÍNEA</t>
  </si>
  <si>
    <t>1 - GOBERNANZA DEMOCRÁTICA</t>
  </si>
  <si>
    <t>INTEGRACIÓN DE LOS PLANES INSTITUCIONALES Y ESTRATÉGICOS AL LOS PLANES DE ACCIÓN DEL MUNICIPIO DE BUCARAMANGA</t>
  </si>
  <si>
    <t>IDENTIFICACIÓN</t>
  </si>
  <si>
    <t>DIMENSIÓN MIPG</t>
  </si>
  <si>
    <t>Plan Estratégico de Tecnologías de la Información y las Comunicaciones</t>
  </si>
  <si>
    <t>GOBERNANZA DEMOCRÁTICA</t>
  </si>
  <si>
    <t>GESTIÓN CON VALORES PARA EL RESULTADO</t>
  </si>
  <si>
    <t>OBJETIVO: Garantizar que los recursos invertidos en tecnologías de la información esten alineados con los objetivos estratégicos de la entidad, para generar valorr como proceso estratégico transversal en sus dos frentes, el interno (apoyar la consecución de una administración eficiente transparente y participativa y el externo (generar más oportunidades a los ciudadanos con el uso de estas tecnologías).</t>
  </si>
  <si>
    <t>Plan de Tratamiento de Riesgos de Seguridad y Privacidad de la Información</t>
  </si>
  <si>
    <t>OBJETIVO: Mitigar los riesgos de incidentes informáticos (brechas de seguridad, ataques cibernéticos, perdida de información) para garantizar la integridad, disponibilidad y calidad de la información de la alcaldía de Bucaramanga, de acuerdo con los lineamientos del marco de arquitectura TI, mediante el establecimiento de los respectivos controles.</t>
  </si>
  <si>
    <t>Plan de Seguridad y Privacidad de la Información</t>
  </si>
  <si>
    <t>OBJETIVO: Establecer los principios de Gobierno y Gestión de la Seguridad y Privacidad de la Información del municipio de Bucaramanga para proteger la información, los sistemas de información y los datos de las partes interesadas que interactuan con la entidad.</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</si>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</sst>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
  </numFmts>
  <fonts count="12" x14ac:knownFonts="1">
    <font>
      <sz val="11"/>
      <color theme="1"/>
      <name val="Arial"/>
      <family val="2"/>
    </font>
    <font>
      <b/>
      <sz val="12"/>
      <color indexed="8"/>
      <name val="Arial"/>
      <family val="2"/>
    </font>
    <font>
      <b/>
      <sz val="12"/>
      <name val="Arial"/>
    </font>
    <font>
      <sz val="12"/>
      <name val="Arial"/>
    </font>
    <font>
      <b/>
      <sz val="14"/>
      <color indexed="8"/>
      <name val="Arial"/>
    </font>
    <font>
      <sz val="12"/>
      <color indexed="8"/>
      <name val="Arial"/>
    </font>
    <font>
      <sz val="12"/>
      <color theme="1"/>
      <name val="Arial"/>
    </font>
    <font>
      <sz val="12"/>
      <color rgb="FFFF0000"/>
      <name val="Arial"/>
    </font>
    <font>
      <b/>
      <sz val="14"/>
      <color theme="1"/>
      <name val="Arial"/>
    </font>
    <font>
      <u/>
      <sz val="11"/>
      <color theme="10"/>
      <name val="Arial"/>
      <family val="2"/>
    </font>
    <font>
      <u/>
      <sz val="11"/>
      <color theme="11"/>
      <name val="Arial"/>
      <family val="2"/>
    </font>
    <font>
      <b/>
      <sz val="16"/>
      <color theme="1"/>
      <name val="Arial"/>
    </font>
  </fonts>
  <fills count="5">
    <fill>
      <patternFill patternType="none"/>
    </fill>
    <fill>
      <patternFill patternType="gray125"/>
    </fill>
    <fill>
      <patternFill patternType="solid">
        <fgColor rgb="FFFFFF00"/>
        <bgColor indexed="64"/>
      </patternFill>
    </fill>
    <fill>
      <patternFill patternType="solid">
        <fgColor rgb="FFFF6600"/>
        <bgColor indexed="64"/>
      </patternFill>
    </fill>
    <fill>
      <patternFill patternType="solid">
        <fgColor rgb="FF0070C0"/>
        <bgColor indexed="64"/>
      </patternFill>
    </fill>
  </fills>
  <borders count="66">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right style="thin">
        <color auto="1"/>
      </right>
      <top style="thin">
        <color auto="1"/>
      </top>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top/>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thin">
        <color auto="1"/>
      </top>
      <bottom style="medium">
        <color auto="1"/>
      </bottom>
      <diagonal/>
    </border>
    <border>
      <left style="medium">
        <color auto="1"/>
      </left>
      <right/>
      <top style="medium">
        <color auto="1"/>
      </top>
      <bottom style="medium">
        <color auto="1"/>
      </bottom>
      <diagonal/>
    </border>
  </borders>
  <cellStyleXfs count="233">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176">
    <xf numFmtId="0" fontId="0" fillId="0" borderId="0" xfId="0"/>
    <xf numFmtId="0" fontId="6" fillId="0" borderId="0" xfId="0" applyFont="1"/>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7" xfId="0" applyFont="1" applyFill="1" applyBorder="1" applyAlignment="1" applyProtection="1">
      <alignment horizontal="center" vertical="center" wrapText="1"/>
    </xf>
    <xf numFmtId="0" fontId="6" fillId="3" borderId="0" xfId="0" applyFont="1" applyFill="1" applyBorder="1" applyAlignment="1">
      <alignment horizontal="justify" vertical="center" wrapText="1"/>
    </xf>
    <xf numFmtId="0" fontId="3" fillId="0" borderId="5" xfId="0" applyFont="1" applyFill="1" applyBorder="1" applyAlignment="1">
      <alignment horizontal="justify" vertical="center" wrapText="1"/>
    </xf>
    <xf numFmtId="0" fontId="3" fillId="0" borderId="37"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5" fillId="0" borderId="3" xfId="0" applyFont="1" applyFill="1" applyBorder="1" applyAlignment="1">
      <alignment horizontal="justify" vertical="center" wrapText="1"/>
    </xf>
    <xf numFmtId="164" fontId="3" fillId="0" borderId="18" xfId="0" applyNumberFormat="1" applyFont="1" applyBorder="1" applyAlignment="1" applyProtection="1">
      <alignment horizontal="center" vertical="center"/>
    </xf>
    <xf numFmtId="9" fontId="7" fillId="0" borderId="42" xfId="0" applyNumberFormat="1" applyFont="1" applyBorder="1" applyAlignment="1">
      <alignment horizontal="center" vertical="center"/>
    </xf>
    <xf numFmtId="9" fontId="6" fillId="0" borderId="2" xfId="0" applyNumberFormat="1" applyFont="1" applyBorder="1" applyAlignment="1">
      <alignment horizontal="center" vertical="center"/>
    </xf>
    <xf numFmtId="9" fontId="6" fillId="0" borderId="8" xfId="0" applyNumberFormat="1" applyFont="1" applyBorder="1" applyAlignment="1">
      <alignment horizontal="center" vertical="center"/>
    </xf>
    <xf numFmtId="9" fontId="6" fillId="0" borderId="3" xfId="0" applyNumberFormat="1" applyFont="1" applyBorder="1" applyAlignment="1">
      <alignment horizontal="center" vertical="center"/>
    </xf>
    <xf numFmtId="0" fontId="2" fillId="0" borderId="0" xfId="0" applyFont="1" applyBorder="1" applyAlignment="1">
      <alignment horizontal="center" vertical="center" wrapText="1"/>
    </xf>
    <xf numFmtId="9" fontId="7" fillId="0" borderId="43"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9" xfId="0" applyNumberFormat="1" applyFont="1" applyBorder="1" applyAlignment="1">
      <alignment horizontal="center" vertical="center"/>
    </xf>
    <xf numFmtId="0" fontId="6" fillId="0" borderId="45" xfId="0" applyFont="1" applyBorder="1" applyAlignment="1">
      <alignment horizontal="center" vertical="center" wrapText="1"/>
    </xf>
    <xf numFmtId="0" fontId="6" fillId="0" borderId="32" xfId="0" applyFont="1" applyBorder="1" applyAlignment="1">
      <alignment horizontal="center" vertical="center" wrapText="1"/>
    </xf>
    <xf numFmtId="9" fontId="6" fillId="0" borderId="5"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44"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 xfId="0" applyFont="1" applyBorder="1" applyAlignment="1">
      <alignment horizontal="center" vertical="center" wrapText="1"/>
    </xf>
    <xf numFmtId="0" fontId="6" fillId="3" borderId="0" xfId="0" applyFont="1" applyFill="1" applyBorder="1" applyAlignment="1">
      <alignment horizontal="center" vertical="center"/>
    </xf>
    <xf numFmtId="3" fontId="6" fillId="3" borderId="0" xfId="0" applyNumberFormat="1" applyFont="1" applyFill="1" applyBorder="1" applyAlignment="1">
      <alignment horizontal="center" vertical="center"/>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xf>
    <xf numFmtId="9" fontId="6" fillId="3" borderId="0" xfId="0" applyNumberFormat="1" applyFont="1" applyFill="1" applyBorder="1" applyAlignment="1">
      <alignment horizontal="center" vertical="center"/>
    </xf>
    <xf numFmtId="9" fontId="6" fillId="3" borderId="24" xfId="0" applyNumberFormat="1"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0" xfId="0" applyFont="1" applyFill="1" applyBorder="1" applyAlignment="1">
      <alignment horizontal="justify" vertical="center" wrapText="1"/>
    </xf>
    <xf numFmtId="164" fontId="6" fillId="4" borderId="0" xfId="0" applyNumberFormat="1" applyFont="1" applyFill="1" applyBorder="1" applyAlignment="1">
      <alignment horizontal="center" vertical="center"/>
    </xf>
    <xf numFmtId="3" fontId="6" fillId="4" borderId="0" xfId="0" applyNumberFormat="1" applyFont="1" applyFill="1" applyBorder="1" applyAlignment="1">
      <alignment horizontal="center" vertical="center" wrapText="1"/>
    </xf>
    <xf numFmtId="9" fontId="6" fillId="4" borderId="0" xfId="0" applyNumberFormat="1" applyFont="1" applyFill="1" applyBorder="1" applyAlignment="1">
      <alignment horizontal="center" vertical="center"/>
    </xf>
    <xf numFmtId="0" fontId="6" fillId="4" borderId="0" xfId="0" applyFont="1" applyFill="1" applyBorder="1" applyAlignment="1">
      <alignment horizontal="center" vertical="center"/>
    </xf>
    <xf numFmtId="3" fontId="6" fillId="4" borderId="0" xfId="0" applyNumberFormat="1" applyFont="1" applyFill="1" applyBorder="1" applyAlignment="1">
      <alignment horizontal="center" vertical="center"/>
    </xf>
    <xf numFmtId="9" fontId="6" fillId="4" borderId="24" xfId="0" applyNumberFormat="1" applyFont="1" applyFill="1" applyBorder="1" applyAlignment="1">
      <alignment horizontal="center" vertical="center"/>
    </xf>
    <xf numFmtId="9" fontId="8" fillId="2" borderId="48" xfId="0" applyNumberFormat="1" applyFont="1" applyFill="1" applyBorder="1" applyAlignment="1">
      <alignment horizontal="center" vertical="center"/>
    </xf>
    <xf numFmtId="9" fontId="8" fillId="2" borderId="33" xfId="0" applyNumberFormat="1" applyFont="1" applyFill="1" applyBorder="1" applyAlignment="1">
      <alignment horizontal="center" vertical="center"/>
    </xf>
    <xf numFmtId="164" fontId="6" fillId="0" borderId="5" xfId="0" applyNumberFormat="1" applyFont="1" applyBorder="1" applyAlignment="1">
      <alignment horizontal="center" vertical="center"/>
    </xf>
    <xf numFmtId="3"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164" fontId="6" fillId="0" borderId="7" xfId="0" applyNumberFormat="1" applyFont="1" applyBorder="1" applyAlignment="1">
      <alignment horizontal="center" vertical="center"/>
    </xf>
    <xf numFmtId="3" fontId="6" fillId="0" borderId="7"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10" xfId="0" applyNumberFormat="1" applyFont="1" applyBorder="1" applyAlignment="1">
      <alignment horizontal="center" vertical="center"/>
    </xf>
    <xf numFmtId="164" fontId="6" fillId="0" borderId="41" xfId="0" applyNumberFormat="1" applyFont="1" applyBorder="1" applyAlignment="1">
      <alignment horizontal="center" vertical="center"/>
    </xf>
    <xf numFmtId="0" fontId="3" fillId="0" borderId="41" xfId="0" applyFont="1" applyFill="1" applyBorder="1" applyAlignment="1">
      <alignment horizontal="justify" vertical="center" wrapText="1"/>
    </xf>
    <xf numFmtId="9" fontId="6" fillId="0" borderId="41" xfId="0" applyNumberFormat="1" applyFont="1" applyBorder="1" applyAlignment="1">
      <alignment horizontal="center" vertical="center"/>
    </xf>
    <xf numFmtId="3" fontId="6" fillId="0" borderId="41" xfId="0" applyNumberFormat="1" applyFont="1" applyBorder="1" applyAlignment="1">
      <alignment horizontal="center" vertical="center"/>
    </xf>
    <xf numFmtId="9" fontId="6" fillId="0" borderId="40" xfId="0" applyNumberFormat="1" applyFont="1" applyBorder="1" applyAlignment="1">
      <alignment horizontal="center" vertical="center"/>
    </xf>
    <xf numFmtId="0" fontId="3" fillId="0" borderId="3" xfId="0" applyFont="1" applyFill="1" applyBorder="1" applyAlignment="1">
      <alignment horizontal="justify" vertical="center" wrapText="1"/>
    </xf>
    <xf numFmtId="0" fontId="6" fillId="4" borderId="48" xfId="0" applyFont="1" applyFill="1" applyBorder="1" applyAlignment="1">
      <alignment horizontal="center" vertical="center" wrapText="1"/>
    </xf>
    <xf numFmtId="0" fontId="6" fillId="0" borderId="53" xfId="0" applyFont="1" applyBorder="1" applyAlignment="1">
      <alignment horizontal="justify" vertical="center" wrapText="1"/>
    </xf>
    <xf numFmtId="0" fontId="6" fillId="0" borderId="49" xfId="0" applyFont="1" applyBorder="1" applyAlignment="1">
      <alignment horizontal="center" vertical="center" wrapText="1"/>
    </xf>
    <xf numFmtId="3" fontId="6" fillId="0" borderId="55" xfId="0" applyNumberFormat="1" applyFont="1" applyBorder="1" applyAlignment="1">
      <alignment horizontal="center" vertical="center"/>
    </xf>
    <xf numFmtId="3" fontId="6" fillId="0" borderId="56" xfId="0" applyNumberFormat="1" applyFont="1" applyBorder="1" applyAlignment="1">
      <alignment horizontal="center" vertical="center"/>
    </xf>
    <xf numFmtId="9" fontId="6" fillId="0" borderId="56" xfId="0" applyNumberFormat="1" applyFont="1" applyBorder="1" applyAlignment="1">
      <alignment horizontal="center" vertical="center"/>
    </xf>
    <xf numFmtId="3" fontId="6" fillId="0" borderId="13" xfId="0" applyNumberFormat="1" applyFont="1" applyBorder="1" applyAlignment="1">
      <alignment horizontal="center" vertical="center"/>
    </xf>
    <xf numFmtId="9" fontId="6" fillId="0" borderId="57" xfId="0" applyNumberFormat="1" applyFont="1" applyBorder="1" applyAlignment="1">
      <alignment horizontal="center" vertical="center"/>
    </xf>
    <xf numFmtId="9" fontId="6" fillId="0" borderId="55" xfId="0" applyNumberFormat="1" applyFont="1" applyBorder="1" applyAlignment="1">
      <alignment horizontal="center" vertical="center"/>
    </xf>
    <xf numFmtId="9" fontId="7" fillId="0" borderId="54" xfId="0" applyNumberFormat="1" applyFont="1" applyBorder="1" applyAlignment="1">
      <alignment horizontal="center" vertical="center"/>
    </xf>
    <xf numFmtId="9" fontId="7" fillId="0" borderId="49" xfId="0" applyNumberFormat="1"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50" xfId="0" applyFont="1" applyBorder="1" applyAlignment="1">
      <alignment horizontal="center" vertical="center"/>
    </xf>
    <xf numFmtId="16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3" fontId="6" fillId="0" borderId="45" xfId="0" applyNumberFormat="1" applyFont="1" applyBorder="1" applyAlignment="1">
      <alignment horizontal="center" vertical="center"/>
    </xf>
    <xf numFmtId="9" fontId="7" fillId="0" borderId="58" xfId="0" applyNumberFormat="1" applyFont="1" applyBorder="1" applyAlignment="1">
      <alignment horizontal="center" vertical="center"/>
    </xf>
    <xf numFmtId="9" fontId="6" fillId="0" borderId="45" xfId="0" applyNumberFormat="1" applyFont="1" applyBorder="1" applyAlignment="1">
      <alignment horizontal="center" vertical="center"/>
    </xf>
    <xf numFmtId="0" fontId="6" fillId="0" borderId="44" xfId="0" applyFont="1" applyBorder="1" applyAlignment="1">
      <alignment horizontal="center" vertical="center"/>
    </xf>
    <xf numFmtId="9" fontId="6" fillId="0" borderId="1" xfId="0" applyNumberFormat="1" applyFont="1" applyBorder="1" applyAlignment="1">
      <alignment horizontal="center" vertical="center"/>
    </xf>
    <xf numFmtId="9" fontId="6" fillId="0" borderId="32" xfId="0" applyNumberFormat="1" applyFont="1" applyBorder="1" applyAlignment="1">
      <alignment horizontal="center" vertical="center"/>
    </xf>
    <xf numFmtId="0" fontId="6" fillId="0" borderId="59" xfId="0" applyFont="1" applyBorder="1" applyAlignment="1">
      <alignment horizontal="justify" vertical="center" wrapText="1"/>
    </xf>
    <xf numFmtId="164" fontId="6" fillId="0" borderId="20" xfId="0" applyNumberFormat="1" applyFont="1" applyBorder="1" applyAlignment="1">
      <alignment horizontal="center" vertical="center"/>
    </xf>
    <xf numFmtId="3" fontId="6" fillId="0" borderId="20" xfId="0" applyNumberFormat="1" applyFont="1" applyBorder="1" applyAlignment="1">
      <alignment horizontal="center" vertical="center"/>
    </xf>
    <xf numFmtId="3" fontId="6" fillId="0" borderId="60" xfId="0" applyNumberFormat="1" applyFont="1" applyBorder="1" applyAlignment="1">
      <alignment horizontal="center" vertical="center"/>
    </xf>
    <xf numFmtId="9" fontId="7" fillId="0" borderId="31" xfId="0" applyNumberFormat="1" applyFont="1" applyBorder="1" applyAlignment="1">
      <alignment horizontal="center" vertical="center"/>
    </xf>
    <xf numFmtId="0" fontId="6" fillId="0" borderId="26" xfId="0" applyFont="1" applyBorder="1" applyAlignment="1">
      <alignment horizontal="center" vertical="center"/>
    </xf>
    <xf numFmtId="9" fontId="6" fillId="0" borderId="20" xfId="0" applyNumberFormat="1" applyFont="1" applyBorder="1" applyAlignment="1">
      <alignment horizontal="center" vertical="center"/>
    </xf>
    <xf numFmtId="9" fontId="6" fillId="0" borderId="46" xfId="0" applyNumberFormat="1" applyFont="1" applyBorder="1" applyAlignment="1">
      <alignment horizontal="center" vertical="center"/>
    </xf>
    <xf numFmtId="164" fontId="6" fillId="0" borderId="37" xfId="0" applyNumberFormat="1" applyFont="1" applyBorder="1" applyAlignment="1">
      <alignment horizontal="center" vertical="center"/>
    </xf>
    <xf numFmtId="3" fontId="6" fillId="0" borderId="37" xfId="0" applyNumberFormat="1" applyFont="1" applyBorder="1" applyAlignment="1">
      <alignment horizontal="center" vertical="center"/>
    </xf>
    <xf numFmtId="3" fontId="6" fillId="0" borderId="22" xfId="0" applyNumberFormat="1" applyFont="1" applyBorder="1" applyAlignment="1">
      <alignment horizontal="center" vertical="center"/>
    </xf>
    <xf numFmtId="9" fontId="7" fillId="0" borderId="61" xfId="0" applyNumberFormat="1" applyFont="1" applyBorder="1" applyAlignment="1">
      <alignment horizontal="center" vertical="center"/>
    </xf>
    <xf numFmtId="0" fontId="6" fillId="0" borderId="62" xfId="0" applyFont="1" applyBorder="1" applyAlignment="1">
      <alignment horizontal="center" vertical="center"/>
    </xf>
    <xf numFmtId="9" fontId="6" fillId="0" borderId="37" xfId="0" applyNumberFormat="1" applyFont="1" applyBorder="1" applyAlignment="1">
      <alignment horizontal="center" vertical="center"/>
    </xf>
    <xf numFmtId="9" fontId="6" fillId="0" borderId="63" xfId="0" applyNumberFormat="1" applyFont="1" applyBorder="1" applyAlignment="1">
      <alignment horizontal="center" vertical="center"/>
    </xf>
    <xf numFmtId="3" fontId="6" fillId="4" borderId="64" xfId="0" applyNumberFormat="1" applyFont="1" applyFill="1" applyBorder="1" applyAlignment="1">
      <alignment horizontal="center" vertical="center" wrapText="1"/>
    </xf>
    <xf numFmtId="3" fontId="6" fillId="3" borderId="64" xfId="0" applyNumberFormat="1" applyFont="1" applyFill="1" applyBorder="1" applyAlignment="1">
      <alignment horizontal="center" vertical="center"/>
    </xf>
    <xf numFmtId="0" fontId="3" fillId="0" borderId="20" xfId="0" applyFont="1" applyFill="1" applyBorder="1" applyAlignment="1">
      <alignment horizontal="justify" vertical="center" wrapText="1"/>
    </xf>
    <xf numFmtId="9" fontId="6" fillId="0" borderId="6" xfId="0" applyNumberFormat="1" applyFont="1" applyBorder="1" applyAlignment="1">
      <alignment horizontal="center" vertical="center"/>
    </xf>
    <xf numFmtId="9" fontId="6" fillId="0" borderId="26" xfId="0" applyNumberFormat="1" applyFont="1" applyBorder="1" applyAlignment="1">
      <alignment horizontal="center" vertical="center"/>
    </xf>
    <xf numFmtId="9" fontId="6" fillId="0" borderId="62" xfId="0" applyNumberFormat="1" applyFont="1" applyBorder="1" applyAlignment="1">
      <alignment horizontal="center" vertical="center"/>
    </xf>
    <xf numFmtId="9" fontId="6" fillId="0" borderId="44" xfId="0" applyNumberFormat="1" applyFont="1" applyBorder="1" applyAlignment="1">
      <alignment horizontal="center" vertical="center"/>
    </xf>
    <xf numFmtId="9" fontId="6" fillId="0" borderId="50" xfId="0" applyNumberFormat="1" applyFont="1" applyBorder="1" applyAlignment="1">
      <alignment horizontal="center" vertical="center"/>
    </xf>
    <xf numFmtId="3" fontId="8" fillId="2" borderId="50" xfId="0" applyNumberFormat="1" applyFont="1" applyFill="1" applyBorder="1" applyAlignment="1">
      <alignment horizontal="center" vertical="center"/>
    </xf>
    <xf numFmtId="3" fontId="8" fillId="2" borderId="41" xfId="0" applyNumberFormat="1" applyFont="1" applyFill="1" applyBorder="1" applyAlignment="1">
      <alignment horizontal="center" vertical="center"/>
    </xf>
    <xf numFmtId="9" fontId="8" fillId="2" borderId="41" xfId="0" applyNumberFormat="1" applyFont="1" applyFill="1" applyBorder="1" applyAlignment="1">
      <alignment horizontal="center" vertical="center"/>
    </xf>
    <xf numFmtId="9" fontId="8" fillId="2" borderId="40" xfId="0" applyNumberFormat="1" applyFont="1" applyFill="1" applyBorder="1" applyAlignment="1">
      <alignment horizontal="center" vertical="center"/>
    </xf>
    <xf numFmtId="165" fontId="6" fillId="0" borderId="56" xfId="0" applyNumberFormat="1" applyFont="1" applyBorder="1" applyAlignment="1">
      <alignment horizontal="center" vertical="center"/>
    </xf>
    <xf numFmtId="0" fontId="8" fillId="0" borderId="41" xfId="0" applyFont="1" applyBorder="1" applyAlignment="1">
      <alignment horizontal="center" vertical="center"/>
    </xf>
    <xf numFmtId="0" fontId="3" fillId="0" borderId="9" xfId="0" applyFont="1" applyBorder="1" applyAlignment="1">
      <alignment horizontal="center" vertical="center" wrapText="1"/>
    </xf>
    <xf numFmtId="0" fontId="3" fillId="0" borderId="32" xfId="0" applyFont="1" applyBorder="1" applyAlignment="1">
      <alignment horizontal="center" vertical="center" wrapText="1"/>
    </xf>
    <xf numFmtId="0" fontId="1" fillId="0" borderId="35" xfId="0" applyFont="1" applyBorder="1" applyAlignment="1">
      <alignment horizontal="center" vertical="center"/>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1" fillId="0" borderId="36" xfId="0" applyFont="1" applyBorder="1" applyAlignment="1">
      <alignment horizontal="center" vertical="center"/>
    </xf>
    <xf numFmtId="0" fontId="1" fillId="0" borderId="0" xfId="0" applyFont="1" applyBorder="1" applyAlignment="1">
      <alignment horizontal="center" vertical="center"/>
    </xf>
    <xf numFmtId="0" fontId="1" fillId="0" borderId="24" xfId="0" applyFont="1" applyBorder="1" applyAlignment="1">
      <alignment horizontal="center" vertical="center"/>
    </xf>
    <xf numFmtId="0" fontId="6" fillId="0" borderId="2"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47" xfId="0" applyFont="1" applyBorder="1" applyAlignment="1">
      <alignment horizontal="justify" vertical="center" wrapText="1"/>
    </xf>
    <xf numFmtId="0" fontId="4" fillId="0" borderId="0" xfId="0" applyFont="1" applyAlignment="1">
      <alignment horizontal="center" vertical="center" wrapText="1"/>
    </xf>
    <xf numFmtId="0" fontId="2" fillId="0" borderId="25"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4" xfId="0" applyFont="1" applyBorder="1" applyAlignment="1">
      <alignment horizontal="center" vertical="center" wrapText="1"/>
    </xf>
    <xf numFmtId="0" fontId="6" fillId="0" borderId="51" xfId="0" applyFont="1" applyBorder="1" applyAlignment="1">
      <alignment horizontal="justify" vertical="center" wrapText="1"/>
    </xf>
    <xf numFmtId="0" fontId="6" fillId="0" borderId="52"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1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54" xfId="0" applyFont="1" applyBorder="1" applyAlignment="1">
      <alignment horizontal="center" vertical="center" wrapText="1"/>
    </xf>
    <xf numFmtId="0" fontId="2" fillId="0" borderId="34" xfId="0" applyFont="1" applyBorder="1" applyAlignment="1">
      <alignment horizontal="center" vertical="center" wrapText="1"/>
    </xf>
    <xf numFmtId="0" fontId="11" fillId="0" borderId="65"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8" fillId="0" borderId="50" xfId="0" applyFont="1" applyBorder="1" applyAlignment="1">
      <alignment horizontal="center" vertical="center"/>
    </xf>
    <xf numFmtId="0" fontId="8" fillId="0" borderId="41" xfId="0" applyFont="1" applyBorder="1" applyAlignment="1">
      <alignment horizontal="center" vertical="center"/>
    </xf>
    <xf numFmtId="0" fontId="8" fillId="0" borderId="40" xfId="0" applyFont="1" applyBorder="1" applyAlignment="1">
      <alignment horizontal="center" vertical="center"/>
    </xf>
    <xf numFmtId="0" fontId="6" fillId="0" borderId="62" xfId="0" applyFont="1" applyBorder="1" applyAlignment="1">
      <alignment horizontal="justify" vertical="center" wrapText="1"/>
    </xf>
    <xf numFmtId="0" fontId="6" fillId="0" borderId="37" xfId="0" applyFont="1" applyBorder="1" applyAlignment="1">
      <alignment horizontal="justify" vertical="center" wrapText="1"/>
    </xf>
    <xf numFmtId="0" fontId="6" fillId="0" borderId="3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justify"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justify" vertical="center" wrapText="1"/>
    </xf>
  </cellXfs>
  <cellStyles count="23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1</xdr:row>
      <xdr:rowOff>12700</xdr:rowOff>
    </xdr:from>
    <xdr:to>
      <xdr:col>17</xdr:col>
      <xdr:colOff>254000</xdr:colOff>
      <xdr:row>4</xdr:row>
      <xdr:rowOff>139700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19189700" y="203200"/>
          <a:ext cx="2349500" cy="889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6"/>
  <sheetViews>
    <sheetView tabSelected="1" zoomScale="70" zoomScaleNormal="70" workbookViewId="0">
      <selection activeCell="G10" sqref="G10:G11"/>
    </sheetView>
  </sheetViews>
  <sheetFormatPr baseColWidth="10" defaultColWidth="10.75" defaultRowHeight="15" x14ac:dyDescent="0.2"/>
  <cols>
    <col min="1" max="1" width="2.375" style="1" customWidth="1"/>
    <col min="2" max="2" width="20.75" style="1" customWidth="1"/>
    <col min="3" max="4" width="19.75" style="1" customWidth="1"/>
    <col min="5" max="5" width="11.25" style="1" customWidth="1"/>
    <col min="6" max="6" width="12.25" style="1" customWidth="1"/>
    <col min="7" max="7" width="36.25" style="1" customWidth="1"/>
    <col min="8" max="8" width="13.75" style="1" customWidth="1"/>
    <col min="9" max="9" width="12.75" style="1" hidden="1" customWidth="1"/>
    <col min="10" max="11" width="9.625" style="1" customWidth="1"/>
    <col min="12" max="12" width="9.75" style="1" hidden="1" customWidth="1"/>
    <col min="13" max="13" width="10.75" style="1"/>
    <col min="14" max="15" width="13.125" style="1" customWidth="1"/>
    <col min="16" max="18" width="23.625" style="1" customWidth="1"/>
    <col min="19" max="20" width="12.625" style="1" customWidth="1"/>
    <col min="21" max="16384" width="10.75" style="1"/>
  </cols>
  <sheetData>
    <row r="2" spans="2:20" ht="20.100000000000001" customHeight="1" x14ac:dyDescent="0.2">
      <c r="B2" s="127" t="s">
        <v>16</v>
      </c>
      <c r="C2" s="127"/>
      <c r="D2" s="127"/>
      <c r="E2" s="127"/>
      <c r="F2" s="127"/>
      <c r="G2" s="127"/>
      <c r="H2" s="127"/>
      <c r="I2" s="127"/>
      <c r="J2" s="127"/>
      <c r="K2" s="127"/>
      <c r="L2" s="127"/>
      <c r="M2" s="127"/>
      <c r="N2" s="127"/>
      <c r="O2" s="127"/>
      <c r="P2" s="127"/>
      <c r="Q2" s="127"/>
      <c r="R2" s="127"/>
      <c r="S2" s="127"/>
      <c r="T2" s="127"/>
    </row>
    <row r="3" spans="2:20" ht="20.100000000000001" customHeight="1" x14ac:dyDescent="0.2">
      <c r="B3" s="127" t="s">
        <v>19</v>
      </c>
      <c r="C3" s="127"/>
      <c r="D3" s="127"/>
      <c r="E3" s="127"/>
      <c r="F3" s="127"/>
      <c r="G3" s="127"/>
      <c r="H3" s="127"/>
      <c r="I3" s="127"/>
      <c r="J3" s="127"/>
      <c r="K3" s="127"/>
      <c r="L3" s="127"/>
      <c r="M3" s="127"/>
      <c r="N3" s="127"/>
      <c r="O3" s="127"/>
      <c r="P3" s="127"/>
      <c r="Q3" s="127"/>
      <c r="R3" s="127"/>
      <c r="S3" s="127"/>
      <c r="T3" s="127"/>
    </row>
    <row r="4" spans="2:20" ht="20.100000000000001" customHeight="1" x14ac:dyDescent="0.2">
      <c r="B4" s="127" t="s">
        <v>27</v>
      </c>
      <c r="C4" s="127"/>
      <c r="D4" s="127"/>
      <c r="E4" s="127"/>
      <c r="F4" s="127"/>
      <c r="G4" s="127"/>
      <c r="H4" s="127"/>
      <c r="I4" s="127"/>
      <c r="J4" s="127"/>
      <c r="K4" s="127"/>
      <c r="L4" s="127"/>
      <c r="M4" s="127"/>
      <c r="N4" s="127"/>
      <c r="O4" s="127"/>
      <c r="P4" s="127"/>
      <c r="Q4" s="127"/>
      <c r="R4" s="127"/>
      <c r="S4" s="127"/>
      <c r="T4" s="127"/>
    </row>
    <row r="6" spans="2:20" ht="15.75" thickBot="1" x14ac:dyDescent="0.25"/>
    <row r="7" spans="2:20" ht="18" customHeight="1" thickBot="1" x14ac:dyDescent="0.25">
      <c r="B7" s="2" t="s">
        <v>2</v>
      </c>
      <c r="C7" s="3" t="s">
        <v>13</v>
      </c>
      <c r="D7" s="4"/>
      <c r="E7" s="4"/>
      <c r="F7" s="4"/>
      <c r="G7" s="4"/>
      <c r="H7" s="4"/>
      <c r="I7" s="4"/>
      <c r="J7" s="4"/>
      <c r="K7" s="4"/>
      <c r="L7" s="4"/>
      <c r="M7" s="4"/>
      <c r="N7" s="4"/>
      <c r="O7" s="4"/>
      <c r="P7" s="4"/>
      <c r="Q7" s="4"/>
      <c r="R7" s="4"/>
      <c r="S7" s="4"/>
      <c r="T7" s="4"/>
    </row>
    <row r="8" spans="2:20" ht="18" customHeight="1" thickBot="1" x14ac:dyDescent="0.25">
      <c r="B8" s="7">
        <v>2018</v>
      </c>
      <c r="C8" s="16">
        <v>43465</v>
      </c>
      <c r="D8" s="128" t="s">
        <v>3</v>
      </c>
      <c r="E8" s="129"/>
      <c r="F8" s="129"/>
      <c r="G8" s="129"/>
      <c r="H8" s="129"/>
      <c r="I8" s="129"/>
      <c r="J8" s="129"/>
      <c r="K8" s="130"/>
      <c r="L8" s="4"/>
      <c r="M8" s="4"/>
      <c r="N8" s="4"/>
      <c r="O8" s="4"/>
      <c r="P8" s="4"/>
      <c r="Q8" s="4"/>
      <c r="R8" s="4"/>
      <c r="S8" s="4"/>
      <c r="T8" s="4"/>
    </row>
    <row r="9" spans="2:20" ht="30" customHeight="1" x14ac:dyDescent="0.2">
      <c r="B9" s="131" t="s">
        <v>17</v>
      </c>
      <c r="C9" s="134" t="s">
        <v>18</v>
      </c>
      <c r="D9" s="136" t="s">
        <v>0</v>
      </c>
      <c r="E9" s="139" t="s">
        <v>4</v>
      </c>
      <c r="F9" s="139"/>
      <c r="G9" s="139" t="s">
        <v>5</v>
      </c>
      <c r="H9" s="139"/>
      <c r="I9" s="139"/>
      <c r="J9" s="139"/>
      <c r="K9" s="141"/>
      <c r="L9" s="5"/>
      <c r="M9" s="136" t="s">
        <v>6</v>
      </c>
      <c r="N9" s="141"/>
      <c r="O9" s="116" t="s">
        <v>24</v>
      </c>
      <c r="P9" s="117"/>
      <c r="Q9" s="117"/>
      <c r="R9" s="117"/>
      <c r="S9" s="117"/>
      <c r="T9" s="118"/>
    </row>
    <row r="10" spans="2:20" ht="17.100000000000001" customHeight="1" x14ac:dyDescent="0.2">
      <c r="B10" s="132"/>
      <c r="C10" s="135"/>
      <c r="D10" s="137"/>
      <c r="E10" s="140"/>
      <c r="F10" s="140"/>
      <c r="G10" s="140" t="s">
        <v>7</v>
      </c>
      <c r="H10" s="144" t="s">
        <v>25</v>
      </c>
      <c r="I10" s="144" t="s">
        <v>26</v>
      </c>
      <c r="J10" s="145" t="s">
        <v>1</v>
      </c>
      <c r="K10" s="142" t="s">
        <v>8</v>
      </c>
      <c r="L10" s="6"/>
      <c r="M10" s="148" t="s">
        <v>9</v>
      </c>
      <c r="N10" s="114" t="s">
        <v>10</v>
      </c>
      <c r="O10" s="119"/>
      <c r="P10" s="120"/>
      <c r="Q10" s="120"/>
      <c r="R10" s="120"/>
      <c r="S10" s="120"/>
      <c r="T10" s="121"/>
    </row>
    <row r="11" spans="2:20" ht="37.5" customHeight="1" thickBot="1" x14ac:dyDescent="0.25">
      <c r="B11" s="133"/>
      <c r="C11" s="135"/>
      <c r="D11" s="138"/>
      <c r="E11" s="28" t="s">
        <v>11</v>
      </c>
      <c r="F11" s="28" t="s">
        <v>12</v>
      </c>
      <c r="G11" s="144"/>
      <c r="H11" s="147"/>
      <c r="I11" s="159"/>
      <c r="J11" s="146"/>
      <c r="K11" s="143"/>
      <c r="L11" s="21"/>
      <c r="M11" s="149"/>
      <c r="N11" s="115"/>
      <c r="O11" s="29" t="s">
        <v>23</v>
      </c>
      <c r="P11" s="30" t="s">
        <v>20</v>
      </c>
      <c r="Q11" s="31" t="s">
        <v>21</v>
      </c>
      <c r="R11" s="25" t="s">
        <v>22</v>
      </c>
      <c r="S11" s="25" t="s">
        <v>14</v>
      </c>
      <c r="T11" s="26" t="s">
        <v>15</v>
      </c>
    </row>
    <row r="12" spans="2:20" ht="90" x14ac:dyDescent="0.2">
      <c r="B12" s="153" t="s">
        <v>86</v>
      </c>
      <c r="C12" s="156" t="s">
        <v>83</v>
      </c>
      <c r="D12" s="122" t="s">
        <v>67</v>
      </c>
      <c r="E12" s="50">
        <v>43101</v>
      </c>
      <c r="F12" s="50">
        <v>43465</v>
      </c>
      <c r="G12" s="61" t="s">
        <v>28</v>
      </c>
      <c r="H12" s="51">
        <v>1</v>
      </c>
      <c r="I12" s="94">
        <f>+J12</f>
        <v>1</v>
      </c>
      <c r="J12" s="51">
        <v>1</v>
      </c>
      <c r="K12" s="65">
        <v>1</v>
      </c>
      <c r="L12" s="17">
        <f>+K12/J12</f>
        <v>1</v>
      </c>
      <c r="M12" s="18">
        <f>DAYS360(E12,$C$8)/DAYS360(E12,F12)</f>
        <v>1</v>
      </c>
      <c r="N12" s="19">
        <f>IF(J12=0," -",IF(L12&gt;100%,100%,L12))</f>
        <v>1</v>
      </c>
      <c r="O12" s="73" t="s">
        <v>98</v>
      </c>
      <c r="P12" s="51">
        <v>0</v>
      </c>
      <c r="Q12" s="51">
        <v>0</v>
      </c>
      <c r="R12" s="51">
        <v>0</v>
      </c>
      <c r="S12" s="20" t="str">
        <f>IF(P12=0," -",Q12/P12)</f>
        <v xml:space="preserve"> -</v>
      </c>
      <c r="T12" s="19" t="str">
        <f>IF(R12=0," -",IF(Q12=0,100%,R12/Q12))</f>
        <v xml:space="preserve"> -</v>
      </c>
    </row>
    <row r="13" spans="2:20" ht="105.75" thickBot="1" x14ac:dyDescent="0.25">
      <c r="B13" s="154"/>
      <c r="C13" s="157"/>
      <c r="D13" s="124"/>
      <c r="E13" s="52">
        <v>43101</v>
      </c>
      <c r="F13" s="52">
        <v>43465</v>
      </c>
      <c r="G13" s="12" t="s">
        <v>29</v>
      </c>
      <c r="H13" s="53">
        <v>1</v>
      </c>
      <c r="I13" s="53">
        <f t="shared" ref="I13:I26" si="0">+J13</f>
        <v>1</v>
      </c>
      <c r="J13" s="53">
        <v>1</v>
      </c>
      <c r="K13" s="68">
        <v>1</v>
      </c>
      <c r="L13" s="71">
        <f t="shared" ref="L13:L54" si="1">+K13/J13</f>
        <v>1</v>
      </c>
      <c r="M13" s="103">
        <f t="shared" ref="M13:M54" si="2">DAYS360(E13,$C$8)/DAYS360(E13,F13)</f>
        <v>1</v>
      </c>
      <c r="N13" s="55">
        <f t="shared" ref="N13:N54" si="3">IF(J13=0," -",IF(L13&gt;100%,100%,L13))</f>
        <v>1</v>
      </c>
      <c r="O13" s="75" t="s">
        <v>98</v>
      </c>
      <c r="P13" s="53">
        <v>0</v>
      </c>
      <c r="Q13" s="53">
        <v>0</v>
      </c>
      <c r="R13" s="53">
        <v>0</v>
      </c>
      <c r="S13" s="54" t="str">
        <f t="shared" ref="S13:S55" si="4">IF(P13=0," -",Q13/P13)</f>
        <v xml:space="preserve"> -</v>
      </c>
      <c r="T13" s="55" t="str">
        <f t="shared" ref="T13:T55" si="5">IF(R13=0," -",IF(Q13=0,100%,R13/Q13))</f>
        <v xml:space="preserve"> -</v>
      </c>
    </row>
    <row r="14" spans="2:20" ht="90.75" thickBot="1" x14ac:dyDescent="0.25">
      <c r="B14" s="154"/>
      <c r="C14" s="157"/>
      <c r="D14" s="85" t="s">
        <v>68</v>
      </c>
      <c r="E14" s="86">
        <v>43101</v>
      </c>
      <c r="F14" s="86">
        <v>43465</v>
      </c>
      <c r="G14" s="102" t="s">
        <v>30</v>
      </c>
      <c r="H14" s="87">
        <v>1</v>
      </c>
      <c r="I14" s="53">
        <f t="shared" si="0"/>
        <v>1</v>
      </c>
      <c r="J14" s="87">
        <v>1</v>
      </c>
      <c r="K14" s="88">
        <v>1</v>
      </c>
      <c r="L14" s="89">
        <f t="shared" si="1"/>
        <v>1</v>
      </c>
      <c r="M14" s="104">
        <f t="shared" si="2"/>
        <v>1</v>
      </c>
      <c r="N14" s="92">
        <f t="shared" si="3"/>
        <v>1</v>
      </c>
      <c r="O14" s="90" t="s">
        <v>98</v>
      </c>
      <c r="P14" s="87">
        <v>0</v>
      </c>
      <c r="Q14" s="87">
        <v>0</v>
      </c>
      <c r="R14" s="87">
        <v>0</v>
      </c>
      <c r="S14" s="91" t="str">
        <f t="shared" si="4"/>
        <v xml:space="preserve"> -</v>
      </c>
      <c r="T14" s="92" t="str">
        <f t="shared" si="5"/>
        <v xml:space="preserve"> -</v>
      </c>
    </row>
    <row r="15" spans="2:20" ht="45" x14ac:dyDescent="0.2">
      <c r="B15" s="154"/>
      <c r="C15" s="157"/>
      <c r="D15" s="122" t="s">
        <v>69</v>
      </c>
      <c r="E15" s="50">
        <v>43101</v>
      </c>
      <c r="F15" s="50">
        <v>43465</v>
      </c>
      <c r="G15" s="61" t="s">
        <v>31</v>
      </c>
      <c r="H15" s="51">
        <v>1</v>
      </c>
      <c r="I15" s="94">
        <f t="shared" si="0"/>
        <v>1</v>
      </c>
      <c r="J15" s="51">
        <v>1</v>
      </c>
      <c r="K15" s="65">
        <v>1</v>
      </c>
      <c r="L15" s="17">
        <f t="shared" si="1"/>
        <v>1</v>
      </c>
      <c r="M15" s="18">
        <f t="shared" si="2"/>
        <v>1</v>
      </c>
      <c r="N15" s="19">
        <f t="shared" si="3"/>
        <v>1</v>
      </c>
      <c r="O15" s="73" t="s">
        <v>98</v>
      </c>
      <c r="P15" s="51">
        <v>0</v>
      </c>
      <c r="Q15" s="51">
        <v>0</v>
      </c>
      <c r="R15" s="51">
        <v>0</v>
      </c>
      <c r="S15" s="20" t="str">
        <f t="shared" si="4"/>
        <v xml:space="preserve"> -</v>
      </c>
      <c r="T15" s="19" t="str">
        <f t="shared" si="5"/>
        <v xml:space="preserve"> -</v>
      </c>
    </row>
    <row r="16" spans="2:20" ht="60" x14ac:dyDescent="0.2">
      <c r="B16" s="154"/>
      <c r="C16" s="157"/>
      <c r="D16" s="123"/>
      <c r="E16" s="48">
        <v>43101</v>
      </c>
      <c r="F16" s="48">
        <v>43465</v>
      </c>
      <c r="G16" s="9" t="s">
        <v>32</v>
      </c>
      <c r="H16" s="49">
        <v>1</v>
      </c>
      <c r="I16" s="49">
        <f t="shared" si="0"/>
        <v>1</v>
      </c>
      <c r="J16" s="49">
        <v>1</v>
      </c>
      <c r="K16" s="66">
        <v>1</v>
      </c>
      <c r="L16" s="22">
        <f t="shared" si="1"/>
        <v>1</v>
      </c>
      <c r="M16" s="23">
        <f t="shared" si="2"/>
        <v>1</v>
      </c>
      <c r="N16" s="24">
        <f t="shared" si="3"/>
        <v>1</v>
      </c>
      <c r="O16" s="74" t="s">
        <v>98</v>
      </c>
      <c r="P16" s="49">
        <v>0</v>
      </c>
      <c r="Q16" s="49">
        <v>0</v>
      </c>
      <c r="R16" s="49">
        <v>0</v>
      </c>
      <c r="S16" s="27" t="str">
        <f t="shared" si="4"/>
        <v xml:space="preserve"> -</v>
      </c>
      <c r="T16" s="24" t="str">
        <f t="shared" si="5"/>
        <v xml:space="preserve"> -</v>
      </c>
    </row>
    <row r="17" spans="2:20" ht="45" x14ac:dyDescent="0.2">
      <c r="B17" s="154"/>
      <c r="C17" s="157"/>
      <c r="D17" s="123"/>
      <c r="E17" s="48">
        <v>43101</v>
      </c>
      <c r="F17" s="48">
        <v>43465</v>
      </c>
      <c r="G17" s="9" t="s">
        <v>33</v>
      </c>
      <c r="H17" s="49">
        <v>1</v>
      </c>
      <c r="I17" s="49">
        <f t="shared" si="0"/>
        <v>1</v>
      </c>
      <c r="J17" s="49">
        <v>1</v>
      </c>
      <c r="K17" s="66">
        <v>1</v>
      </c>
      <c r="L17" s="22">
        <f t="shared" si="1"/>
        <v>1</v>
      </c>
      <c r="M17" s="23">
        <f t="shared" si="2"/>
        <v>1</v>
      </c>
      <c r="N17" s="24">
        <f t="shared" si="3"/>
        <v>1</v>
      </c>
      <c r="O17" s="74" t="s">
        <v>98</v>
      </c>
      <c r="P17" s="49">
        <v>0</v>
      </c>
      <c r="Q17" s="49">
        <v>0</v>
      </c>
      <c r="R17" s="49">
        <v>0</v>
      </c>
      <c r="S17" s="27" t="str">
        <f t="shared" si="4"/>
        <v xml:space="preserve"> -</v>
      </c>
      <c r="T17" s="24" t="str">
        <f t="shared" si="5"/>
        <v xml:space="preserve"> -</v>
      </c>
    </row>
    <row r="18" spans="2:20" ht="75" x14ac:dyDescent="0.2">
      <c r="B18" s="154"/>
      <c r="C18" s="157"/>
      <c r="D18" s="123"/>
      <c r="E18" s="48">
        <v>43101</v>
      </c>
      <c r="F18" s="48">
        <v>43465</v>
      </c>
      <c r="G18" s="9" t="s">
        <v>34</v>
      </c>
      <c r="H18" s="49">
        <v>1</v>
      </c>
      <c r="I18" s="49">
        <f t="shared" si="0"/>
        <v>1</v>
      </c>
      <c r="J18" s="49">
        <v>1</v>
      </c>
      <c r="K18" s="66">
        <v>1</v>
      </c>
      <c r="L18" s="22">
        <f t="shared" si="1"/>
        <v>1</v>
      </c>
      <c r="M18" s="23">
        <f t="shared" si="2"/>
        <v>1</v>
      </c>
      <c r="N18" s="24">
        <f t="shared" si="3"/>
        <v>1</v>
      </c>
      <c r="O18" s="74" t="s">
        <v>98</v>
      </c>
      <c r="P18" s="49">
        <v>0</v>
      </c>
      <c r="Q18" s="49">
        <v>0</v>
      </c>
      <c r="R18" s="49">
        <v>0</v>
      </c>
      <c r="S18" s="27" t="str">
        <f t="shared" si="4"/>
        <v xml:space="preserve"> -</v>
      </c>
      <c r="T18" s="24" t="str">
        <f t="shared" si="5"/>
        <v xml:space="preserve"> -</v>
      </c>
    </row>
    <row r="19" spans="2:20" ht="75" x14ac:dyDescent="0.2">
      <c r="B19" s="154"/>
      <c r="C19" s="157"/>
      <c r="D19" s="123"/>
      <c r="E19" s="48">
        <v>43101</v>
      </c>
      <c r="F19" s="48">
        <v>43465</v>
      </c>
      <c r="G19" s="9" t="s">
        <v>35</v>
      </c>
      <c r="H19" s="49">
        <v>1</v>
      </c>
      <c r="I19" s="49">
        <f t="shared" si="0"/>
        <v>1</v>
      </c>
      <c r="J19" s="49">
        <v>1</v>
      </c>
      <c r="K19" s="66">
        <v>1</v>
      </c>
      <c r="L19" s="22">
        <f t="shared" si="1"/>
        <v>1</v>
      </c>
      <c r="M19" s="23">
        <f t="shared" si="2"/>
        <v>1</v>
      </c>
      <c r="N19" s="24">
        <f t="shared" si="3"/>
        <v>1</v>
      </c>
      <c r="O19" s="74" t="s">
        <v>98</v>
      </c>
      <c r="P19" s="49">
        <v>0</v>
      </c>
      <c r="Q19" s="49">
        <v>0</v>
      </c>
      <c r="R19" s="49">
        <v>0</v>
      </c>
      <c r="S19" s="27" t="str">
        <f t="shared" si="4"/>
        <v xml:space="preserve"> -</v>
      </c>
      <c r="T19" s="24" t="str">
        <f t="shared" si="5"/>
        <v xml:space="preserve"> -</v>
      </c>
    </row>
    <row r="20" spans="2:20" ht="60" x14ac:dyDescent="0.2">
      <c r="B20" s="154"/>
      <c r="C20" s="157"/>
      <c r="D20" s="123"/>
      <c r="E20" s="48">
        <v>43101</v>
      </c>
      <c r="F20" s="48">
        <v>43465</v>
      </c>
      <c r="G20" s="9" t="s">
        <v>36</v>
      </c>
      <c r="H20" s="49">
        <v>1</v>
      </c>
      <c r="I20" s="49">
        <f t="shared" si="0"/>
        <v>1</v>
      </c>
      <c r="J20" s="49">
        <v>1</v>
      </c>
      <c r="K20" s="66">
        <v>1</v>
      </c>
      <c r="L20" s="22">
        <f t="shared" si="1"/>
        <v>1</v>
      </c>
      <c r="M20" s="23">
        <f t="shared" si="2"/>
        <v>1</v>
      </c>
      <c r="N20" s="24">
        <f t="shared" si="3"/>
        <v>1</v>
      </c>
      <c r="O20" s="74" t="s">
        <v>98</v>
      </c>
      <c r="P20" s="49">
        <v>0</v>
      </c>
      <c r="Q20" s="49">
        <v>0</v>
      </c>
      <c r="R20" s="49">
        <v>0</v>
      </c>
      <c r="S20" s="27" t="str">
        <f t="shared" si="4"/>
        <v xml:space="preserve"> -</v>
      </c>
      <c r="T20" s="24" t="str">
        <f t="shared" si="5"/>
        <v xml:space="preserve"> -</v>
      </c>
    </row>
    <row r="21" spans="2:20" ht="60.75" thickBot="1" x14ac:dyDescent="0.25">
      <c r="B21" s="154"/>
      <c r="C21" s="157"/>
      <c r="D21" s="124"/>
      <c r="E21" s="52">
        <v>43101</v>
      </c>
      <c r="F21" s="52">
        <v>43465</v>
      </c>
      <c r="G21" s="12" t="s">
        <v>37</v>
      </c>
      <c r="H21" s="53">
        <v>1</v>
      </c>
      <c r="I21" s="53">
        <f t="shared" si="0"/>
        <v>1</v>
      </c>
      <c r="J21" s="53">
        <v>1</v>
      </c>
      <c r="K21" s="68">
        <v>1</v>
      </c>
      <c r="L21" s="71">
        <f t="shared" si="1"/>
        <v>1</v>
      </c>
      <c r="M21" s="103">
        <f t="shared" si="2"/>
        <v>1</v>
      </c>
      <c r="N21" s="55">
        <f t="shared" si="3"/>
        <v>1</v>
      </c>
      <c r="O21" s="75" t="s">
        <v>98</v>
      </c>
      <c r="P21" s="53">
        <v>0</v>
      </c>
      <c r="Q21" s="53">
        <v>0</v>
      </c>
      <c r="R21" s="53">
        <v>0</v>
      </c>
      <c r="S21" s="54" t="str">
        <f t="shared" si="4"/>
        <v xml:space="preserve"> -</v>
      </c>
      <c r="T21" s="55" t="str">
        <f t="shared" si="5"/>
        <v xml:space="preserve"> -</v>
      </c>
    </row>
    <row r="22" spans="2:20" ht="75" x14ac:dyDescent="0.2">
      <c r="B22" s="154"/>
      <c r="C22" s="157"/>
      <c r="D22" s="125" t="s">
        <v>70</v>
      </c>
      <c r="E22" s="93">
        <v>43101</v>
      </c>
      <c r="F22" s="93">
        <v>43465</v>
      </c>
      <c r="G22" s="10" t="s">
        <v>38</v>
      </c>
      <c r="H22" s="94">
        <v>1</v>
      </c>
      <c r="I22" s="94">
        <f t="shared" si="0"/>
        <v>1</v>
      </c>
      <c r="J22" s="94">
        <v>1</v>
      </c>
      <c r="K22" s="95">
        <v>1</v>
      </c>
      <c r="L22" s="96">
        <f t="shared" si="1"/>
        <v>1</v>
      </c>
      <c r="M22" s="105">
        <f t="shared" si="2"/>
        <v>1</v>
      </c>
      <c r="N22" s="99">
        <f t="shared" si="3"/>
        <v>1</v>
      </c>
      <c r="O22" s="97" t="s">
        <v>98</v>
      </c>
      <c r="P22" s="94">
        <v>0</v>
      </c>
      <c r="Q22" s="94">
        <v>0</v>
      </c>
      <c r="R22" s="94">
        <v>0</v>
      </c>
      <c r="S22" s="98" t="str">
        <f t="shared" si="4"/>
        <v xml:space="preserve"> -</v>
      </c>
      <c r="T22" s="99" t="str">
        <f t="shared" si="5"/>
        <v xml:space="preserve"> -</v>
      </c>
    </row>
    <row r="23" spans="2:20" ht="105.75" thickBot="1" x14ac:dyDescent="0.25">
      <c r="B23" s="154"/>
      <c r="C23" s="157"/>
      <c r="D23" s="126"/>
      <c r="E23" s="77">
        <v>43101</v>
      </c>
      <c r="F23" s="77">
        <v>43465</v>
      </c>
      <c r="G23" s="11" t="s">
        <v>39</v>
      </c>
      <c r="H23" s="78">
        <v>1</v>
      </c>
      <c r="I23" s="53">
        <f t="shared" si="0"/>
        <v>1</v>
      </c>
      <c r="J23" s="78">
        <v>1</v>
      </c>
      <c r="K23" s="79">
        <v>1</v>
      </c>
      <c r="L23" s="80">
        <f t="shared" si="1"/>
        <v>1</v>
      </c>
      <c r="M23" s="106">
        <f t="shared" si="2"/>
        <v>1</v>
      </c>
      <c r="N23" s="84">
        <f t="shared" si="3"/>
        <v>1</v>
      </c>
      <c r="O23" s="82" t="s">
        <v>98</v>
      </c>
      <c r="P23" s="78">
        <v>0</v>
      </c>
      <c r="Q23" s="78">
        <v>0</v>
      </c>
      <c r="R23" s="78">
        <v>0</v>
      </c>
      <c r="S23" s="83" t="str">
        <f t="shared" si="4"/>
        <v xml:space="preserve"> -</v>
      </c>
      <c r="T23" s="84" t="str">
        <f t="shared" si="5"/>
        <v xml:space="preserve"> -</v>
      </c>
    </row>
    <row r="24" spans="2:20" ht="90" x14ac:dyDescent="0.2">
      <c r="B24" s="154"/>
      <c r="C24" s="157"/>
      <c r="D24" s="122" t="s">
        <v>71</v>
      </c>
      <c r="E24" s="50">
        <v>43101</v>
      </c>
      <c r="F24" s="50">
        <v>43465</v>
      </c>
      <c r="G24" s="61" t="s">
        <v>40</v>
      </c>
      <c r="H24" s="20">
        <v>1</v>
      </c>
      <c r="I24" s="98">
        <f t="shared" si="0"/>
        <v>1</v>
      </c>
      <c r="J24" s="20">
        <v>1</v>
      </c>
      <c r="K24" s="70">
        <v>1</v>
      </c>
      <c r="L24" s="17">
        <f t="shared" si="1"/>
        <v>1</v>
      </c>
      <c r="M24" s="18">
        <f t="shared" si="2"/>
        <v>1</v>
      </c>
      <c r="N24" s="19">
        <f t="shared" si="3"/>
        <v>1</v>
      </c>
      <c r="O24" s="73" t="s">
        <v>98</v>
      </c>
      <c r="P24" s="51">
        <v>0</v>
      </c>
      <c r="Q24" s="51">
        <v>0</v>
      </c>
      <c r="R24" s="51">
        <v>0</v>
      </c>
      <c r="S24" s="20" t="str">
        <f t="shared" si="4"/>
        <v xml:space="preserve"> -</v>
      </c>
      <c r="T24" s="19" t="str">
        <f t="shared" si="5"/>
        <v xml:space="preserve"> -</v>
      </c>
    </row>
    <row r="25" spans="2:20" ht="45" x14ac:dyDescent="0.2">
      <c r="B25" s="154"/>
      <c r="C25" s="157"/>
      <c r="D25" s="123"/>
      <c r="E25" s="48">
        <v>43101</v>
      </c>
      <c r="F25" s="48">
        <v>43465</v>
      </c>
      <c r="G25" s="9" t="s">
        <v>41</v>
      </c>
      <c r="H25" s="49">
        <v>1</v>
      </c>
      <c r="I25" s="49">
        <f t="shared" si="0"/>
        <v>1</v>
      </c>
      <c r="J25" s="49">
        <v>1</v>
      </c>
      <c r="K25" s="66">
        <v>1</v>
      </c>
      <c r="L25" s="22">
        <f t="shared" si="1"/>
        <v>1</v>
      </c>
      <c r="M25" s="23">
        <f t="shared" si="2"/>
        <v>1</v>
      </c>
      <c r="N25" s="24">
        <f t="shared" si="3"/>
        <v>1</v>
      </c>
      <c r="O25" s="74" t="s">
        <v>98</v>
      </c>
      <c r="P25" s="49">
        <v>0</v>
      </c>
      <c r="Q25" s="49">
        <v>0</v>
      </c>
      <c r="R25" s="49">
        <v>0</v>
      </c>
      <c r="S25" s="27" t="str">
        <f t="shared" si="4"/>
        <v xml:space="preserve"> -</v>
      </c>
      <c r="T25" s="24" t="str">
        <f t="shared" si="5"/>
        <v xml:space="preserve"> -</v>
      </c>
    </row>
    <row r="26" spans="2:20" ht="45.75" thickBot="1" x14ac:dyDescent="0.25">
      <c r="B26" s="154"/>
      <c r="C26" s="158"/>
      <c r="D26" s="124"/>
      <c r="E26" s="52">
        <v>43101</v>
      </c>
      <c r="F26" s="52">
        <v>43465</v>
      </c>
      <c r="G26" s="12" t="s">
        <v>42</v>
      </c>
      <c r="H26" s="53">
        <v>1</v>
      </c>
      <c r="I26" s="53">
        <f t="shared" si="0"/>
        <v>1</v>
      </c>
      <c r="J26" s="53">
        <v>1</v>
      </c>
      <c r="K26" s="68">
        <v>1</v>
      </c>
      <c r="L26" s="71">
        <f t="shared" si="1"/>
        <v>1</v>
      </c>
      <c r="M26" s="103">
        <f t="shared" si="2"/>
        <v>1</v>
      </c>
      <c r="N26" s="55">
        <f t="shared" si="3"/>
        <v>1</v>
      </c>
      <c r="O26" s="75" t="s">
        <v>98</v>
      </c>
      <c r="P26" s="53">
        <v>0</v>
      </c>
      <c r="Q26" s="53">
        <v>0</v>
      </c>
      <c r="R26" s="53">
        <v>0</v>
      </c>
      <c r="S26" s="54" t="str">
        <f t="shared" si="4"/>
        <v xml:space="preserve"> -</v>
      </c>
      <c r="T26" s="55" t="str">
        <f t="shared" si="5"/>
        <v xml:space="preserve"> -</v>
      </c>
    </row>
    <row r="27" spans="2:20" ht="12.95" customHeight="1" thickBot="1" x14ac:dyDescent="0.25">
      <c r="B27" s="154"/>
      <c r="C27" s="34"/>
      <c r="D27" s="8"/>
      <c r="E27" s="35"/>
      <c r="F27" s="35"/>
      <c r="G27" s="32"/>
      <c r="H27" s="33"/>
      <c r="I27" s="101"/>
      <c r="J27" s="33"/>
      <c r="K27" s="33"/>
      <c r="L27" s="36"/>
      <c r="M27" s="36"/>
      <c r="N27" s="36"/>
      <c r="O27" s="32"/>
      <c r="P27" s="33"/>
      <c r="Q27" s="33"/>
      <c r="R27" s="33"/>
      <c r="S27" s="37"/>
      <c r="T27" s="37"/>
    </row>
    <row r="28" spans="2:20" ht="45.75" thickBot="1" x14ac:dyDescent="0.25">
      <c r="B28" s="154"/>
      <c r="C28" s="64" t="s">
        <v>84</v>
      </c>
      <c r="D28" s="63" t="s">
        <v>72</v>
      </c>
      <c r="E28" s="56">
        <v>43101</v>
      </c>
      <c r="F28" s="56">
        <v>43465</v>
      </c>
      <c r="G28" s="57" t="s">
        <v>43</v>
      </c>
      <c r="H28" s="58">
        <v>1</v>
      </c>
      <c r="I28" s="54" t="e">
        <f>+J28+(#REF!-#REF!)</f>
        <v>#REF!</v>
      </c>
      <c r="J28" s="58">
        <v>0.4</v>
      </c>
      <c r="K28" s="69">
        <v>0.36</v>
      </c>
      <c r="L28" s="72">
        <f t="shared" si="1"/>
        <v>0.89999999999999991</v>
      </c>
      <c r="M28" s="107">
        <f t="shared" si="2"/>
        <v>1</v>
      </c>
      <c r="N28" s="60">
        <f t="shared" si="3"/>
        <v>0.89999999999999991</v>
      </c>
      <c r="O28" s="76">
        <v>2210237</v>
      </c>
      <c r="P28" s="59">
        <v>2097632</v>
      </c>
      <c r="Q28" s="59">
        <v>1336200</v>
      </c>
      <c r="R28" s="59">
        <v>0</v>
      </c>
      <c r="S28" s="58">
        <f t="shared" si="4"/>
        <v>0.63700401214321678</v>
      </c>
      <c r="T28" s="60" t="str">
        <f t="shared" si="5"/>
        <v xml:space="preserve"> -</v>
      </c>
    </row>
    <row r="29" spans="2:20" ht="12.95" customHeight="1" thickBot="1" x14ac:dyDescent="0.25">
      <c r="B29" s="154"/>
      <c r="C29" s="34"/>
      <c r="D29" s="8"/>
      <c r="E29" s="35"/>
      <c r="F29" s="35"/>
      <c r="G29" s="32"/>
      <c r="H29" s="33"/>
      <c r="I29" s="101"/>
      <c r="J29" s="33"/>
      <c r="K29" s="33"/>
      <c r="L29" s="36"/>
      <c r="M29" s="36"/>
      <c r="N29" s="36"/>
      <c r="O29" s="32"/>
      <c r="P29" s="33"/>
      <c r="Q29" s="33"/>
      <c r="R29" s="33"/>
      <c r="S29" s="37"/>
      <c r="T29" s="37"/>
    </row>
    <row r="30" spans="2:20" ht="45" x14ac:dyDescent="0.2">
      <c r="B30" s="154"/>
      <c r="C30" s="156" t="s">
        <v>85</v>
      </c>
      <c r="D30" s="150" t="s">
        <v>73</v>
      </c>
      <c r="E30" s="50">
        <v>43101</v>
      </c>
      <c r="F30" s="50">
        <v>43465</v>
      </c>
      <c r="G30" s="61" t="s">
        <v>44</v>
      </c>
      <c r="H30" s="20">
        <v>1</v>
      </c>
      <c r="I30" s="98">
        <f>+J30</f>
        <v>0.15</v>
      </c>
      <c r="J30" s="20">
        <v>0.15</v>
      </c>
      <c r="K30" s="70">
        <v>0.125</v>
      </c>
      <c r="L30" s="17">
        <f t="shared" si="1"/>
        <v>0.83333333333333337</v>
      </c>
      <c r="M30" s="18">
        <f t="shared" si="2"/>
        <v>1</v>
      </c>
      <c r="N30" s="19">
        <f t="shared" si="3"/>
        <v>0.83333333333333337</v>
      </c>
      <c r="O30" s="73">
        <v>2210237</v>
      </c>
      <c r="P30" s="51">
        <v>0</v>
      </c>
      <c r="Q30" s="51">
        <v>0</v>
      </c>
      <c r="R30" s="51">
        <v>0</v>
      </c>
      <c r="S30" s="20" t="str">
        <f t="shared" si="4"/>
        <v xml:space="preserve"> -</v>
      </c>
      <c r="T30" s="19" t="str">
        <f t="shared" si="5"/>
        <v xml:space="preserve"> -</v>
      </c>
    </row>
    <row r="31" spans="2:20" ht="45" x14ac:dyDescent="0.2">
      <c r="B31" s="154"/>
      <c r="C31" s="157"/>
      <c r="D31" s="151"/>
      <c r="E31" s="48">
        <v>43101</v>
      </c>
      <c r="F31" s="48">
        <v>43465</v>
      </c>
      <c r="G31" s="9" t="s">
        <v>45</v>
      </c>
      <c r="H31" s="27">
        <v>1</v>
      </c>
      <c r="I31" s="27">
        <f t="shared" ref="I31:I35" si="6">+J31</f>
        <v>0.3</v>
      </c>
      <c r="J31" s="27">
        <v>0.3</v>
      </c>
      <c r="K31" s="67">
        <v>0.3</v>
      </c>
      <c r="L31" s="22">
        <f t="shared" si="1"/>
        <v>1</v>
      </c>
      <c r="M31" s="23">
        <f t="shared" si="2"/>
        <v>1</v>
      </c>
      <c r="N31" s="24">
        <f t="shared" si="3"/>
        <v>1</v>
      </c>
      <c r="O31" s="74">
        <v>2210237</v>
      </c>
      <c r="P31" s="49">
        <v>0</v>
      </c>
      <c r="Q31" s="49">
        <v>0</v>
      </c>
      <c r="R31" s="49">
        <v>0</v>
      </c>
      <c r="S31" s="27" t="str">
        <f t="shared" si="4"/>
        <v xml:space="preserve"> -</v>
      </c>
      <c r="T31" s="24" t="str">
        <f t="shared" si="5"/>
        <v xml:space="preserve"> -</v>
      </c>
    </row>
    <row r="32" spans="2:20" ht="45" x14ac:dyDescent="0.2">
      <c r="B32" s="154"/>
      <c r="C32" s="157"/>
      <c r="D32" s="151"/>
      <c r="E32" s="48">
        <v>43101</v>
      </c>
      <c r="F32" s="48">
        <v>43465</v>
      </c>
      <c r="G32" s="9" t="s">
        <v>46</v>
      </c>
      <c r="H32" s="27">
        <v>1</v>
      </c>
      <c r="I32" s="27">
        <f t="shared" si="6"/>
        <v>0.2</v>
      </c>
      <c r="J32" s="27">
        <v>0.2</v>
      </c>
      <c r="K32" s="67">
        <v>0.15</v>
      </c>
      <c r="L32" s="22">
        <f t="shared" si="1"/>
        <v>0.74999999999999989</v>
      </c>
      <c r="M32" s="23">
        <f t="shared" si="2"/>
        <v>1</v>
      </c>
      <c r="N32" s="24">
        <f t="shared" si="3"/>
        <v>0.74999999999999989</v>
      </c>
      <c r="O32" s="74">
        <v>2210237</v>
      </c>
      <c r="P32" s="49">
        <v>0</v>
      </c>
      <c r="Q32" s="49">
        <v>0</v>
      </c>
      <c r="R32" s="49">
        <v>0</v>
      </c>
      <c r="S32" s="27" t="str">
        <f t="shared" si="4"/>
        <v xml:space="preserve"> -</v>
      </c>
      <c r="T32" s="24" t="str">
        <f t="shared" si="5"/>
        <v xml:space="preserve"> -</v>
      </c>
    </row>
    <row r="33" spans="2:20" ht="60.75" thickBot="1" x14ac:dyDescent="0.25">
      <c r="B33" s="154"/>
      <c r="C33" s="157"/>
      <c r="D33" s="126"/>
      <c r="E33" s="77">
        <v>43101</v>
      </c>
      <c r="F33" s="77">
        <v>43465</v>
      </c>
      <c r="G33" s="11" t="s">
        <v>47</v>
      </c>
      <c r="H33" s="83">
        <v>1</v>
      </c>
      <c r="I33" s="54">
        <f t="shared" si="6"/>
        <v>0.3</v>
      </c>
      <c r="J33" s="83">
        <v>0.3</v>
      </c>
      <c r="K33" s="81">
        <v>0.3</v>
      </c>
      <c r="L33" s="80">
        <f t="shared" si="1"/>
        <v>1</v>
      </c>
      <c r="M33" s="106">
        <f t="shared" si="2"/>
        <v>1</v>
      </c>
      <c r="N33" s="84">
        <f t="shared" si="3"/>
        <v>1</v>
      </c>
      <c r="O33" s="82">
        <v>2210237</v>
      </c>
      <c r="P33" s="78">
        <v>0</v>
      </c>
      <c r="Q33" s="78">
        <v>0</v>
      </c>
      <c r="R33" s="78">
        <v>0</v>
      </c>
      <c r="S33" s="83" t="str">
        <f t="shared" si="4"/>
        <v xml:space="preserve"> -</v>
      </c>
      <c r="T33" s="84" t="str">
        <f t="shared" si="5"/>
        <v xml:space="preserve"> -</v>
      </c>
    </row>
    <row r="34" spans="2:20" ht="45" x14ac:dyDescent="0.2">
      <c r="B34" s="154"/>
      <c r="C34" s="157"/>
      <c r="D34" s="122" t="s">
        <v>74</v>
      </c>
      <c r="E34" s="50">
        <v>43101</v>
      </c>
      <c r="F34" s="50">
        <v>43465</v>
      </c>
      <c r="G34" s="61" t="s">
        <v>48</v>
      </c>
      <c r="H34" s="51">
        <v>8</v>
      </c>
      <c r="I34" s="94">
        <f t="shared" si="6"/>
        <v>8</v>
      </c>
      <c r="J34" s="51">
        <v>8</v>
      </c>
      <c r="K34" s="65">
        <v>8</v>
      </c>
      <c r="L34" s="17">
        <f t="shared" si="1"/>
        <v>1</v>
      </c>
      <c r="M34" s="18">
        <f t="shared" si="2"/>
        <v>1</v>
      </c>
      <c r="N34" s="19">
        <f t="shared" si="3"/>
        <v>1</v>
      </c>
      <c r="O34" s="73" t="s">
        <v>98</v>
      </c>
      <c r="P34" s="51">
        <v>0</v>
      </c>
      <c r="Q34" s="51">
        <v>0</v>
      </c>
      <c r="R34" s="51">
        <v>0</v>
      </c>
      <c r="S34" s="20" t="str">
        <f t="shared" si="4"/>
        <v xml:space="preserve"> -</v>
      </c>
      <c r="T34" s="19" t="str">
        <f t="shared" si="5"/>
        <v xml:space="preserve"> -</v>
      </c>
    </row>
    <row r="35" spans="2:20" ht="30" x14ac:dyDescent="0.2">
      <c r="B35" s="154"/>
      <c r="C35" s="157"/>
      <c r="D35" s="123"/>
      <c r="E35" s="48">
        <v>43101</v>
      </c>
      <c r="F35" s="48">
        <v>43465</v>
      </c>
      <c r="G35" s="9" t="s">
        <v>49</v>
      </c>
      <c r="H35" s="49">
        <v>1</v>
      </c>
      <c r="I35" s="49">
        <f t="shared" si="6"/>
        <v>1</v>
      </c>
      <c r="J35" s="49">
        <v>1</v>
      </c>
      <c r="K35" s="66">
        <v>1</v>
      </c>
      <c r="L35" s="22">
        <f t="shared" si="1"/>
        <v>1</v>
      </c>
      <c r="M35" s="23">
        <f t="shared" si="2"/>
        <v>1</v>
      </c>
      <c r="N35" s="24">
        <f t="shared" si="3"/>
        <v>1</v>
      </c>
      <c r="O35" s="74" t="s">
        <v>98</v>
      </c>
      <c r="P35" s="49">
        <v>0</v>
      </c>
      <c r="Q35" s="49">
        <v>0</v>
      </c>
      <c r="R35" s="49">
        <v>0</v>
      </c>
      <c r="S35" s="27" t="str">
        <f t="shared" si="4"/>
        <v xml:space="preserve"> -</v>
      </c>
      <c r="T35" s="24" t="str">
        <f t="shared" si="5"/>
        <v xml:space="preserve"> -</v>
      </c>
    </row>
    <row r="36" spans="2:20" ht="30" x14ac:dyDescent="0.2">
      <c r="B36" s="154"/>
      <c r="C36" s="157"/>
      <c r="D36" s="123"/>
      <c r="E36" s="48">
        <v>43101</v>
      </c>
      <c r="F36" s="48">
        <v>43465</v>
      </c>
      <c r="G36" s="9" t="s">
        <v>50</v>
      </c>
      <c r="H36" s="49">
        <v>5000</v>
      </c>
      <c r="I36" s="49" t="e">
        <f>+J36+(#REF!-#REF!)</f>
        <v>#REF!</v>
      </c>
      <c r="J36" s="49">
        <v>1600</v>
      </c>
      <c r="K36" s="66">
        <v>13444</v>
      </c>
      <c r="L36" s="22">
        <f t="shared" si="1"/>
        <v>8.4024999999999999</v>
      </c>
      <c r="M36" s="23">
        <f t="shared" si="2"/>
        <v>1</v>
      </c>
      <c r="N36" s="24">
        <f t="shared" si="3"/>
        <v>1</v>
      </c>
      <c r="O36" s="74" t="s">
        <v>98</v>
      </c>
      <c r="P36" s="49">
        <v>0</v>
      </c>
      <c r="Q36" s="49">
        <v>0</v>
      </c>
      <c r="R36" s="49">
        <v>0</v>
      </c>
      <c r="S36" s="27" t="str">
        <f t="shared" si="4"/>
        <v xml:space="preserve"> -</v>
      </c>
      <c r="T36" s="24" t="str">
        <f t="shared" si="5"/>
        <v xml:space="preserve"> -</v>
      </c>
    </row>
    <row r="37" spans="2:20" ht="30.75" thickBot="1" x14ac:dyDescent="0.25">
      <c r="B37" s="154"/>
      <c r="C37" s="157"/>
      <c r="D37" s="124"/>
      <c r="E37" s="52">
        <v>43101</v>
      </c>
      <c r="F37" s="52">
        <v>43465</v>
      </c>
      <c r="G37" s="12" t="s">
        <v>51</v>
      </c>
      <c r="H37" s="53">
        <v>30000</v>
      </c>
      <c r="I37" s="53" t="e">
        <f>+J37+(#REF!-#REF!)</f>
        <v>#REF!</v>
      </c>
      <c r="J37" s="53">
        <v>8750</v>
      </c>
      <c r="K37" s="68">
        <v>95359</v>
      </c>
      <c r="L37" s="71">
        <f t="shared" si="1"/>
        <v>10.898171428571429</v>
      </c>
      <c r="M37" s="103">
        <f t="shared" si="2"/>
        <v>1</v>
      </c>
      <c r="N37" s="55">
        <f t="shared" si="3"/>
        <v>1</v>
      </c>
      <c r="O37" s="75" t="s">
        <v>98</v>
      </c>
      <c r="P37" s="53">
        <v>0</v>
      </c>
      <c r="Q37" s="53">
        <v>0</v>
      </c>
      <c r="R37" s="53">
        <v>0</v>
      </c>
      <c r="S37" s="54" t="str">
        <f t="shared" si="4"/>
        <v xml:space="preserve"> -</v>
      </c>
      <c r="T37" s="55" t="str">
        <f t="shared" si="5"/>
        <v xml:space="preserve"> -</v>
      </c>
    </row>
    <row r="38" spans="2:20" ht="45" x14ac:dyDescent="0.2">
      <c r="B38" s="154"/>
      <c r="C38" s="157"/>
      <c r="D38" s="125" t="s">
        <v>75</v>
      </c>
      <c r="E38" s="93">
        <v>43101</v>
      </c>
      <c r="F38" s="93">
        <v>43465</v>
      </c>
      <c r="G38" s="10" t="s">
        <v>52</v>
      </c>
      <c r="H38" s="94">
        <v>4</v>
      </c>
      <c r="I38" s="94" t="e">
        <f>+J38+(#REF!-#REF!)</f>
        <v>#REF!</v>
      </c>
      <c r="J38" s="94">
        <v>1</v>
      </c>
      <c r="K38" s="95">
        <v>1</v>
      </c>
      <c r="L38" s="96">
        <f t="shared" si="1"/>
        <v>1</v>
      </c>
      <c r="M38" s="105">
        <f t="shared" si="2"/>
        <v>1</v>
      </c>
      <c r="N38" s="99">
        <f t="shared" si="3"/>
        <v>1</v>
      </c>
      <c r="O38" s="97">
        <v>0</v>
      </c>
      <c r="P38" s="94">
        <v>0</v>
      </c>
      <c r="Q38" s="94">
        <v>0</v>
      </c>
      <c r="R38" s="94">
        <v>0</v>
      </c>
      <c r="S38" s="98" t="str">
        <f t="shared" si="4"/>
        <v xml:space="preserve"> -</v>
      </c>
      <c r="T38" s="99" t="str">
        <f t="shared" si="5"/>
        <v xml:space="preserve"> -</v>
      </c>
    </row>
    <row r="39" spans="2:20" ht="60.75" thickBot="1" x14ac:dyDescent="0.25">
      <c r="B39" s="154"/>
      <c r="C39" s="157"/>
      <c r="D39" s="126"/>
      <c r="E39" s="77">
        <v>43101</v>
      </c>
      <c r="F39" s="77">
        <v>43465</v>
      </c>
      <c r="G39" s="11" t="s">
        <v>53</v>
      </c>
      <c r="H39" s="83">
        <v>1</v>
      </c>
      <c r="I39" s="54" t="e">
        <f>+J39+(#REF!-#REF!)</f>
        <v>#REF!</v>
      </c>
      <c r="J39" s="83">
        <v>0.5</v>
      </c>
      <c r="K39" s="81">
        <v>1</v>
      </c>
      <c r="L39" s="80">
        <f t="shared" si="1"/>
        <v>2</v>
      </c>
      <c r="M39" s="106">
        <f t="shared" si="2"/>
        <v>1</v>
      </c>
      <c r="N39" s="84">
        <f t="shared" si="3"/>
        <v>1</v>
      </c>
      <c r="O39" s="82">
        <v>0</v>
      </c>
      <c r="P39" s="78">
        <v>0</v>
      </c>
      <c r="Q39" s="78">
        <v>0</v>
      </c>
      <c r="R39" s="78">
        <v>0</v>
      </c>
      <c r="S39" s="83" t="str">
        <f t="shared" si="4"/>
        <v xml:space="preserve"> -</v>
      </c>
      <c r="T39" s="84" t="str">
        <f t="shared" si="5"/>
        <v xml:space="preserve"> -</v>
      </c>
    </row>
    <row r="40" spans="2:20" ht="45" x14ac:dyDescent="0.2">
      <c r="B40" s="154"/>
      <c r="C40" s="157"/>
      <c r="D40" s="122" t="s">
        <v>76</v>
      </c>
      <c r="E40" s="50">
        <v>43101</v>
      </c>
      <c r="F40" s="50">
        <v>43465</v>
      </c>
      <c r="G40" s="61" t="s">
        <v>54</v>
      </c>
      <c r="H40" s="51">
        <v>10</v>
      </c>
      <c r="I40" s="94">
        <f>+J40</f>
        <v>10</v>
      </c>
      <c r="J40" s="51">
        <v>10</v>
      </c>
      <c r="K40" s="65">
        <v>10</v>
      </c>
      <c r="L40" s="17">
        <f t="shared" si="1"/>
        <v>1</v>
      </c>
      <c r="M40" s="18">
        <f t="shared" si="2"/>
        <v>1</v>
      </c>
      <c r="N40" s="19">
        <f t="shared" si="3"/>
        <v>1</v>
      </c>
      <c r="O40" s="73">
        <v>0</v>
      </c>
      <c r="P40" s="51">
        <v>0</v>
      </c>
      <c r="Q40" s="51">
        <v>0</v>
      </c>
      <c r="R40" s="51">
        <v>0</v>
      </c>
      <c r="S40" s="20" t="str">
        <f t="shared" si="4"/>
        <v xml:space="preserve"> -</v>
      </c>
      <c r="T40" s="19" t="str">
        <f t="shared" si="5"/>
        <v xml:space="preserve"> -</v>
      </c>
    </row>
    <row r="41" spans="2:20" ht="75" x14ac:dyDescent="0.2">
      <c r="B41" s="154"/>
      <c r="C41" s="157"/>
      <c r="D41" s="123"/>
      <c r="E41" s="48">
        <v>43101</v>
      </c>
      <c r="F41" s="48">
        <v>43465</v>
      </c>
      <c r="G41" s="9" t="s">
        <v>55</v>
      </c>
      <c r="H41" s="49">
        <v>2</v>
      </c>
      <c r="I41" s="49">
        <f>+J41</f>
        <v>2</v>
      </c>
      <c r="J41" s="49">
        <v>2</v>
      </c>
      <c r="K41" s="112">
        <v>0.7</v>
      </c>
      <c r="L41" s="22">
        <f t="shared" si="1"/>
        <v>0.35</v>
      </c>
      <c r="M41" s="23">
        <f t="shared" si="2"/>
        <v>1</v>
      </c>
      <c r="N41" s="24">
        <f t="shared" si="3"/>
        <v>0.35</v>
      </c>
      <c r="O41" s="74">
        <v>0</v>
      </c>
      <c r="P41" s="49">
        <v>0</v>
      </c>
      <c r="Q41" s="49">
        <v>0</v>
      </c>
      <c r="R41" s="49">
        <v>0</v>
      </c>
      <c r="S41" s="27" t="str">
        <f t="shared" si="4"/>
        <v xml:space="preserve"> -</v>
      </c>
      <c r="T41" s="24" t="str">
        <f t="shared" si="5"/>
        <v xml:space="preserve"> -</v>
      </c>
    </row>
    <row r="42" spans="2:20" ht="30" customHeight="1" thickBot="1" x14ac:dyDescent="0.25">
      <c r="B42" s="155"/>
      <c r="C42" s="158"/>
      <c r="D42" s="124"/>
      <c r="E42" s="52">
        <v>43101</v>
      </c>
      <c r="F42" s="52">
        <v>43465</v>
      </c>
      <c r="G42" s="12" t="s">
        <v>56</v>
      </c>
      <c r="H42" s="53">
        <v>1</v>
      </c>
      <c r="I42" s="53" t="e">
        <f>+J42+(#REF!-#REF!)</f>
        <v>#REF!</v>
      </c>
      <c r="J42" s="53">
        <v>0</v>
      </c>
      <c r="K42" s="68">
        <v>0</v>
      </c>
      <c r="L42" s="71" t="e">
        <f t="shared" si="1"/>
        <v>#DIV/0!</v>
      </c>
      <c r="M42" s="103">
        <f t="shared" si="2"/>
        <v>1</v>
      </c>
      <c r="N42" s="55" t="str">
        <f t="shared" si="3"/>
        <v xml:space="preserve"> -</v>
      </c>
      <c r="O42" s="75" t="s">
        <v>98</v>
      </c>
      <c r="P42" s="53">
        <v>0</v>
      </c>
      <c r="Q42" s="53">
        <v>0</v>
      </c>
      <c r="R42" s="53">
        <v>0</v>
      </c>
      <c r="S42" s="54" t="str">
        <f t="shared" si="4"/>
        <v xml:space="preserve"> -</v>
      </c>
      <c r="T42" s="55" t="str">
        <f t="shared" si="5"/>
        <v xml:space="preserve"> -</v>
      </c>
    </row>
    <row r="43" spans="2:20" ht="12.95" customHeight="1" thickBot="1" x14ac:dyDescent="0.25">
      <c r="B43" s="62"/>
      <c r="C43" s="38"/>
      <c r="D43" s="39"/>
      <c r="E43" s="40"/>
      <c r="F43" s="40"/>
      <c r="G43" s="38"/>
      <c r="H43" s="41"/>
      <c r="I43" s="100"/>
      <c r="J43" s="41"/>
      <c r="K43" s="41"/>
      <c r="L43" s="42"/>
      <c r="M43" s="42"/>
      <c r="N43" s="42"/>
      <c r="O43" s="43"/>
      <c r="P43" s="44"/>
      <c r="Q43" s="44"/>
      <c r="R43" s="44"/>
      <c r="S43" s="45"/>
      <c r="T43" s="45"/>
    </row>
    <row r="44" spans="2:20" ht="45" x14ac:dyDescent="0.2">
      <c r="B44" s="153" t="s">
        <v>82</v>
      </c>
      <c r="C44" s="156" t="s">
        <v>81</v>
      </c>
      <c r="D44" s="150" t="s">
        <v>77</v>
      </c>
      <c r="E44" s="50">
        <v>43101</v>
      </c>
      <c r="F44" s="50">
        <v>43465</v>
      </c>
      <c r="G44" s="61" t="s">
        <v>57</v>
      </c>
      <c r="H44" s="51">
        <v>1</v>
      </c>
      <c r="I44" s="94" t="e">
        <f>+J44+(#REF!-#REF!)</f>
        <v>#REF!</v>
      </c>
      <c r="J44" s="51">
        <v>0</v>
      </c>
      <c r="K44" s="65">
        <v>0</v>
      </c>
      <c r="L44" s="17" t="e">
        <f t="shared" si="1"/>
        <v>#DIV/0!</v>
      </c>
      <c r="M44" s="18">
        <f t="shared" si="2"/>
        <v>1</v>
      </c>
      <c r="N44" s="19" t="str">
        <f t="shared" si="3"/>
        <v xml:space="preserve"> -</v>
      </c>
      <c r="O44" s="73" t="s">
        <v>98</v>
      </c>
      <c r="P44" s="51">
        <v>0</v>
      </c>
      <c r="Q44" s="51">
        <v>0</v>
      </c>
      <c r="R44" s="51">
        <v>0</v>
      </c>
      <c r="S44" s="20" t="str">
        <f t="shared" si="4"/>
        <v xml:space="preserve"> -</v>
      </c>
      <c r="T44" s="19" t="str">
        <f t="shared" si="5"/>
        <v xml:space="preserve"> -</v>
      </c>
    </row>
    <row r="45" spans="2:20" ht="45" x14ac:dyDescent="0.2">
      <c r="B45" s="154"/>
      <c r="C45" s="157"/>
      <c r="D45" s="151"/>
      <c r="E45" s="48">
        <v>43101</v>
      </c>
      <c r="F45" s="48">
        <v>43465</v>
      </c>
      <c r="G45" s="13" t="s">
        <v>58</v>
      </c>
      <c r="H45" s="49">
        <v>1</v>
      </c>
      <c r="I45" s="49" t="e">
        <f>+J45+(#REF!-#REF!)</f>
        <v>#REF!</v>
      </c>
      <c r="J45" s="49">
        <v>0</v>
      </c>
      <c r="K45" s="66">
        <v>0</v>
      </c>
      <c r="L45" s="22" t="e">
        <f t="shared" si="1"/>
        <v>#DIV/0!</v>
      </c>
      <c r="M45" s="23">
        <f t="shared" si="2"/>
        <v>1</v>
      </c>
      <c r="N45" s="24" t="str">
        <f t="shared" si="3"/>
        <v xml:space="preserve"> -</v>
      </c>
      <c r="O45" s="74">
        <v>0</v>
      </c>
      <c r="P45" s="49">
        <v>0</v>
      </c>
      <c r="Q45" s="49">
        <v>0</v>
      </c>
      <c r="R45" s="49">
        <v>0</v>
      </c>
      <c r="S45" s="27" t="str">
        <f t="shared" si="4"/>
        <v xml:space="preserve"> -</v>
      </c>
      <c r="T45" s="24" t="str">
        <f t="shared" si="5"/>
        <v xml:space="preserve"> -</v>
      </c>
    </row>
    <row r="46" spans="2:20" ht="60.75" thickBot="1" x14ac:dyDescent="0.25">
      <c r="B46" s="155"/>
      <c r="C46" s="158"/>
      <c r="D46" s="152"/>
      <c r="E46" s="52">
        <v>43101</v>
      </c>
      <c r="F46" s="52">
        <v>43465</v>
      </c>
      <c r="G46" s="14" t="s">
        <v>59</v>
      </c>
      <c r="H46" s="53">
        <v>3</v>
      </c>
      <c r="I46" s="53" t="e">
        <f>+J46+(#REF!-#REF!)</f>
        <v>#REF!</v>
      </c>
      <c r="J46" s="53">
        <v>1</v>
      </c>
      <c r="K46" s="68">
        <v>1</v>
      </c>
      <c r="L46" s="71">
        <f t="shared" si="1"/>
        <v>1</v>
      </c>
      <c r="M46" s="103">
        <f t="shared" si="2"/>
        <v>1</v>
      </c>
      <c r="N46" s="55">
        <f t="shared" si="3"/>
        <v>1</v>
      </c>
      <c r="O46" s="75">
        <v>0</v>
      </c>
      <c r="P46" s="53">
        <v>0</v>
      </c>
      <c r="Q46" s="53">
        <v>0</v>
      </c>
      <c r="R46" s="53">
        <v>0</v>
      </c>
      <c r="S46" s="54" t="str">
        <f t="shared" si="4"/>
        <v xml:space="preserve"> -</v>
      </c>
      <c r="T46" s="55" t="str">
        <f t="shared" si="5"/>
        <v xml:space="preserve"> -</v>
      </c>
    </row>
    <row r="47" spans="2:20" ht="12.95" customHeight="1" thickBot="1" x14ac:dyDescent="0.25">
      <c r="B47" s="62"/>
      <c r="C47" s="38"/>
      <c r="D47" s="39"/>
      <c r="E47" s="40"/>
      <c r="F47" s="40"/>
      <c r="G47" s="38"/>
      <c r="H47" s="41"/>
      <c r="I47" s="100"/>
      <c r="J47" s="41"/>
      <c r="K47" s="41"/>
      <c r="L47" s="42"/>
      <c r="M47" s="42"/>
      <c r="N47" s="42"/>
      <c r="O47" s="43"/>
      <c r="P47" s="44"/>
      <c r="Q47" s="44"/>
      <c r="R47" s="44"/>
      <c r="S47" s="45"/>
      <c r="T47" s="45"/>
    </row>
    <row r="48" spans="2:20" ht="45" x14ac:dyDescent="0.2">
      <c r="B48" s="153" t="s">
        <v>80</v>
      </c>
      <c r="C48" s="156" t="s">
        <v>79</v>
      </c>
      <c r="D48" s="150" t="s">
        <v>78</v>
      </c>
      <c r="E48" s="50">
        <v>43101</v>
      </c>
      <c r="F48" s="50">
        <v>43465</v>
      </c>
      <c r="G48" s="15" t="s">
        <v>60</v>
      </c>
      <c r="H48" s="51">
        <v>1</v>
      </c>
      <c r="I48" s="94">
        <f>+J48</f>
        <v>1</v>
      </c>
      <c r="J48" s="51">
        <v>1</v>
      </c>
      <c r="K48" s="65">
        <v>0</v>
      </c>
      <c r="L48" s="17">
        <f t="shared" si="1"/>
        <v>0</v>
      </c>
      <c r="M48" s="18">
        <f t="shared" si="2"/>
        <v>1</v>
      </c>
      <c r="N48" s="19">
        <f t="shared" si="3"/>
        <v>0</v>
      </c>
      <c r="O48" s="73">
        <v>0</v>
      </c>
      <c r="P48" s="51">
        <v>0</v>
      </c>
      <c r="Q48" s="51">
        <v>0</v>
      </c>
      <c r="R48" s="51">
        <v>0</v>
      </c>
      <c r="S48" s="20" t="str">
        <f t="shared" si="4"/>
        <v xml:space="preserve"> -</v>
      </c>
      <c r="T48" s="19" t="str">
        <f t="shared" si="5"/>
        <v xml:space="preserve"> -</v>
      </c>
    </row>
    <row r="49" spans="2:20" ht="45" x14ac:dyDescent="0.2">
      <c r="B49" s="154"/>
      <c r="C49" s="157"/>
      <c r="D49" s="151"/>
      <c r="E49" s="48">
        <v>43101</v>
      </c>
      <c r="F49" s="48">
        <v>43465</v>
      </c>
      <c r="G49" s="13" t="s">
        <v>61</v>
      </c>
      <c r="H49" s="49">
        <v>4</v>
      </c>
      <c r="I49" s="49" t="e">
        <f>+J49+(#REF!-#REF!)</f>
        <v>#REF!</v>
      </c>
      <c r="J49" s="49">
        <v>1</v>
      </c>
      <c r="K49" s="66">
        <v>1</v>
      </c>
      <c r="L49" s="22">
        <f t="shared" si="1"/>
        <v>1</v>
      </c>
      <c r="M49" s="23">
        <f t="shared" si="2"/>
        <v>1</v>
      </c>
      <c r="N49" s="24">
        <f t="shared" si="3"/>
        <v>1</v>
      </c>
      <c r="O49" s="74">
        <v>0</v>
      </c>
      <c r="P49" s="49">
        <v>0</v>
      </c>
      <c r="Q49" s="49">
        <v>0</v>
      </c>
      <c r="R49" s="49">
        <v>0</v>
      </c>
      <c r="S49" s="27" t="str">
        <f t="shared" si="4"/>
        <v xml:space="preserve"> -</v>
      </c>
      <c r="T49" s="24" t="str">
        <f t="shared" si="5"/>
        <v xml:space="preserve"> -</v>
      </c>
    </row>
    <row r="50" spans="2:20" ht="45" x14ac:dyDescent="0.2">
      <c r="B50" s="154"/>
      <c r="C50" s="157"/>
      <c r="D50" s="151"/>
      <c r="E50" s="48">
        <v>43101</v>
      </c>
      <c r="F50" s="48">
        <v>43465</v>
      </c>
      <c r="G50" s="13" t="s">
        <v>62</v>
      </c>
      <c r="H50" s="49">
        <v>1</v>
      </c>
      <c r="I50" s="49" t="e">
        <f>+J50+(#REF!-#REF!)</f>
        <v>#REF!</v>
      </c>
      <c r="J50" s="49">
        <v>0</v>
      </c>
      <c r="K50" s="66">
        <v>0</v>
      </c>
      <c r="L50" s="22" t="e">
        <f t="shared" si="1"/>
        <v>#DIV/0!</v>
      </c>
      <c r="M50" s="23">
        <f t="shared" si="2"/>
        <v>1</v>
      </c>
      <c r="N50" s="24" t="str">
        <f t="shared" si="3"/>
        <v xml:space="preserve"> -</v>
      </c>
      <c r="O50" s="74">
        <v>0</v>
      </c>
      <c r="P50" s="49">
        <v>0</v>
      </c>
      <c r="Q50" s="49">
        <v>0</v>
      </c>
      <c r="R50" s="49">
        <v>0</v>
      </c>
      <c r="S50" s="27" t="str">
        <f t="shared" si="4"/>
        <v xml:space="preserve"> -</v>
      </c>
      <c r="T50" s="24" t="str">
        <f t="shared" si="5"/>
        <v xml:space="preserve"> -</v>
      </c>
    </row>
    <row r="51" spans="2:20" ht="45" x14ac:dyDescent="0.2">
      <c r="B51" s="154"/>
      <c r="C51" s="157"/>
      <c r="D51" s="151"/>
      <c r="E51" s="48">
        <v>43101</v>
      </c>
      <c r="F51" s="48">
        <v>43465</v>
      </c>
      <c r="G51" s="13" t="s">
        <v>63</v>
      </c>
      <c r="H51" s="49">
        <v>1</v>
      </c>
      <c r="I51" s="49" t="e">
        <f>+J51+(#REF!-#REF!)</f>
        <v>#REF!</v>
      </c>
      <c r="J51" s="49">
        <v>0</v>
      </c>
      <c r="K51" s="66">
        <v>0</v>
      </c>
      <c r="L51" s="22" t="e">
        <f t="shared" si="1"/>
        <v>#DIV/0!</v>
      </c>
      <c r="M51" s="23">
        <f t="shared" si="2"/>
        <v>1</v>
      </c>
      <c r="N51" s="24" t="str">
        <f t="shared" si="3"/>
        <v xml:space="preserve"> -</v>
      </c>
      <c r="O51" s="74">
        <v>0</v>
      </c>
      <c r="P51" s="49">
        <v>0</v>
      </c>
      <c r="Q51" s="49">
        <v>0</v>
      </c>
      <c r="R51" s="49">
        <v>0</v>
      </c>
      <c r="S51" s="27" t="str">
        <f t="shared" si="4"/>
        <v xml:space="preserve"> -</v>
      </c>
      <c r="T51" s="24" t="str">
        <f t="shared" si="5"/>
        <v xml:space="preserve"> -</v>
      </c>
    </row>
    <row r="52" spans="2:20" ht="45" x14ac:dyDescent="0.2">
      <c r="B52" s="154"/>
      <c r="C52" s="157"/>
      <c r="D52" s="151"/>
      <c r="E52" s="48">
        <v>43101</v>
      </c>
      <c r="F52" s="48">
        <v>43465</v>
      </c>
      <c r="G52" s="9" t="s">
        <v>64</v>
      </c>
      <c r="H52" s="49">
        <v>1</v>
      </c>
      <c r="I52" s="49">
        <f>+J52</f>
        <v>1</v>
      </c>
      <c r="J52" s="49">
        <v>1</v>
      </c>
      <c r="K52" s="66">
        <v>0</v>
      </c>
      <c r="L52" s="22">
        <f t="shared" si="1"/>
        <v>0</v>
      </c>
      <c r="M52" s="23">
        <f t="shared" si="2"/>
        <v>1</v>
      </c>
      <c r="N52" s="24">
        <f t="shared" si="3"/>
        <v>0</v>
      </c>
      <c r="O52" s="74" t="s">
        <v>98</v>
      </c>
      <c r="P52" s="49">
        <v>0</v>
      </c>
      <c r="Q52" s="49">
        <v>0</v>
      </c>
      <c r="R52" s="49">
        <v>0</v>
      </c>
      <c r="S52" s="27" t="str">
        <f t="shared" si="4"/>
        <v xml:space="preserve"> -</v>
      </c>
      <c r="T52" s="24" t="str">
        <f t="shared" si="5"/>
        <v xml:space="preserve"> -</v>
      </c>
    </row>
    <row r="53" spans="2:20" ht="30" customHeight="1" x14ac:dyDescent="0.2">
      <c r="B53" s="154"/>
      <c r="C53" s="157"/>
      <c r="D53" s="151"/>
      <c r="E53" s="48">
        <v>43101</v>
      </c>
      <c r="F53" s="48">
        <v>43465</v>
      </c>
      <c r="G53" s="9" t="s">
        <v>65</v>
      </c>
      <c r="H53" s="49">
        <v>50</v>
      </c>
      <c r="I53" s="49" t="e">
        <f>+J53+(#REF!-#REF!)</f>
        <v>#REF!</v>
      </c>
      <c r="J53" s="49">
        <v>25</v>
      </c>
      <c r="K53" s="66">
        <v>25</v>
      </c>
      <c r="L53" s="22">
        <f t="shared" si="1"/>
        <v>1</v>
      </c>
      <c r="M53" s="23">
        <f t="shared" si="2"/>
        <v>1</v>
      </c>
      <c r="N53" s="24">
        <f t="shared" si="3"/>
        <v>1</v>
      </c>
      <c r="O53" s="74">
        <v>0</v>
      </c>
      <c r="P53" s="49">
        <v>0</v>
      </c>
      <c r="Q53" s="49">
        <v>0</v>
      </c>
      <c r="R53" s="49">
        <v>0</v>
      </c>
      <c r="S53" s="27" t="str">
        <f t="shared" si="4"/>
        <v xml:space="preserve"> -</v>
      </c>
      <c r="T53" s="24" t="str">
        <f t="shared" si="5"/>
        <v xml:space="preserve"> -</v>
      </c>
    </row>
    <row r="54" spans="2:20" ht="45.75" thickBot="1" x14ac:dyDescent="0.25">
      <c r="B54" s="155"/>
      <c r="C54" s="158"/>
      <c r="D54" s="152"/>
      <c r="E54" s="52">
        <v>43101</v>
      </c>
      <c r="F54" s="52">
        <v>43465</v>
      </c>
      <c r="G54" s="12" t="s">
        <v>66</v>
      </c>
      <c r="H54" s="53">
        <v>1</v>
      </c>
      <c r="I54" s="53" t="e">
        <f>+J54+(#REF!-#REF!)</f>
        <v>#REF!</v>
      </c>
      <c r="J54" s="53">
        <v>1</v>
      </c>
      <c r="K54" s="68">
        <v>0</v>
      </c>
      <c r="L54" s="71">
        <f t="shared" si="1"/>
        <v>0</v>
      </c>
      <c r="M54" s="103">
        <f t="shared" si="2"/>
        <v>1</v>
      </c>
      <c r="N54" s="55">
        <f t="shared" si="3"/>
        <v>0</v>
      </c>
      <c r="O54" s="75" t="s">
        <v>98</v>
      </c>
      <c r="P54" s="53">
        <v>0</v>
      </c>
      <c r="Q54" s="53">
        <v>0</v>
      </c>
      <c r="R54" s="53">
        <v>0</v>
      </c>
      <c r="S54" s="54" t="str">
        <f t="shared" si="4"/>
        <v xml:space="preserve"> -</v>
      </c>
      <c r="T54" s="55" t="str">
        <f t="shared" si="5"/>
        <v xml:space="preserve"> -</v>
      </c>
    </row>
    <row r="55" spans="2:20" ht="21" customHeight="1" thickBot="1" x14ac:dyDescent="0.25">
      <c r="M55" s="46">
        <f>+AVERAGE(M12:M26,M28,M30:M42,M44:M46,M48:M54)</f>
        <v>1</v>
      </c>
      <c r="N55" s="47">
        <f>+AVERAGE(N12:N26,N28,N30:N42,N44:N46,N48:N54)</f>
        <v>0.87745098039215697</v>
      </c>
      <c r="P55" s="108">
        <f>+SUM(P12:P26,P28,P30:P42,P44:P46,P48:P54)</f>
        <v>2097632</v>
      </c>
      <c r="Q55" s="109">
        <f t="shared" ref="Q55:R55" si="7">+SUM(Q12:Q26,Q28,Q30:Q42,Q44:Q46,Q48:Q54)</f>
        <v>1336200</v>
      </c>
      <c r="R55" s="109">
        <f t="shared" si="7"/>
        <v>0</v>
      </c>
      <c r="S55" s="110">
        <f t="shared" si="4"/>
        <v>0.63700401214321678</v>
      </c>
      <c r="T55" s="111" t="str">
        <f t="shared" si="5"/>
        <v xml:space="preserve"> -</v>
      </c>
    </row>
    <row r="57" spans="2:20" ht="15.75" thickBot="1" x14ac:dyDescent="0.25"/>
    <row r="58" spans="2:20" ht="24" customHeight="1" thickBot="1" x14ac:dyDescent="0.25">
      <c r="B58" s="160" t="s">
        <v>87</v>
      </c>
      <c r="C58" s="161"/>
      <c r="D58" s="161"/>
      <c r="E58" s="161"/>
      <c r="F58" s="161"/>
      <c r="G58" s="161"/>
      <c r="H58" s="161"/>
      <c r="I58" s="161"/>
      <c r="J58" s="161"/>
      <c r="K58" s="161"/>
      <c r="L58" s="161"/>
      <c r="M58" s="161"/>
      <c r="N58" s="162"/>
    </row>
    <row r="59" spans="2:20" ht="15.75" thickBot="1" x14ac:dyDescent="0.25"/>
    <row r="60" spans="2:20" ht="20.100000000000001" customHeight="1" thickBot="1" x14ac:dyDescent="0.25">
      <c r="B60" s="163" t="s">
        <v>88</v>
      </c>
      <c r="C60" s="164"/>
      <c r="D60" s="164"/>
      <c r="E60" s="164" t="s">
        <v>17</v>
      </c>
      <c r="F60" s="164"/>
      <c r="G60" s="113" t="s">
        <v>18</v>
      </c>
      <c r="H60" s="164" t="s">
        <v>0</v>
      </c>
      <c r="I60" s="164"/>
      <c r="J60" s="164"/>
      <c r="K60" s="164" t="s">
        <v>89</v>
      </c>
      <c r="L60" s="164"/>
      <c r="M60" s="164"/>
      <c r="N60" s="165"/>
    </row>
    <row r="61" spans="2:20" ht="17.100000000000001" customHeight="1" x14ac:dyDescent="0.2">
      <c r="B61" s="166" t="s">
        <v>90</v>
      </c>
      <c r="C61" s="167"/>
      <c r="D61" s="167"/>
      <c r="E61" s="168" t="s">
        <v>91</v>
      </c>
      <c r="F61" s="168"/>
      <c r="G61" s="168" t="s">
        <v>85</v>
      </c>
      <c r="H61" s="168" t="s">
        <v>73</v>
      </c>
      <c r="I61" s="168"/>
      <c r="J61" s="168"/>
      <c r="K61" s="168" t="s">
        <v>92</v>
      </c>
      <c r="L61" s="168"/>
      <c r="M61" s="168"/>
      <c r="N61" s="170"/>
    </row>
    <row r="62" spans="2:20" ht="105" customHeight="1" x14ac:dyDescent="0.2">
      <c r="B62" s="123" t="s">
        <v>93</v>
      </c>
      <c r="C62" s="172"/>
      <c r="D62" s="172"/>
      <c r="E62" s="169"/>
      <c r="F62" s="169"/>
      <c r="G62" s="169"/>
      <c r="H62" s="169"/>
      <c r="I62" s="169"/>
      <c r="J62" s="169"/>
      <c r="K62" s="169"/>
      <c r="L62" s="169"/>
      <c r="M62" s="169"/>
      <c r="N62" s="171"/>
    </row>
    <row r="63" spans="2:20" ht="17.100000000000001" customHeight="1" x14ac:dyDescent="0.2">
      <c r="B63" s="123" t="s">
        <v>94</v>
      </c>
      <c r="C63" s="172"/>
      <c r="D63" s="172"/>
      <c r="E63" s="169" t="s">
        <v>91</v>
      </c>
      <c r="F63" s="169"/>
      <c r="G63" s="169" t="s">
        <v>85</v>
      </c>
      <c r="H63" s="168" t="s">
        <v>73</v>
      </c>
      <c r="I63" s="168"/>
      <c r="J63" s="168"/>
      <c r="K63" s="168" t="s">
        <v>92</v>
      </c>
      <c r="L63" s="168"/>
      <c r="M63" s="168"/>
      <c r="N63" s="170"/>
    </row>
    <row r="64" spans="2:20" ht="90" customHeight="1" x14ac:dyDescent="0.2">
      <c r="B64" s="123" t="s">
        <v>95</v>
      </c>
      <c r="C64" s="172"/>
      <c r="D64" s="172"/>
      <c r="E64" s="169"/>
      <c r="F64" s="169"/>
      <c r="G64" s="169"/>
      <c r="H64" s="169"/>
      <c r="I64" s="169"/>
      <c r="J64" s="169"/>
      <c r="K64" s="169"/>
      <c r="L64" s="169"/>
      <c r="M64" s="169"/>
      <c r="N64" s="171"/>
    </row>
    <row r="65" spans="2:14" ht="17.100000000000001" customHeight="1" x14ac:dyDescent="0.2">
      <c r="B65" s="123" t="s">
        <v>96</v>
      </c>
      <c r="C65" s="172"/>
      <c r="D65" s="172"/>
      <c r="E65" s="169" t="s">
        <v>91</v>
      </c>
      <c r="F65" s="169"/>
      <c r="G65" s="169" t="s">
        <v>85</v>
      </c>
      <c r="H65" s="168" t="s">
        <v>73</v>
      </c>
      <c r="I65" s="168"/>
      <c r="J65" s="168"/>
      <c r="K65" s="168" t="s">
        <v>92</v>
      </c>
      <c r="L65" s="168"/>
      <c r="M65" s="168"/>
      <c r="N65" s="170"/>
    </row>
    <row r="66" spans="2:14" ht="80.099999999999994" customHeight="1" thickBot="1" x14ac:dyDescent="0.25">
      <c r="B66" s="124" t="s">
        <v>97</v>
      </c>
      <c r="C66" s="175"/>
      <c r="D66" s="175"/>
      <c r="E66" s="173"/>
      <c r="F66" s="173"/>
      <c r="G66" s="173"/>
      <c r="H66" s="173"/>
      <c r="I66" s="173"/>
      <c r="J66" s="173"/>
      <c r="K66" s="173"/>
      <c r="L66" s="173"/>
      <c r="M66" s="173"/>
      <c r="N66" s="174"/>
    </row>
  </sheetData>
  <mergeCells count="58">
    <mergeCell ref="B65:D65"/>
    <mergeCell ref="E65:F66"/>
    <mergeCell ref="G65:G66"/>
    <mergeCell ref="H65:J66"/>
    <mergeCell ref="K65:N66"/>
    <mergeCell ref="B66:D66"/>
    <mergeCell ref="B63:D63"/>
    <mergeCell ref="E63:F64"/>
    <mergeCell ref="G63:G64"/>
    <mergeCell ref="H63:J64"/>
    <mergeCell ref="K63:N64"/>
    <mergeCell ref="B64:D64"/>
    <mergeCell ref="B61:D61"/>
    <mergeCell ref="E61:F62"/>
    <mergeCell ref="G61:G62"/>
    <mergeCell ref="H61:J62"/>
    <mergeCell ref="K61:N62"/>
    <mergeCell ref="B62:D62"/>
    <mergeCell ref="B58:N58"/>
    <mergeCell ref="B60:D60"/>
    <mergeCell ref="E60:F60"/>
    <mergeCell ref="H60:J60"/>
    <mergeCell ref="K60:N60"/>
    <mergeCell ref="D40:D42"/>
    <mergeCell ref="B44:B46"/>
    <mergeCell ref="C44:C46"/>
    <mergeCell ref="D44:D46"/>
    <mergeCell ref="B48:B54"/>
    <mergeCell ref="C48:C54"/>
    <mergeCell ref="D48:D54"/>
    <mergeCell ref="B12:B42"/>
    <mergeCell ref="C12:C26"/>
    <mergeCell ref="D12:D13"/>
    <mergeCell ref="D15:D21"/>
    <mergeCell ref="D22:D23"/>
    <mergeCell ref="D24:D26"/>
    <mergeCell ref="C30:C42"/>
    <mergeCell ref="D30:D33"/>
    <mergeCell ref="D34:D37"/>
    <mergeCell ref="D38:D39"/>
    <mergeCell ref="O9:T10"/>
    <mergeCell ref="G10:G11"/>
    <mergeCell ref="H10:H11"/>
    <mergeCell ref="I10:I11"/>
    <mergeCell ref="J10:J11"/>
    <mergeCell ref="K10:K11"/>
    <mergeCell ref="M10:M11"/>
    <mergeCell ref="N10:N11"/>
    <mergeCell ref="B2:T2"/>
    <mergeCell ref="B3:T3"/>
    <mergeCell ref="B4:T4"/>
    <mergeCell ref="D8:K8"/>
    <mergeCell ref="B9:B11"/>
    <mergeCell ref="C9:C11"/>
    <mergeCell ref="D9:D11"/>
    <mergeCell ref="E9:F10"/>
    <mergeCell ref="G9:K9"/>
    <mergeCell ref="M9:N9"/>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Luffi</cp:lastModifiedBy>
  <cp:lastPrinted>2010-09-21T16:46:22Z</cp:lastPrinted>
  <dcterms:created xsi:type="dcterms:W3CDTF">2008-07-08T21:30:46Z</dcterms:created>
  <dcterms:modified xsi:type="dcterms:W3CDTF">2019-03-19T14:55:01Z</dcterms:modified>
</cp:coreProperties>
</file>