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4" i="10"/>
  <c r="N14" i="10"/>
  <c r="L15" i="10"/>
  <c r="N15" i="10"/>
  <c r="L16" i="10"/>
  <c r="N16" i="10"/>
  <c r="L18" i="10"/>
  <c r="N18" i="10"/>
  <c r="L19" i="10"/>
  <c r="N19" i="10"/>
  <c r="L20" i="10"/>
  <c r="N20" i="10"/>
  <c r="L21" i="10"/>
  <c r="N21" i="10"/>
  <c r="N22" i="10"/>
  <c r="L24" i="10"/>
  <c r="N24" i="10"/>
  <c r="L25" i="10"/>
  <c r="N25" i="10"/>
  <c r="L26" i="10"/>
  <c r="N26" i="10"/>
  <c r="L28" i="10"/>
  <c r="N28" i="10"/>
  <c r="L30" i="10"/>
  <c r="N30" i="10"/>
  <c r="L31" i="10"/>
  <c r="N31" i="10"/>
  <c r="N32" i="10"/>
  <c r="N33" i="10"/>
  <c r="L34" i="10"/>
  <c r="N34" i="10"/>
  <c r="L35" i="10"/>
  <c r="N35" i="10"/>
  <c r="L36" i="10"/>
  <c r="N36" i="10"/>
  <c r="L37" i="10"/>
  <c r="N37" i="10"/>
  <c r="N38" i="10"/>
  <c r="L39" i="10"/>
  <c r="N39" i="10"/>
  <c r="L40" i="10"/>
  <c r="N40" i="10"/>
  <c r="L42" i="10"/>
  <c r="N42" i="10"/>
  <c r="L43" i="10"/>
  <c r="N43" i="10"/>
  <c r="L44" i="10"/>
  <c r="N44" i="10"/>
  <c r="L45" i="10"/>
  <c r="N45" i="10"/>
  <c r="N46" i="10"/>
  <c r="L47" i="10"/>
  <c r="N47" i="10"/>
  <c r="L48" i="10"/>
  <c r="N48" i="10"/>
  <c r="N49" i="10"/>
  <c r="L50" i="10"/>
  <c r="N50" i="10"/>
  <c r="L51" i="10"/>
  <c r="N51" i="10"/>
  <c r="L52" i="10"/>
  <c r="N52" i="10"/>
  <c r="N53" i="10"/>
  <c r="N54" i="10"/>
  <c r="L55" i="10"/>
  <c r="N55" i="10"/>
  <c r="L56" i="10"/>
  <c r="N56" i="10"/>
  <c r="N57" i="10"/>
  <c r="L58" i="10"/>
  <c r="N58" i="10"/>
  <c r="L59" i="10"/>
  <c r="N59" i="10"/>
  <c r="L60" i="10"/>
  <c r="N60" i="10"/>
  <c r="N61" i="10"/>
  <c r="L62" i="10"/>
  <c r="N62" i="10"/>
  <c r="L63" i="10"/>
  <c r="N63" i="10"/>
  <c r="L64" i="10"/>
  <c r="N64" i="10"/>
  <c r="L65" i="10"/>
  <c r="N65" i="10"/>
  <c r="L66" i="10"/>
  <c r="N66" i="10"/>
  <c r="L67" i="10"/>
  <c r="N67" i="10"/>
  <c r="L68" i="10"/>
  <c r="N68" i="10"/>
  <c r="L69" i="10"/>
  <c r="N69" i="10"/>
  <c r="N70" i="10"/>
  <c r="L71" i="10"/>
  <c r="N71" i="10"/>
  <c r="L72" i="10"/>
  <c r="N72" i="10"/>
  <c r="L73" i="10"/>
  <c r="N73" i="10"/>
  <c r="L74" i="10"/>
  <c r="N74" i="10"/>
  <c r="I37" i="10"/>
  <c r="R75" i="10"/>
  <c r="T75" i="10"/>
  <c r="P75" i="10"/>
  <c r="Q75" i="10"/>
  <c r="S75" i="10"/>
  <c r="N75" i="10"/>
  <c r="M12" i="10"/>
  <c r="M14" i="10"/>
  <c r="M15" i="10"/>
  <c r="M16" i="10"/>
  <c r="M18" i="10"/>
  <c r="M19" i="10"/>
  <c r="M20" i="10"/>
  <c r="M21" i="10"/>
  <c r="M22" i="10"/>
  <c r="M24" i="10"/>
  <c r="M25" i="10"/>
  <c r="M26" i="10"/>
  <c r="M28" i="10"/>
  <c r="M30" i="10"/>
  <c r="M31" i="10"/>
  <c r="M32" i="10"/>
  <c r="M33" i="10"/>
  <c r="M34" i="10"/>
  <c r="M35" i="10"/>
  <c r="M36" i="10"/>
  <c r="M37" i="10"/>
  <c r="M38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10"/>
  <c r="I22" i="10"/>
  <c r="I25" i="10"/>
  <c r="I26" i="10"/>
  <c r="I32" i="10"/>
  <c r="I33" i="10"/>
  <c r="I34" i="10"/>
  <c r="I35" i="10"/>
  <c r="I36" i="10"/>
  <c r="I38" i="10"/>
  <c r="I40" i="10"/>
  <c r="I46" i="10"/>
  <c r="I47" i="10"/>
  <c r="I48" i="10"/>
  <c r="I49" i="10"/>
  <c r="I50" i="10"/>
  <c r="I51" i="10"/>
  <c r="I53" i="10"/>
  <c r="I54" i="10"/>
  <c r="I57" i="10"/>
  <c r="I61" i="10"/>
  <c r="I69" i="10"/>
  <c r="I70" i="10"/>
  <c r="I71" i="10"/>
  <c r="I72" i="10"/>
  <c r="I74" i="10"/>
  <c r="T74" i="10"/>
  <c r="S74" i="10"/>
  <c r="T73" i="10"/>
  <c r="S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6" i="10"/>
  <c r="S56" i="10"/>
  <c r="T55" i="10"/>
  <c r="S55" i="10"/>
  <c r="T54" i="10"/>
  <c r="S54" i="10"/>
  <c r="L54" i="10"/>
  <c r="T53" i="10"/>
  <c r="S53" i="10"/>
  <c r="L53" i="10"/>
  <c r="T52" i="10"/>
  <c r="S52" i="10"/>
  <c r="T51" i="10"/>
  <c r="S51" i="10"/>
  <c r="T50" i="10"/>
  <c r="S50" i="10"/>
  <c r="T49" i="10"/>
  <c r="S49" i="10"/>
  <c r="L49" i="10"/>
  <c r="T48" i="10"/>
  <c r="S48" i="10"/>
  <c r="T47" i="10"/>
  <c r="S47" i="10"/>
  <c r="T46" i="10"/>
  <c r="S46" i="10"/>
  <c r="L46" i="10"/>
  <c r="T45" i="10"/>
  <c r="S45" i="10"/>
  <c r="T44" i="10"/>
  <c r="S44" i="10"/>
  <c r="T43" i="10"/>
  <c r="S43" i="10"/>
  <c r="T42" i="10"/>
  <c r="S42" i="10"/>
  <c r="T40" i="10"/>
  <c r="S40" i="10"/>
  <c r="T39" i="10"/>
  <c r="S39" i="10"/>
  <c r="T38" i="10"/>
  <c r="S38" i="10"/>
  <c r="L38" i="10"/>
  <c r="T37" i="10"/>
  <c r="S37" i="10"/>
  <c r="T36" i="10"/>
  <c r="S36" i="10"/>
  <c r="T35" i="10"/>
  <c r="S35" i="10"/>
  <c r="T34" i="10"/>
  <c r="S34" i="10"/>
  <c r="T33" i="10"/>
  <c r="S33" i="10"/>
  <c r="L33" i="10"/>
  <c r="T32" i="10"/>
  <c r="S32" i="10"/>
  <c r="L32" i="10"/>
  <c r="T31" i="10"/>
  <c r="S31" i="10"/>
  <c r="T30" i="10"/>
  <c r="S30" i="10"/>
  <c r="T28" i="10"/>
  <c r="S28" i="10"/>
  <c r="T26" i="10"/>
  <c r="S26" i="10"/>
  <c r="T25" i="10"/>
  <c r="S25" i="10"/>
  <c r="T24" i="10"/>
  <c r="S24" i="10"/>
  <c r="T22" i="10"/>
  <c r="S22" i="10"/>
  <c r="L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2" i="10"/>
  <c r="S12" i="10"/>
</calcChain>
</file>

<file path=xl/sharedStrings.xml><?xml version="1.0" encoding="utf-8"?>
<sst xmlns="http://schemas.openxmlformats.org/spreadsheetml/2006/main" count="133" uniqueCount="129">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</sst>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3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101600</xdr:colOff>
      <xdr:row>1</xdr:row>
      <xdr:rowOff>76200</xdr:rowOff>
    </xdr:from>
    <xdr:to>
      <xdr:col>17</xdr:col>
      <xdr:colOff>368300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91300" y="266700"/>
          <a:ext cx="2362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70" t="s">
        <v>16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2:20" ht="20.100000000000001" customHeight="1" x14ac:dyDescent="0.2">
      <c r="B3" s="170" t="s">
        <v>19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2:20" ht="20.100000000000001" customHeight="1" x14ac:dyDescent="0.2">
      <c r="B4" s="170" t="s">
        <v>27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3">
        <v>43555</v>
      </c>
      <c r="D8" s="171" t="s">
        <v>3</v>
      </c>
      <c r="E8" s="172"/>
      <c r="F8" s="172"/>
      <c r="G8" s="172"/>
      <c r="H8" s="172"/>
      <c r="I8" s="172"/>
      <c r="J8" s="172"/>
      <c r="K8" s="17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4" t="s">
        <v>17</v>
      </c>
      <c r="C9" s="177" t="s">
        <v>18</v>
      </c>
      <c r="D9" s="179" t="s">
        <v>0</v>
      </c>
      <c r="E9" s="182" t="s">
        <v>4</v>
      </c>
      <c r="F9" s="182"/>
      <c r="G9" s="182" t="s">
        <v>5</v>
      </c>
      <c r="H9" s="182"/>
      <c r="I9" s="182"/>
      <c r="J9" s="182"/>
      <c r="K9" s="184"/>
      <c r="L9" s="5"/>
      <c r="M9" s="179" t="s">
        <v>6</v>
      </c>
      <c r="N9" s="184"/>
      <c r="O9" s="193" t="s">
        <v>24</v>
      </c>
      <c r="P9" s="194"/>
      <c r="Q9" s="194"/>
      <c r="R9" s="194"/>
      <c r="S9" s="194"/>
      <c r="T9" s="195"/>
    </row>
    <row r="10" spans="2:20" ht="17.100000000000001" customHeight="1" x14ac:dyDescent="0.2">
      <c r="B10" s="175"/>
      <c r="C10" s="178"/>
      <c r="D10" s="180"/>
      <c r="E10" s="183"/>
      <c r="F10" s="183"/>
      <c r="G10" s="183" t="s">
        <v>7</v>
      </c>
      <c r="H10" s="163" t="s">
        <v>25</v>
      </c>
      <c r="I10" s="163" t="s">
        <v>26</v>
      </c>
      <c r="J10" s="187" t="s">
        <v>1</v>
      </c>
      <c r="K10" s="185" t="s">
        <v>8</v>
      </c>
      <c r="L10" s="6"/>
      <c r="M10" s="189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 x14ac:dyDescent="0.25">
      <c r="B11" s="176"/>
      <c r="C11" s="178"/>
      <c r="D11" s="181"/>
      <c r="E11" s="24" t="s">
        <v>11</v>
      </c>
      <c r="F11" s="24" t="s">
        <v>12</v>
      </c>
      <c r="G11" s="163"/>
      <c r="H11" s="164"/>
      <c r="I11" s="199"/>
      <c r="J11" s="188"/>
      <c r="K11" s="186"/>
      <c r="L11" s="15"/>
      <c r="M11" s="190"/>
      <c r="N11" s="192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 x14ac:dyDescent="0.25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0.25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2.95" customHeight="1" thickBot="1" x14ac:dyDescent="0.25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0.75" thickBot="1" x14ac:dyDescent="0.25">
      <c r="B14" s="160" t="s">
        <v>109</v>
      </c>
      <c r="C14" s="160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0.25</v>
      </c>
      <c r="N14" s="63">
        <f t="shared" ref="N14:N74" si="2">IF(J14=0," -",IF(L14&gt;100%,100%,L14))</f>
        <v>1</v>
      </c>
      <c r="O14" s="112">
        <v>2210273</v>
      </c>
      <c r="P14" s="61">
        <v>128950</v>
      </c>
      <c r="Q14" s="61">
        <v>102000</v>
      </c>
      <c r="R14" s="61">
        <v>0</v>
      </c>
      <c r="S14" s="62">
        <f t="shared" ref="S14:S75" si="3">IF(P14=0," -",Q14/P14)</f>
        <v>0.79100426521907719</v>
      </c>
      <c r="T14" s="63" t="str">
        <f t="shared" ref="T14:T75" si="4">IF(R14=0," -",IF(Q14=0,100%,R14/Q14))</f>
        <v xml:space="preserve"> -</v>
      </c>
    </row>
    <row r="15" spans="2:20" ht="75.75" thickBot="1" x14ac:dyDescent="0.25">
      <c r="B15" s="161"/>
      <c r="C15" s="161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 t="e">
        <f>+J15+(#REF!-#REF!)</f>
        <v>#REF!</v>
      </c>
      <c r="J15" s="47">
        <v>1</v>
      </c>
      <c r="K15" s="91">
        <v>1</v>
      </c>
      <c r="L15" s="100">
        <f t="shared" si="0"/>
        <v>1</v>
      </c>
      <c r="M15" s="103">
        <f t="shared" si="1"/>
        <v>0.25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75.75" thickBot="1" x14ac:dyDescent="0.25">
      <c r="B16" s="161"/>
      <c r="C16" s="162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0.25</v>
      </c>
      <c r="N16" s="69">
        <f t="shared" si="2"/>
        <v>1</v>
      </c>
      <c r="O16" s="113" t="s">
        <v>116</v>
      </c>
      <c r="P16" s="67">
        <v>437500</v>
      </c>
      <c r="Q16" s="67">
        <v>423000</v>
      </c>
      <c r="R16" s="67">
        <v>0</v>
      </c>
      <c r="S16" s="68">
        <f t="shared" si="3"/>
        <v>0.96685714285714286</v>
      </c>
      <c r="T16" s="69" t="str">
        <f t="shared" si="4"/>
        <v xml:space="preserve"> -</v>
      </c>
    </row>
    <row r="17" spans="2:20" ht="12.95" customHeight="1" thickBot="1" x14ac:dyDescent="0.25">
      <c r="B17" s="161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 x14ac:dyDescent="0.2">
      <c r="B18" s="161"/>
      <c r="C18" s="160" t="s">
        <v>108</v>
      </c>
      <c r="D18" s="166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0.25</v>
      </c>
      <c r="N18" s="52">
        <f t="shared" si="2"/>
        <v>0.1</v>
      </c>
      <c r="O18" s="114">
        <v>2210994</v>
      </c>
      <c r="P18" s="50">
        <v>536000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 x14ac:dyDescent="0.2">
      <c r="B19" s="161"/>
      <c r="C19" s="161"/>
      <c r="D19" s="167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0.25</v>
      </c>
      <c r="N19" s="21">
        <f t="shared" si="2"/>
        <v>1</v>
      </c>
      <c r="O19" s="115">
        <v>2210994</v>
      </c>
      <c r="P19" s="45">
        <v>12750</v>
      </c>
      <c r="Q19" s="45">
        <v>11571</v>
      </c>
      <c r="R19" s="45">
        <v>0</v>
      </c>
      <c r="S19" s="22">
        <f t="shared" si="3"/>
        <v>0.90752941176470592</v>
      </c>
      <c r="T19" s="21" t="str">
        <f t="shared" si="4"/>
        <v xml:space="preserve"> -</v>
      </c>
    </row>
    <row r="20" spans="2:20" ht="30" x14ac:dyDescent="0.2">
      <c r="B20" s="161"/>
      <c r="C20" s="161"/>
      <c r="D20" s="167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0.25</v>
      </c>
      <c r="N20" s="21">
        <f t="shared" si="2"/>
        <v>1</v>
      </c>
      <c r="O20" s="115">
        <v>2210994</v>
      </c>
      <c r="P20" s="45">
        <v>18350</v>
      </c>
      <c r="Q20" s="45">
        <v>16371</v>
      </c>
      <c r="R20" s="45">
        <v>0</v>
      </c>
      <c r="S20" s="22">
        <f t="shared" si="3"/>
        <v>0.89215258855585833</v>
      </c>
      <c r="T20" s="21" t="str">
        <f t="shared" si="4"/>
        <v xml:space="preserve"> -</v>
      </c>
    </row>
    <row r="21" spans="2:20" ht="30.75" thickBot="1" x14ac:dyDescent="0.25">
      <c r="B21" s="161"/>
      <c r="C21" s="161"/>
      <c r="D21" s="168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0.25</v>
      </c>
      <c r="N21" s="55">
        <f t="shared" si="2"/>
        <v>1</v>
      </c>
      <c r="O21" s="116">
        <v>2210994</v>
      </c>
      <c r="P21" s="53">
        <v>128650</v>
      </c>
      <c r="Q21" s="53">
        <v>122241</v>
      </c>
      <c r="R21" s="53">
        <v>0</v>
      </c>
      <c r="S21" s="54">
        <f t="shared" si="3"/>
        <v>0.95018266614846481</v>
      </c>
      <c r="T21" s="55" t="str">
        <f t="shared" si="4"/>
        <v xml:space="preserve"> -</v>
      </c>
    </row>
    <row r="22" spans="2:20" ht="45.75" thickBot="1" x14ac:dyDescent="0.25">
      <c r="B22" s="162"/>
      <c r="C22" s="162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 t="e">
        <f>+J22+(#REF!-#REF!)</f>
        <v>#REF!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0.25</v>
      </c>
      <c r="N22" s="69" t="str">
        <f t="shared" si="2"/>
        <v xml:space="preserve"> -</v>
      </c>
      <c r="O22" s="113" t="s">
        <v>117</v>
      </c>
      <c r="P22" s="67">
        <v>61500</v>
      </c>
      <c r="Q22" s="67">
        <v>57000</v>
      </c>
      <c r="R22" s="67">
        <v>0</v>
      </c>
      <c r="S22" s="68">
        <f t="shared" si="3"/>
        <v>0.92682926829268297</v>
      </c>
      <c r="T22" s="69" t="str">
        <f t="shared" si="4"/>
        <v xml:space="preserve"> -</v>
      </c>
    </row>
    <row r="23" spans="2:20" ht="12.95" customHeight="1" thickBot="1" x14ac:dyDescent="0.25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 x14ac:dyDescent="0.2">
      <c r="B24" s="160" t="s">
        <v>113</v>
      </c>
      <c r="C24" s="160" t="s">
        <v>110</v>
      </c>
      <c r="D24" s="169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>
        <v>0.01</v>
      </c>
      <c r="L24" s="95">
        <f t="shared" si="0"/>
        <v>1</v>
      </c>
      <c r="M24" s="106">
        <f t="shared" si="1"/>
        <v>0.25</v>
      </c>
      <c r="N24" s="52">
        <f t="shared" si="2"/>
        <v>1</v>
      </c>
      <c r="O24" s="114">
        <v>2210204</v>
      </c>
      <c r="P24" s="50">
        <v>3679040</v>
      </c>
      <c r="Q24" s="50">
        <v>36000</v>
      </c>
      <c r="R24" s="50">
        <v>0</v>
      </c>
      <c r="S24" s="51">
        <f t="shared" si="3"/>
        <v>9.7851613464382016E-3</v>
      </c>
      <c r="T24" s="52" t="str">
        <f t="shared" si="4"/>
        <v xml:space="preserve"> -</v>
      </c>
    </row>
    <row r="25" spans="2:20" ht="45" x14ac:dyDescent="0.2">
      <c r="B25" s="161"/>
      <c r="C25" s="161"/>
      <c r="D25" s="158"/>
      <c r="E25" s="125">
        <v>43466</v>
      </c>
      <c r="F25" s="125">
        <v>43830</v>
      </c>
      <c r="G25" s="9" t="s">
        <v>38</v>
      </c>
      <c r="H25" s="132">
        <v>45</v>
      </c>
      <c r="I25" s="132" t="e">
        <f>+J25+(#REF!-#REF!)</f>
        <v>#REF!</v>
      </c>
      <c r="J25" s="132">
        <v>30</v>
      </c>
      <c r="K25" s="85">
        <v>0</v>
      </c>
      <c r="L25" s="19">
        <f t="shared" si="0"/>
        <v>0</v>
      </c>
      <c r="M25" s="20">
        <f t="shared" si="1"/>
        <v>0.25</v>
      </c>
      <c r="N25" s="21">
        <f t="shared" si="2"/>
        <v>0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5.75" thickBot="1" x14ac:dyDescent="0.25">
      <c r="B26" s="161"/>
      <c r="C26" s="162"/>
      <c r="D26" s="159"/>
      <c r="E26" s="126">
        <v>43466</v>
      </c>
      <c r="F26" s="126">
        <v>43830</v>
      </c>
      <c r="G26" s="10" t="s">
        <v>39</v>
      </c>
      <c r="H26" s="133">
        <v>1</v>
      </c>
      <c r="I26" s="133" t="e">
        <f>+J26+(#REF!-#REF!)</f>
        <v>#REF!</v>
      </c>
      <c r="J26" s="133">
        <v>1</v>
      </c>
      <c r="K26" s="86">
        <v>0</v>
      </c>
      <c r="L26" s="97">
        <f t="shared" si="0"/>
        <v>0</v>
      </c>
      <c r="M26" s="107">
        <f t="shared" si="1"/>
        <v>0.25</v>
      </c>
      <c r="N26" s="55">
        <f t="shared" si="2"/>
        <v>0</v>
      </c>
      <c r="O26" s="116" t="s">
        <v>118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2.95" customHeight="1" thickBot="1" x14ac:dyDescent="0.25">
      <c r="B27" s="161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0.75" thickBot="1" x14ac:dyDescent="0.25">
      <c r="B28" s="161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0.1</v>
      </c>
      <c r="L28" s="100">
        <f t="shared" si="0"/>
        <v>0.1</v>
      </c>
      <c r="M28" s="103">
        <f t="shared" si="1"/>
        <v>0.25</v>
      </c>
      <c r="N28" s="49">
        <f t="shared" si="2"/>
        <v>0.1</v>
      </c>
      <c r="O28" s="111">
        <v>0</v>
      </c>
      <c r="P28" s="47">
        <v>944000</v>
      </c>
      <c r="Q28" s="47">
        <v>72400</v>
      </c>
      <c r="R28" s="47">
        <v>0</v>
      </c>
      <c r="S28" s="48">
        <f t="shared" si="3"/>
        <v>7.6694915254237286E-2</v>
      </c>
      <c r="T28" s="49" t="str">
        <f t="shared" si="4"/>
        <v xml:space="preserve"> -</v>
      </c>
    </row>
    <row r="29" spans="2:20" ht="12.95" customHeight="1" thickBot="1" x14ac:dyDescent="0.25">
      <c r="B29" s="161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 x14ac:dyDescent="0.2">
      <c r="B30" s="161"/>
      <c r="C30" s="200" t="s">
        <v>112</v>
      </c>
      <c r="D30" s="169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>
        <v>1</v>
      </c>
      <c r="L30" s="95">
        <f t="shared" si="0"/>
        <v>1</v>
      </c>
      <c r="M30" s="106">
        <f t="shared" si="1"/>
        <v>0.25</v>
      </c>
      <c r="N30" s="52">
        <f t="shared" si="2"/>
        <v>1</v>
      </c>
      <c r="O30" s="114" t="s">
        <v>119</v>
      </c>
      <c r="P30" s="50">
        <v>2213961</v>
      </c>
      <c r="Q30" s="50">
        <v>235000</v>
      </c>
      <c r="R30" s="50">
        <v>0</v>
      </c>
      <c r="S30" s="51">
        <f t="shared" si="3"/>
        <v>0.10614459784973629</v>
      </c>
      <c r="T30" s="52" t="str">
        <f t="shared" si="4"/>
        <v xml:space="preserve"> -</v>
      </c>
    </row>
    <row r="31" spans="2:20" ht="75" x14ac:dyDescent="0.2">
      <c r="B31" s="161"/>
      <c r="C31" s="201"/>
      <c r="D31" s="158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85">
        <v>0.1</v>
      </c>
      <c r="L31" s="19">
        <f t="shared" si="0"/>
        <v>0.1</v>
      </c>
      <c r="M31" s="20">
        <f t="shared" si="1"/>
        <v>0.25</v>
      </c>
      <c r="N31" s="21">
        <f t="shared" si="2"/>
        <v>0.1</v>
      </c>
      <c r="O31" s="115" t="s">
        <v>119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105" x14ac:dyDescent="0.2">
      <c r="B32" s="161"/>
      <c r="C32" s="201"/>
      <c r="D32" s="158"/>
      <c r="E32" s="125">
        <v>43466</v>
      </c>
      <c r="F32" s="125">
        <v>43830</v>
      </c>
      <c r="G32" s="11" t="s">
        <v>43</v>
      </c>
      <c r="H32" s="132">
        <v>1</v>
      </c>
      <c r="I32" s="132" t="e">
        <f>+J32+(#REF!-#REF!)</f>
        <v>#REF!</v>
      </c>
      <c r="J32" s="132">
        <v>0</v>
      </c>
      <c r="K32" s="85">
        <v>0</v>
      </c>
      <c r="L32" s="19" t="e">
        <f t="shared" si="0"/>
        <v>#DIV/0!</v>
      </c>
      <c r="M32" s="20">
        <f t="shared" si="1"/>
        <v>0.25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60" x14ac:dyDescent="0.2">
      <c r="B33" s="161"/>
      <c r="C33" s="201"/>
      <c r="D33" s="158"/>
      <c r="E33" s="125">
        <v>43466</v>
      </c>
      <c r="F33" s="125">
        <v>43830</v>
      </c>
      <c r="G33" s="11" t="s">
        <v>44</v>
      </c>
      <c r="H33" s="132">
        <v>1</v>
      </c>
      <c r="I33" s="132" t="e">
        <f>+J33+(#REF!-#REF!)</f>
        <v>#REF!</v>
      </c>
      <c r="J33" s="132">
        <v>0</v>
      </c>
      <c r="K33" s="85">
        <v>1</v>
      </c>
      <c r="L33" s="19" t="e">
        <f t="shared" si="0"/>
        <v>#DIV/0!</v>
      </c>
      <c r="M33" s="20">
        <f t="shared" si="1"/>
        <v>0.25</v>
      </c>
      <c r="N33" s="21" t="str">
        <f t="shared" si="2"/>
        <v xml:space="preserve"> -</v>
      </c>
      <c r="O33" s="115" t="s">
        <v>118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75" x14ac:dyDescent="0.2">
      <c r="B34" s="161"/>
      <c r="C34" s="201"/>
      <c r="D34" s="158"/>
      <c r="E34" s="125">
        <v>43466</v>
      </c>
      <c r="F34" s="125">
        <v>43830</v>
      </c>
      <c r="G34" s="11" t="s">
        <v>45</v>
      </c>
      <c r="H34" s="132">
        <v>30</v>
      </c>
      <c r="I34" s="132" t="e">
        <f>+J34+(#REF!-#REF!)</f>
        <v>#REF!</v>
      </c>
      <c r="J34" s="132">
        <v>9</v>
      </c>
      <c r="K34" s="85">
        <v>2</v>
      </c>
      <c r="L34" s="19">
        <f t="shared" si="0"/>
        <v>0.22222222222222221</v>
      </c>
      <c r="M34" s="20">
        <f t="shared" si="1"/>
        <v>0.25</v>
      </c>
      <c r="N34" s="21">
        <f t="shared" si="2"/>
        <v>0.22222222222222221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75.75" thickBot="1" x14ac:dyDescent="0.25">
      <c r="B35" s="161"/>
      <c r="C35" s="201"/>
      <c r="D35" s="165"/>
      <c r="E35" s="139">
        <v>43466</v>
      </c>
      <c r="F35" s="139">
        <v>43830</v>
      </c>
      <c r="G35" s="71" t="s">
        <v>46</v>
      </c>
      <c r="H35" s="140">
        <v>1</v>
      </c>
      <c r="I35" s="140" t="e">
        <f>+J35+(#REF!-#REF!)</f>
        <v>#REF!</v>
      </c>
      <c r="J35" s="140">
        <v>1</v>
      </c>
      <c r="K35" s="90">
        <v>0.2</v>
      </c>
      <c r="L35" s="96">
        <f t="shared" si="0"/>
        <v>0.2</v>
      </c>
      <c r="M35" s="108">
        <f t="shared" si="1"/>
        <v>0.25</v>
      </c>
      <c r="N35" s="74">
        <f t="shared" si="2"/>
        <v>0.2</v>
      </c>
      <c r="O35" s="25" t="s">
        <v>118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60.75" thickBot="1" x14ac:dyDescent="0.25">
      <c r="B36" s="161"/>
      <c r="C36" s="201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 t="e">
        <f>+J36+(#REF!-#REF!)</f>
        <v>#REF!</v>
      </c>
      <c r="J36" s="47">
        <v>1</v>
      </c>
      <c r="K36" s="156">
        <v>1</v>
      </c>
      <c r="L36" s="100">
        <f t="shared" si="0"/>
        <v>1</v>
      </c>
      <c r="M36" s="103">
        <f t="shared" si="1"/>
        <v>0.25</v>
      </c>
      <c r="N36" s="49">
        <f t="shared" si="2"/>
        <v>1</v>
      </c>
      <c r="O36" s="111">
        <v>6210151</v>
      </c>
      <c r="P36" s="47">
        <v>64879</v>
      </c>
      <c r="Q36" s="47">
        <v>51000</v>
      </c>
      <c r="R36" s="47">
        <v>0</v>
      </c>
      <c r="S36" s="48">
        <f t="shared" si="3"/>
        <v>0.78607870034988214</v>
      </c>
      <c r="T36" s="49" t="str">
        <f t="shared" si="4"/>
        <v xml:space="preserve"> -</v>
      </c>
    </row>
    <row r="37" spans="2:20" ht="30" x14ac:dyDescent="0.2">
      <c r="B37" s="161"/>
      <c r="C37" s="201"/>
      <c r="D37" s="157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0.25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60" x14ac:dyDescent="0.2">
      <c r="B38" s="161"/>
      <c r="C38" s="201"/>
      <c r="D38" s="158"/>
      <c r="E38" s="125">
        <v>43466</v>
      </c>
      <c r="F38" s="125">
        <v>43830</v>
      </c>
      <c r="G38" s="9" t="s">
        <v>49</v>
      </c>
      <c r="H38" s="142">
        <v>1</v>
      </c>
      <c r="I38" s="22" t="e">
        <f>+J38+(#REF!-#REF!)</f>
        <v>#REF!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0.25</v>
      </c>
      <c r="N38" s="21" t="str">
        <f t="shared" si="2"/>
        <v xml:space="preserve"> -</v>
      </c>
      <c r="O38" s="115">
        <v>6210153</v>
      </c>
      <c r="P38" s="45">
        <v>36750</v>
      </c>
      <c r="Q38" s="45">
        <v>35000</v>
      </c>
      <c r="R38" s="45">
        <v>0</v>
      </c>
      <c r="S38" s="22">
        <f t="shared" si="3"/>
        <v>0.95238095238095233</v>
      </c>
      <c r="T38" s="21" t="str">
        <f t="shared" si="4"/>
        <v xml:space="preserve"> -</v>
      </c>
    </row>
    <row r="39" spans="2:20" ht="30" customHeight="1" x14ac:dyDescent="0.2">
      <c r="B39" s="161"/>
      <c r="C39" s="201"/>
      <c r="D39" s="158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0.25</v>
      </c>
      <c r="N39" s="21">
        <f t="shared" si="2"/>
        <v>1</v>
      </c>
      <c r="O39" s="115" t="s">
        <v>120</v>
      </c>
      <c r="P39" s="45">
        <v>348700</v>
      </c>
      <c r="Q39" s="45">
        <v>106000</v>
      </c>
      <c r="R39" s="45">
        <v>0</v>
      </c>
      <c r="S39" s="22">
        <f t="shared" si="3"/>
        <v>0.3039862345856037</v>
      </c>
      <c r="T39" s="21" t="str">
        <f t="shared" si="4"/>
        <v xml:space="preserve"> -</v>
      </c>
    </row>
    <row r="40" spans="2:20" ht="45.75" thickBot="1" x14ac:dyDescent="0.25">
      <c r="B40" s="162"/>
      <c r="C40" s="202"/>
      <c r="D40" s="159"/>
      <c r="E40" s="126">
        <v>43466</v>
      </c>
      <c r="F40" s="126">
        <v>43830</v>
      </c>
      <c r="G40" s="10" t="s">
        <v>51</v>
      </c>
      <c r="H40" s="133">
        <v>4</v>
      </c>
      <c r="I40" s="53" t="e">
        <f>+J40+(#REF!-#REF!)</f>
        <v>#REF!</v>
      </c>
      <c r="J40" s="53">
        <v>1</v>
      </c>
      <c r="K40" s="86">
        <v>1</v>
      </c>
      <c r="L40" s="97">
        <f t="shared" si="0"/>
        <v>1</v>
      </c>
      <c r="M40" s="107">
        <f t="shared" si="1"/>
        <v>0.25</v>
      </c>
      <c r="N40" s="55">
        <f t="shared" si="2"/>
        <v>1</v>
      </c>
      <c r="O40" s="116">
        <v>6210153</v>
      </c>
      <c r="P40" s="53">
        <v>36750</v>
      </c>
      <c r="Q40" s="53">
        <v>35000</v>
      </c>
      <c r="R40" s="53">
        <v>0</v>
      </c>
      <c r="S40" s="54">
        <f t="shared" si="3"/>
        <v>0.95238095238095233</v>
      </c>
      <c r="T40" s="55" t="str">
        <f t="shared" si="4"/>
        <v xml:space="preserve"> -</v>
      </c>
    </row>
    <row r="41" spans="2:20" ht="12.95" customHeight="1" thickBot="1" x14ac:dyDescent="0.25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 x14ac:dyDescent="0.2">
      <c r="B42" s="160" t="s">
        <v>115</v>
      </c>
      <c r="C42" s="160" t="s">
        <v>114</v>
      </c>
      <c r="D42" s="169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0.25</v>
      </c>
      <c r="N42" s="52">
        <f t="shared" si="2"/>
        <v>0.997</v>
      </c>
      <c r="O42" s="114" t="s">
        <v>121</v>
      </c>
      <c r="P42" s="50">
        <v>154857005</v>
      </c>
      <c r="Q42" s="50">
        <v>41608246</v>
      </c>
      <c r="R42" s="50">
        <v>0</v>
      </c>
      <c r="S42" s="51">
        <f t="shared" si="3"/>
        <v>0.26868817461631783</v>
      </c>
      <c r="T42" s="52" t="str">
        <f t="shared" si="4"/>
        <v xml:space="preserve"> -</v>
      </c>
    </row>
    <row r="43" spans="2:20" ht="60" x14ac:dyDescent="0.2">
      <c r="B43" s="161"/>
      <c r="C43" s="161"/>
      <c r="D43" s="158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0.25</v>
      </c>
      <c r="N43" s="21">
        <f t="shared" si="2"/>
        <v>1</v>
      </c>
      <c r="O43" s="115">
        <v>2210543</v>
      </c>
      <c r="P43" s="45">
        <v>3336987</v>
      </c>
      <c r="Q43" s="45">
        <v>975230</v>
      </c>
      <c r="R43" s="45">
        <v>0</v>
      </c>
      <c r="S43" s="22">
        <f t="shared" si="3"/>
        <v>0.29224866623693768</v>
      </c>
      <c r="T43" s="21" t="str">
        <f t="shared" si="4"/>
        <v xml:space="preserve"> -</v>
      </c>
    </row>
    <row r="44" spans="2:20" ht="45" x14ac:dyDescent="0.2">
      <c r="B44" s="161"/>
      <c r="C44" s="161"/>
      <c r="D44" s="158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0.25</v>
      </c>
      <c r="N44" s="21">
        <f t="shared" si="2"/>
        <v>1</v>
      </c>
      <c r="O44" s="115" t="s">
        <v>122</v>
      </c>
      <c r="P44" s="45">
        <v>887191</v>
      </c>
      <c r="Q44" s="45">
        <v>443683</v>
      </c>
      <c r="R44" s="45">
        <v>0</v>
      </c>
      <c r="S44" s="22">
        <f t="shared" si="3"/>
        <v>0.50009862588777387</v>
      </c>
      <c r="T44" s="21" t="str">
        <f t="shared" si="4"/>
        <v xml:space="preserve"> -</v>
      </c>
    </row>
    <row r="45" spans="2:20" ht="60.75" thickBot="1" x14ac:dyDescent="0.25">
      <c r="B45" s="161"/>
      <c r="C45" s="161"/>
      <c r="D45" s="165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0.25</v>
      </c>
      <c r="N45" s="74">
        <f t="shared" si="2"/>
        <v>1</v>
      </c>
      <c r="O45" s="25" t="s">
        <v>123</v>
      </c>
      <c r="P45" s="72">
        <v>508987</v>
      </c>
      <c r="Q45" s="72">
        <v>439750</v>
      </c>
      <c r="R45" s="72">
        <v>0</v>
      </c>
      <c r="S45" s="73">
        <f t="shared" si="3"/>
        <v>0.86397098550650608</v>
      </c>
      <c r="T45" s="74" t="str">
        <f t="shared" si="4"/>
        <v xml:space="preserve"> -</v>
      </c>
    </row>
    <row r="46" spans="2:20" ht="30" x14ac:dyDescent="0.2">
      <c r="B46" s="161"/>
      <c r="C46" s="161"/>
      <c r="D46" s="166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 t="e">
        <f>+J46+(#REF!-#REF!)</f>
        <v>#REF!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0.25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 x14ac:dyDescent="0.2">
      <c r="B47" s="161"/>
      <c r="C47" s="161"/>
      <c r="D47" s="167"/>
      <c r="E47" s="125">
        <v>43466</v>
      </c>
      <c r="F47" s="125">
        <v>43830</v>
      </c>
      <c r="G47" s="9" t="s">
        <v>57</v>
      </c>
      <c r="H47" s="132">
        <v>12000</v>
      </c>
      <c r="I47" s="132" t="e">
        <f>+J47+(#REF!-#REF!)</f>
        <v>#REF!</v>
      </c>
      <c r="J47" s="132">
        <v>3000</v>
      </c>
      <c r="K47" s="85">
        <v>1487</v>
      </c>
      <c r="L47" s="19">
        <f t="shared" si="0"/>
        <v>0.49566666666666664</v>
      </c>
      <c r="M47" s="20">
        <f t="shared" si="1"/>
        <v>0.25</v>
      </c>
      <c r="N47" s="21">
        <f t="shared" si="2"/>
        <v>0.49566666666666664</v>
      </c>
      <c r="O47" s="115" t="s">
        <v>124</v>
      </c>
      <c r="P47" s="45">
        <v>215000</v>
      </c>
      <c r="Q47" s="45">
        <v>107000</v>
      </c>
      <c r="R47" s="45">
        <v>0</v>
      </c>
      <c r="S47" s="22">
        <f t="shared" si="3"/>
        <v>0.49767441860465117</v>
      </c>
      <c r="T47" s="21" t="str">
        <f t="shared" si="4"/>
        <v xml:space="preserve"> -</v>
      </c>
    </row>
    <row r="48" spans="2:20" ht="30" x14ac:dyDescent="0.2">
      <c r="B48" s="161"/>
      <c r="C48" s="161"/>
      <c r="D48" s="167"/>
      <c r="E48" s="125">
        <v>43466</v>
      </c>
      <c r="F48" s="125">
        <v>43830</v>
      </c>
      <c r="G48" s="9" t="s">
        <v>58</v>
      </c>
      <c r="H48" s="132">
        <v>6000</v>
      </c>
      <c r="I48" s="132" t="e">
        <f>+J48+(#REF!-#REF!)</f>
        <v>#REF!</v>
      </c>
      <c r="J48" s="132">
        <v>1500</v>
      </c>
      <c r="K48" s="85">
        <v>314</v>
      </c>
      <c r="L48" s="19">
        <f t="shared" si="0"/>
        <v>0.20933333333333334</v>
      </c>
      <c r="M48" s="20">
        <f t="shared" si="1"/>
        <v>0.25</v>
      </c>
      <c r="N48" s="21">
        <f t="shared" si="2"/>
        <v>0.20933333333333334</v>
      </c>
      <c r="O48" s="115" t="s">
        <v>124</v>
      </c>
      <c r="P48" s="45">
        <v>81200</v>
      </c>
      <c r="Q48" s="45">
        <v>43789</v>
      </c>
      <c r="R48" s="45">
        <v>0</v>
      </c>
      <c r="S48" s="22">
        <f t="shared" si="3"/>
        <v>0.53927339901477833</v>
      </c>
      <c r="T48" s="21" t="str">
        <f t="shared" si="4"/>
        <v xml:space="preserve"> -</v>
      </c>
    </row>
    <row r="49" spans="2:20" ht="30" x14ac:dyDescent="0.2">
      <c r="B49" s="161"/>
      <c r="C49" s="161"/>
      <c r="D49" s="167"/>
      <c r="E49" s="125">
        <v>43466</v>
      </c>
      <c r="F49" s="125">
        <v>43830</v>
      </c>
      <c r="G49" s="9" t="s">
        <v>59</v>
      </c>
      <c r="H49" s="132">
        <v>1</v>
      </c>
      <c r="I49" s="132" t="e">
        <f>+J49+(#REF!-#REF!)</f>
        <v>#REF!</v>
      </c>
      <c r="J49" s="132">
        <v>0</v>
      </c>
      <c r="K49" s="85">
        <v>0.2</v>
      </c>
      <c r="L49" s="19" t="e">
        <f t="shared" si="0"/>
        <v>#DIV/0!</v>
      </c>
      <c r="M49" s="20">
        <f t="shared" si="1"/>
        <v>0.25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 x14ac:dyDescent="0.2">
      <c r="B50" s="161"/>
      <c r="C50" s="161"/>
      <c r="D50" s="167"/>
      <c r="E50" s="125">
        <v>43466</v>
      </c>
      <c r="F50" s="125">
        <v>43830</v>
      </c>
      <c r="G50" s="9" t="s">
        <v>60</v>
      </c>
      <c r="H50" s="132">
        <v>62</v>
      </c>
      <c r="I50" s="132" t="e">
        <f>+J50+(#REF!-#REF!)</f>
        <v>#REF!</v>
      </c>
      <c r="J50" s="132">
        <v>20</v>
      </c>
      <c r="K50" s="85">
        <v>7</v>
      </c>
      <c r="L50" s="19">
        <f t="shared" si="0"/>
        <v>0.35</v>
      </c>
      <c r="M50" s="20">
        <f t="shared" si="1"/>
        <v>0.25</v>
      </c>
      <c r="N50" s="21">
        <f t="shared" si="2"/>
        <v>0.35</v>
      </c>
      <c r="O50" s="115">
        <v>2210206</v>
      </c>
      <c r="P50" s="45">
        <v>281400</v>
      </c>
      <c r="Q50" s="45">
        <v>224000</v>
      </c>
      <c r="R50" s="45">
        <v>0</v>
      </c>
      <c r="S50" s="22">
        <f t="shared" si="3"/>
        <v>0.79601990049751248</v>
      </c>
      <c r="T50" s="21" t="str">
        <f t="shared" si="4"/>
        <v xml:space="preserve"> -</v>
      </c>
    </row>
    <row r="51" spans="2:20" ht="30.75" thickBot="1" x14ac:dyDescent="0.25">
      <c r="B51" s="161"/>
      <c r="C51" s="161"/>
      <c r="D51" s="168"/>
      <c r="E51" s="126">
        <v>43466</v>
      </c>
      <c r="F51" s="126">
        <v>43830</v>
      </c>
      <c r="G51" s="10" t="s">
        <v>61</v>
      </c>
      <c r="H51" s="133">
        <v>26000</v>
      </c>
      <c r="I51" s="133" t="e">
        <f>+J51+(#REF!-#REF!)</f>
        <v>#REF!</v>
      </c>
      <c r="J51" s="133">
        <v>12000</v>
      </c>
      <c r="K51" s="86">
        <v>1820</v>
      </c>
      <c r="L51" s="97">
        <f t="shared" si="0"/>
        <v>0.15166666666666667</v>
      </c>
      <c r="M51" s="107">
        <f t="shared" si="1"/>
        <v>0.25</v>
      </c>
      <c r="N51" s="55">
        <f t="shared" si="2"/>
        <v>0.15166666666666667</v>
      </c>
      <c r="O51" s="116">
        <v>2210206</v>
      </c>
      <c r="P51" s="53">
        <v>1237450</v>
      </c>
      <c r="Q51" s="53">
        <v>189800</v>
      </c>
      <c r="R51" s="53">
        <v>0</v>
      </c>
      <c r="S51" s="54">
        <f t="shared" si="3"/>
        <v>0.15337993454280982</v>
      </c>
      <c r="T51" s="55" t="str">
        <f t="shared" si="4"/>
        <v xml:space="preserve"> -</v>
      </c>
    </row>
    <row r="52" spans="2:20" ht="60.75" thickBot="1" x14ac:dyDescent="0.25">
      <c r="B52" s="161"/>
      <c r="C52" s="161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0.25</v>
      </c>
      <c r="N52" s="80">
        <f t="shared" si="2"/>
        <v>1</v>
      </c>
      <c r="O52" s="118">
        <v>2210241</v>
      </c>
      <c r="P52" s="78">
        <v>985124</v>
      </c>
      <c r="Q52" s="78">
        <v>970714</v>
      </c>
      <c r="R52" s="78">
        <v>0</v>
      </c>
      <c r="S52" s="79">
        <f t="shared" si="3"/>
        <v>0.98537239981971814</v>
      </c>
      <c r="T52" s="80" t="str">
        <f t="shared" si="4"/>
        <v xml:space="preserve"> -</v>
      </c>
    </row>
    <row r="53" spans="2:20" ht="60" x14ac:dyDescent="0.2">
      <c r="B53" s="161"/>
      <c r="C53" s="161"/>
      <c r="D53" s="166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 t="e">
        <f>+J53+(#REF!-#REF!)</f>
        <v>#REF!</v>
      </c>
      <c r="J53" s="137">
        <v>0</v>
      </c>
      <c r="K53" s="84">
        <v>0.2</v>
      </c>
      <c r="L53" s="95" t="e">
        <f t="shared" si="0"/>
        <v>#DIV/0!</v>
      </c>
      <c r="M53" s="106">
        <f t="shared" si="1"/>
        <v>0.25</v>
      </c>
      <c r="N53" s="52" t="str">
        <f t="shared" si="2"/>
        <v xml:space="preserve"> -</v>
      </c>
      <c r="O53" s="114">
        <v>2210220</v>
      </c>
      <c r="P53" s="50">
        <v>8114</v>
      </c>
      <c r="Q53" s="50">
        <v>5909</v>
      </c>
      <c r="R53" s="50">
        <v>0</v>
      </c>
      <c r="S53" s="51">
        <f t="shared" si="3"/>
        <v>0.72824747350258812</v>
      </c>
      <c r="T53" s="52" t="str">
        <f t="shared" si="4"/>
        <v xml:space="preserve"> -</v>
      </c>
    </row>
    <row r="54" spans="2:20" ht="60" x14ac:dyDescent="0.2">
      <c r="B54" s="161"/>
      <c r="C54" s="161"/>
      <c r="D54" s="167"/>
      <c r="E54" s="125">
        <v>43466</v>
      </c>
      <c r="F54" s="125">
        <v>43830</v>
      </c>
      <c r="G54" s="9" t="s">
        <v>64</v>
      </c>
      <c r="H54" s="132">
        <v>1</v>
      </c>
      <c r="I54" s="132" t="e">
        <f>+J54+(#REF!-#REF!)</f>
        <v>#REF!</v>
      </c>
      <c r="J54" s="132">
        <v>0</v>
      </c>
      <c r="K54" s="85">
        <v>0</v>
      </c>
      <c r="L54" s="19" t="e">
        <f t="shared" si="0"/>
        <v>#DIV/0!</v>
      </c>
      <c r="M54" s="20">
        <f t="shared" si="1"/>
        <v>0.25</v>
      </c>
      <c r="N54" s="21" t="str">
        <f t="shared" si="2"/>
        <v xml:space="preserve"> -</v>
      </c>
      <c r="O54" s="115">
        <v>2210220</v>
      </c>
      <c r="P54" s="45">
        <v>0</v>
      </c>
      <c r="Q54" s="45">
        <v>0</v>
      </c>
      <c r="R54" s="45">
        <v>0</v>
      </c>
      <c r="S54" s="22" t="str">
        <f t="shared" si="3"/>
        <v xml:space="preserve"> -</v>
      </c>
      <c r="T54" s="21" t="str">
        <f t="shared" si="4"/>
        <v xml:space="preserve"> -</v>
      </c>
    </row>
    <row r="55" spans="2:20" ht="60" x14ac:dyDescent="0.2">
      <c r="B55" s="161"/>
      <c r="C55" s="161"/>
      <c r="D55" s="167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>
        <v>0.2</v>
      </c>
      <c r="L55" s="19">
        <f t="shared" si="0"/>
        <v>0.2</v>
      </c>
      <c r="M55" s="20">
        <f t="shared" si="1"/>
        <v>0.25</v>
      </c>
      <c r="N55" s="21">
        <f t="shared" si="2"/>
        <v>0.2</v>
      </c>
      <c r="O55" s="115">
        <v>2210220</v>
      </c>
      <c r="P55" s="45">
        <v>442444</v>
      </c>
      <c r="Q55" s="45">
        <v>214545</v>
      </c>
      <c r="R55" s="45">
        <v>0</v>
      </c>
      <c r="S55" s="22">
        <f t="shared" si="3"/>
        <v>0.48490882461961288</v>
      </c>
      <c r="T55" s="21" t="str">
        <f t="shared" si="4"/>
        <v xml:space="preserve"> -</v>
      </c>
    </row>
    <row r="56" spans="2:20" ht="45" x14ac:dyDescent="0.2">
      <c r="B56" s="161"/>
      <c r="C56" s="161"/>
      <c r="D56" s="167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>
        <v>1</v>
      </c>
      <c r="L56" s="19">
        <f t="shared" si="0"/>
        <v>1</v>
      </c>
      <c r="M56" s="20">
        <f t="shared" si="1"/>
        <v>0.25</v>
      </c>
      <c r="N56" s="21">
        <f t="shared" si="2"/>
        <v>1</v>
      </c>
      <c r="O56" s="115">
        <v>2210220</v>
      </c>
      <c r="P56" s="45">
        <v>24341</v>
      </c>
      <c r="Q56" s="45">
        <v>17727</v>
      </c>
      <c r="R56" s="45">
        <v>0</v>
      </c>
      <c r="S56" s="22">
        <f t="shared" si="3"/>
        <v>0.7282773920545581</v>
      </c>
      <c r="T56" s="21" t="str">
        <f t="shared" si="4"/>
        <v xml:space="preserve"> -</v>
      </c>
    </row>
    <row r="57" spans="2:20" ht="60" x14ac:dyDescent="0.2">
      <c r="B57" s="161"/>
      <c r="C57" s="161"/>
      <c r="D57" s="167"/>
      <c r="E57" s="125">
        <v>43466</v>
      </c>
      <c r="F57" s="125">
        <v>43830</v>
      </c>
      <c r="G57" s="9" t="s">
        <v>67</v>
      </c>
      <c r="H57" s="132">
        <v>1</v>
      </c>
      <c r="I57" s="132" t="e">
        <f>+J57+(#REF!-#REF!)</f>
        <v>#REF!</v>
      </c>
      <c r="J57" s="132">
        <v>0</v>
      </c>
      <c r="K57" s="85">
        <v>0</v>
      </c>
      <c r="L57" s="19" t="e">
        <f t="shared" si="0"/>
        <v>#DIV/0!</v>
      </c>
      <c r="M57" s="20">
        <f t="shared" si="1"/>
        <v>0.25</v>
      </c>
      <c r="N57" s="21" t="str">
        <f t="shared" si="2"/>
        <v xml:space="preserve"> -</v>
      </c>
      <c r="O57" s="115">
        <v>2210220</v>
      </c>
      <c r="P57" s="45">
        <v>0</v>
      </c>
      <c r="Q57" s="45">
        <v>0</v>
      </c>
      <c r="R57" s="45">
        <v>0</v>
      </c>
      <c r="S57" s="22" t="str">
        <f t="shared" si="3"/>
        <v xml:space="preserve"> -</v>
      </c>
      <c r="T57" s="21" t="str">
        <f t="shared" si="4"/>
        <v xml:space="preserve"> -</v>
      </c>
    </row>
    <row r="58" spans="2:20" ht="75.75" thickBot="1" x14ac:dyDescent="0.25">
      <c r="B58" s="161"/>
      <c r="C58" s="161"/>
      <c r="D58" s="168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0.25</v>
      </c>
      <c r="N58" s="55">
        <f t="shared" si="2"/>
        <v>1</v>
      </c>
      <c r="O58" s="116">
        <v>2210220</v>
      </c>
      <c r="P58" s="53">
        <v>470852</v>
      </c>
      <c r="Q58" s="53">
        <v>466443</v>
      </c>
      <c r="R58" s="53">
        <v>0</v>
      </c>
      <c r="S58" s="54">
        <f t="shared" si="3"/>
        <v>0.99063612345280472</v>
      </c>
      <c r="T58" s="55" t="str">
        <f t="shared" si="4"/>
        <v xml:space="preserve"> -</v>
      </c>
    </row>
    <row r="59" spans="2:20" ht="45" x14ac:dyDescent="0.2">
      <c r="B59" s="161"/>
      <c r="C59" s="161"/>
      <c r="D59" s="157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0.25</v>
      </c>
      <c r="N59" s="77">
        <f t="shared" si="2"/>
        <v>1</v>
      </c>
      <c r="O59" s="117">
        <v>2210233</v>
      </c>
      <c r="P59" s="75">
        <v>11200</v>
      </c>
      <c r="Q59" s="75">
        <v>9600</v>
      </c>
      <c r="R59" s="75">
        <v>0</v>
      </c>
      <c r="S59" s="76">
        <f t="shared" si="3"/>
        <v>0.8571428571428571</v>
      </c>
      <c r="T59" s="77" t="str">
        <f t="shared" si="4"/>
        <v xml:space="preserve"> -</v>
      </c>
    </row>
    <row r="60" spans="2:20" ht="45" x14ac:dyDescent="0.2">
      <c r="B60" s="161"/>
      <c r="C60" s="161"/>
      <c r="D60" s="158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0.25</v>
      </c>
      <c r="N60" s="21">
        <f t="shared" si="2"/>
        <v>1</v>
      </c>
      <c r="O60" s="115">
        <v>2210233</v>
      </c>
      <c r="P60" s="45">
        <v>133200</v>
      </c>
      <c r="Q60" s="45">
        <v>91600</v>
      </c>
      <c r="R60" s="45">
        <v>0</v>
      </c>
      <c r="S60" s="22">
        <f t="shared" si="3"/>
        <v>0.68768768768768773</v>
      </c>
      <c r="T60" s="21" t="str">
        <f t="shared" si="4"/>
        <v xml:space="preserve"> -</v>
      </c>
    </row>
    <row r="61" spans="2:20" ht="45" x14ac:dyDescent="0.2">
      <c r="B61" s="161"/>
      <c r="C61" s="161"/>
      <c r="D61" s="158"/>
      <c r="E61" s="125">
        <v>43466</v>
      </c>
      <c r="F61" s="125">
        <v>43830</v>
      </c>
      <c r="G61" s="11" t="s">
        <v>71</v>
      </c>
      <c r="H61" s="132">
        <v>1</v>
      </c>
      <c r="I61" s="45" t="e">
        <f>+J61+(#REF!-#REF!)</f>
        <v>#REF!</v>
      </c>
      <c r="J61" s="45">
        <v>0</v>
      </c>
      <c r="K61" s="85">
        <v>0</v>
      </c>
      <c r="L61" s="19" t="e">
        <f t="shared" si="0"/>
        <v>#DIV/0!</v>
      </c>
      <c r="M61" s="20">
        <f t="shared" si="1"/>
        <v>0.25</v>
      </c>
      <c r="N61" s="21" t="str">
        <f t="shared" si="2"/>
        <v xml:space="preserve"> -</v>
      </c>
      <c r="O61" s="115">
        <v>2210233</v>
      </c>
      <c r="P61" s="45">
        <v>0</v>
      </c>
      <c r="Q61" s="45">
        <v>0</v>
      </c>
      <c r="R61" s="45">
        <v>0</v>
      </c>
      <c r="S61" s="22" t="str">
        <f t="shared" si="3"/>
        <v xml:space="preserve"> -</v>
      </c>
      <c r="T61" s="21" t="str">
        <f t="shared" si="4"/>
        <v xml:space="preserve"> -</v>
      </c>
    </row>
    <row r="62" spans="2:20" ht="60.75" thickBot="1" x14ac:dyDescent="0.25">
      <c r="B62" s="161"/>
      <c r="C62" s="161"/>
      <c r="D62" s="165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0.25</v>
      </c>
      <c r="N62" s="74">
        <f t="shared" si="2"/>
        <v>1</v>
      </c>
      <c r="O62" s="25" t="s">
        <v>125</v>
      </c>
      <c r="P62" s="72">
        <v>883729</v>
      </c>
      <c r="Q62" s="72">
        <v>760684</v>
      </c>
      <c r="R62" s="72">
        <v>0</v>
      </c>
      <c r="S62" s="73">
        <f t="shared" si="3"/>
        <v>0.86076613984603878</v>
      </c>
      <c r="T62" s="74" t="str">
        <f t="shared" si="4"/>
        <v xml:space="preserve"> -</v>
      </c>
    </row>
    <row r="63" spans="2:20" ht="60" x14ac:dyDescent="0.2">
      <c r="B63" s="161"/>
      <c r="C63" s="161"/>
      <c r="D63" s="166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0.25</v>
      </c>
      <c r="N63" s="52">
        <f t="shared" si="2"/>
        <v>1</v>
      </c>
      <c r="O63" s="114">
        <v>2210247</v>
      </c>
      <c r="P63" s="50">
        <v>504193</v>
      </c>
      <c r="Q63" s="50">
        <v>501537</v>
      </c>
      <c r="R63" s="50">
        <v>0</v>
      </c>
      <c r="S63" s="51">
        <f t="shared" si="3"/>
        <v>0.99473217597229635</v>
      </c>
      <c r="T63" s="52" t="str">
        <f t="shared" si="4"/>
        <v xml:space="preserve"> -</v>
      </c>
    </row>
    <row r="64" spans="2:20" ht="45" x14ac:dyDescent="0.2">
      <c r="B64" s="161"/>
      <c r="C64" s="161"/>
      <c r="D64" s="167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0.25</v>
      </c>
      <c r="N64" s="21">
        <f t="shared" si="2"/>
        <v>1</v>
      </c>
      <c r="O64" s="115">
        <v>2210247</v>
      </c>
      <c r="P64" s="45">
        <v>71156</v>
      </c>
      <c r="Q64" s="45">
        <v>70625</v>
      </c>
      <c r="R64" s="45">
        <v>0</v>
      </c>
      <c r="S64" s="22">
        <f t="shared" si="3"/>
        <v>0.99253752318848731</v>
      </c>
      <c r="T64" s="21" t="str">
        <f t="shared" si="4"/>
        <v xml:space="preserve"> -</v>
      </c>
    </row>
    <row r="65" spans="2:20" ht="60.75" thickBot="1" x14ac:dyDescent="0.25">
      <c r="B65" s="161"/>
      <c r="C65" s="161"/>
      <c r="D65" s="168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0.25</v>
      </c>
      <c r="N65" s="55">
        <f t="shared" si="2"/>
        <v>1</v>
      </c>
      <c r="O65" s="116" t="s">
        <v>126</v>
      </c>
      <c r="P65" s="53">
        <v>80063</v>
      </c>
      <c r="Q65" s="53">
        <v>76250</v>
      </c>
      <c r="R65" s="53">
        <v>0</v>
      </c>
      <c r="S65" s="54">
        <f t="shared" si="3"/>
        <v>0.95237500468381153</v>
      </c>
      <c r="T65" s="55" t="str">
        <f t="shared" si="4"/>
        <v xml:space="preserve"> -</v>
      </c>
    </row>
    <row r="66" spans="2:20" ht="45" x14ac:dyDescent="0.2">
      <c r="B66" s="161"/>
      <c r="C66" s="161"/>
      <c r="D66" s="157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0.25</v>
      </c>
      <c r="N66" s="77">
        <f t="shared" si="2"/>
        <v>1</v>
      </c>
      <c r="O66" s="117" t="s">
        <v>127</v>
      </c>
      <c r="P66" s="75">
        <v>276750</v>
      </c>
      <c r="Q66" s="75">
        <v>231158</v>
      </c>
      <c r="R66" s="75">
        <v>0</v>
      </c>
      <c r="S66" s="76">
        <f t="shared" si="3"/>
        <v>0.83525925925925926</v>
      </c>
      <c r="T66" s="77" t="str">
        <f t="shared" si="4"/>
        <v xml:space="preserve"> -</v>
      </c>
    </row>
    <row r="67" spans="2:20" ht="60" x14ac:dyDescent="0.2">
      <c r="B67" s="161"/>
      <c r="C67" s="161"/>
      <c r="D67" s="158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0.25</v>
      </c>
      <c r="N67" s="21">
        <f t="shared" si="2"/>
        <v>1</v>
      </c>
      <c r="O67" s="115">
        <v>2210239</v>
      </c>
      <c r="P67" s="45">
        <v>8591</v>
      </c>
      <c r="Q67" s="45">
        <v>8182</v>
      </c>
      <c r="R67" s="45">
        <v>0</v>
      </c>
      <c r="S67" s="22">
        <f t="shared" si="3"/>
        <v>0.95239203817949014</v>
      </c>
      <c r="T67" s="21" t="str">
        <f t="shared" si="4"/>
        <v xml:space="preserve"> -</v>
      </c>
    </row>
    <row r="68" spans="2:20" ht="45" x14ac:dyDescent="0.2">
      <c r="B68" s="161"/>
      <c r="C68" s="161"/>
      <c r="D68" s="158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0.25</v>
      </c>
      <c r="N68" s="21">
        <f t="shared" si="2"/>
        <v>1</v>
      </c>
      <c r="O68" s="115" t="s">
        <v>128</v>
      </c>
      <c r="P68" s="45">
        <v>170759</v>
      </c>
      <c r="Q68" s="45">
        <v>68713</v>
      </c>
      <c r="R68" s="45">
        <v>0</v>
      </c>
      <c r="S68" s="22">
        <f t="shared" si="3"/>
        <v>0.40239753102325498</v>
      </c>
      <c r="T68" s="21" t="str">
        <f t="shared" si="4"/>
        <v xml:space="preserve"> -</v>
      </c>
    </row>
    <row r="69" spans="2:20" ht="30.75" thickBot="1" x14ac:dyDescent="0.25">
      <c r="B69" s="161"/>
      <c r="C69" s="161"/>
      <c r="D69" s="165"/>
      <c r="E69" s="139">
        <v>43466</v>
      </c>
      <c r="F69" s="139">
        <v>43830</v>
      </c>
      <c r="G69" s="14" t="s">
        <v>79</v>
      </c>
      <c r="H69" s="140">
        <v>3560976</v>
      </c>
      <c r="I69" s="53" t="e">
        <f>+J69+(#REF!-#REF!)</f>
        <v>#REF!</v>
      </c>
      <c r="J69" s="72">
        <v>890244</v>
      </c>
      <c r="K69" s="90">
        <v>56150</v>
      </c>
      <c r="L69" s="96">
        <f t="shared" si="0"/>
        <v>6.3072595827660727E-2</v>
      </c>
      <c r="M69" s="108">
        <f t="shared" si="1"/>
        <v>0.25</v>
      </c>
      <c r="N69" s="74">
        <f t="shared" si="2"/>
        <v>6.3072595827660727E-2</v>
      </c>
      <c r="O69" s="25">
        <v>2210239</v>
      </c>
      <c r="P69" s="72">
        <v>141900</v>
      </c>
      <c r="Q69" s="72">
        <v>130000</v>
      </c>
      <c r="R69" s="72">
        <v>0</v>
      </c>
      <c r="S69" s="73">
        <f t="shared" si="3"/>
        <v>0.91613812544045103</v>
      </c>
      <c r="T69" s="74" t="str">
        <f t="shared" si="4"/>
        <v xml:space="preserve"> -</v>
      </c>
    </row>
    <row r="70" spans="2:20" ht="45" x14ac:dyDescent="0.2">
      <c r="B70" s="161"/>
      <c r="C70" s="161"/>
      <c r="D70" s="166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 t="e">
        <f>+J70+(#REF!-#REF!)</f>
        <v>#REF!</v>
      </c>
      <c r="J70" s="50">
        <v>0</v>
      </c>
      <c r="K70" s="84">
        <v>3</v>
      </c>
      <c r="L70" s="95" t="e">
        <f t="shared" si="0"/>
        <v>#DIV/0!</v>
      </c>
      <c r="M70" s="106">
        <f t="shared" si="1"/>
        <v>0.25</v>
      </c>
      <c r="N70" s="52" t="str">
        <f t="shared" si="2"/>
        <v xml:space="preserve"> -</v>
      </c>
      <c r="O70" s="114">
        <v>2210242</v>
      </c>
      <c r="P70" s="50">
        <v>57750</v>
      </c>
      <c r="Q70" s="50">
        <v>49400</v>
      </c>
      <c r="R70" s="50">
        <v>0</v>
      </c>
      <c r="S70" s="51">
        <f t="shared" si="3"/>
        <v>0.8554112554112554</v>
      </c>
      <c r="T70" s="52" t="str">
        <f t="shared" si="4"/>
        <v xml:space="preserve"> -</v>
      </c>
    </row>
    <row r="71" spans="2:20" ht="45.75" thickBot="1" x14ac:dyDescent="0.25">
      <c r="B71" s="161"/>
      <c r="C71" s="161"/>
      <c r="D71" s="168"/>
      <c r="E71" s="126">
        <v>43466</v>
      </c>
      <c r="F71" s="126">
        <v>43830</v>
      </c>
      <c r="G71" s="10" t="s">
        <v>81</v>
      </c>
      <c r="H71" s="133">
        <v>3</v>
      </c>
      <c r="I71" s="53" t="e">
        <f>+J71+(#REF!-#REF!)</f>
        <v>#REF!</v>
      </c>
      <c r="J71" s="53">
        <v>1</v>
      </c>
      <c r="K71" s="86">
        <v>3</v>
      </c>
      <c r="L71" s="97">
        <f t="shared" si="0"/>
        <v>3</v>
      </c>
      <c r="M71" s="107">
        <f t="shared" si="1"/>
        <v>0.25</v>
      </c>
      <c r="N71" s="55">
        <f t="shared" si="2"/>
        <v>1</v>
      </c>
      <c r="O71" s="116">
        <v>0</v>
      </c>
      <c r="P71" s="53">
        <v>4200</v>
      </c>
      <c r="Q71" s="53">
        <v>3600</v>
      </c>
      <c r="R71" s="53">
        <v>0</v>
      </c>
      <c r="S71" s="54">
        <f t="shared" si="3"/>
        <v>0.8571428571428571</v>
      </c>
      <c r="T71" s="55" t="str">
        <f t="shared" si="4"/>
        <v xml:space="preserve"> -</v>
      </c>
    </row>
    <row r="72" spans="2:20" ht="45" x14ac:dyDescent="0.2">
      <c r="B72" s="161"/>
      <c r="C72" s="161"/>
      <c r="D72" s="157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 t="e">
        <f>+J72+(#REF!-#REF!)</f>
        <v>#REF!</v>
      </c>
      <c r="J72" s="76">
        <v>0.5</v>
      </c>
      <c r="K72" s="89">
        <v>0</v>
      </c>
      <c r="L72" s="99">
        <f t="shared" si="0"/>
        <v>0</v>
      </c>
      <c r="M72" s="109">
        <f t="shared" si="1"/>
        <v>0.25</v>
      </c>
      <c r="N72" s="77">
        <f t="shared" si="2"/>
        <v>0</v>
      </c>
      <c r="O72" s="117">
        <v>2210544</v>
      </c>
      <c r="P72" s="75">
        <v>27184040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60" x14ac:dyDescent="0.2">
      <c r="B73" s="161"/>
      <c r="C73" s="161"/>
      <c r="D73" s="158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>
        <v>1</v>
      </c>
      <c r="L73" s="19">
        <f t="shared" si="0"/>
        <v>1</v>
      </c>
      <c r="M73" s="20">
        <f t="shared" si="1"/>
        <v>0.25</v>
      </c>
      <c r="N73" s="21">
        <f t="shared" si="2"/>
        <v>1</v>
      </c>
      <c r="O73" s="115">
        <v>2210506</v>
      </c>
      <c r="P73" s="45">
        <v>509049</v>
      </c>
      <c r="Q73" s="45">
        <v>509049</v>
      </c>
      <c r="R73" s="45">
        <v>0</v>
      </c>
      <c r="S73" s="22">
        <f t="shared" si="3"/>
        <v>1</v>
      </c>
      <c r="T73" s="21" t="str">
        <f t="shared" si="4"/>
        <v xml:space="preserve"> -</v>
      </c>
    </row>
    <row r="74" spans="2:20" ht="30.75" thickBot="1" x14ac:dyDescent="0.25">
      <c r="B74" s="162"/>
      <c r="C74" s="162"/>
      <c r="D74" s="159"/>
      <c r="E74" s="126">
        <v>43466</v>
      </c>
      <c r="F74" s="126">
        <v>43830</v>
      </c>
      <c r="G74" s="10" t="s">
        <v>84</v>
      </c>
      <c r="H74" s="133">
        <v>4</v>
      </c>
      <c r="I74" s="53" t="e">
        <f>+J74+(#REF!-#REF!)</f>
        <v>#REF!</v>
      </c>
      <c r="J74" s="53">
        <v>2</v>
      </c>
      <c r="K74" s="86">
        <v>0</v>
      </c>
      <c r="L74" s="97">
        <f t="shared" si="0"/>
        <v>0</v>
      </c>
      <c r="M74" s="107">
        <f t="shared" si="1"/>
        <v>0.25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.100000000000001" customHeight="1" thickBot="1" x14ac:dyDescent="0.25">
      <c r="M75" s="153">
        <f>+AVERAGE(M12,M14:M16,M18:M22,M24:M26,M28,M30:M40,M42:M74)</f>
        <v>0.25</v>
      </c>
      <c r="N75" s="154">
        <f>+AVERAGE(N12,N14:N16,N18:N22,N24:N26,N28,N30:N40,N42:N74)</f>
        <v>0.72149916271122916</v>
      </c>
      <c r="O75" s="151"/>
      <c r="P75" s="155">
        <f>+SUM(P12,P14:P16,P18:P22,P24:P26,P28,P30:P40,P42:P74)</f>
        <v>202070455</v>
      </c>
      <c r="Q75" s="152">
        <f t="shared" ref="Q75:R75" si="6">+SUM(Q12,Q14:Q16,Q18:Q22,Q24:Q26,Q28,Q30:Q40,Q42:Q74)</f>
        <v>49569817</v>
      </c>
      <c r="R75" s="152">
        <f t="shared" si="6"/>
        <v>0</v>
      </c>
      <c r="S75" s="150">
        <f t="shared" si="3"/>
        <v>0.24530957284180907</v>
      </c>
      <c r="T75" s="154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2019-04-09T15:48:36Z</dcterms:modified>
</cp:coreProperties>
</file>