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8" sheetId="9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9" l="1"/>
  <c r="N12" i="9"/>
  <c r="L13" i="9"/>
  <c r="N13" i="9"/>
  <c r="L14" i="9"/>
  <c r="N14" i="9"/>
  <c r="L15" i="9"/>
  <c r="N15" i="9"/>
  <c r="L16" i="9"/>
  <c r="N16" i="9"/>
  <c r="L17" i="9"/>
  <c r="N17" i="9"/>
  <c r="L18" i="9"/>
  <c r="N18" i="9"/>
  <c r="I18" i="9"/>
  <c r="I17" i="9"/>
  <c r="I16" i="9"/>
  <c r="I14" i="9"/>
  <c r="I13" i="9"/>
  <c r="I12" i="9"/>
  <c r="I15" i="9"/>
  <c r="R19" i="9"/>
  <c r="T19" i="9"/>
  <c r="P19" i="9"/>
  <c r="Q19" i="9"/>
  <c r="S19" i="9"/>
  <c r="N19" i="9"/>
  <c r="M12" i="9"/>
  <c r="M13" i="9"/>
  <c r="M14" i="9"/>
  <c r="M15" i="9"/>
  <c r="M16" i="9"/>
  <c r="M17" i="9"/>
  <c r="M18" i="9"/>
  <c r="M19" i="9"/>
  <c r="T18" i="9"/>
  <c r="S18" i="9"/>
  <c r="T17" i="9"/>
  <c r="S17" i="9"/>
  <c r="T16" i="9"/>
  <c r="S16" i="9"/>
  <c r="T15" i="9"/>
  <c r="S15" i="9"/>
  <c r="T14" i="9"/>
  <c r="S14" i="9"/>
  <c r="T13" i="9"/>
  <c r="S13" i="9"/>
  <c r="T12" i="9"/>
  <c r="S12" i="9"/>
</calcChain>
</file>

<file path=xl/sharedStrings.xml><?xml version="1.0" encoding="utf-8"?>
<sst xmlns="http://schemas.openxmlformats.org/spreadsheetml/2006/main" count="42" uniqueCount="41">
  <si>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</si>
  <si>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</si>
  <si>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</si>
  <si>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</si>
  <si>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</si>
  <si>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</si>
  <si>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</si>
  <si>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</si>
  <si>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</si>
  <si>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</si>
  <si>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</si>
  <si>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</si>
  <si>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</si>
  <si>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</si>
  <si>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</si>
  <si>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</si>
  <si>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</si>
  <si>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</si>
  <si>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</si>
  <si>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</si>
  <si>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</si>
  <si>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</si>
  <si>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</si>
  <si>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</si>
  <si>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</si>
  <si>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</si>
  <si>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</si>
  <si>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OFICINA DE PRENSA Y COMUNICACIONES</t>
  </si>
  <si>
    <t>Número de estrategias de comunicación implementadas y mantenidas para difundir las iniciativas de la Administración Municipal y promover el debate público sobre temas de gobierno y de ciudad.</t>
  </si>
  <si>
    <t>Número de Planes de medios implementados y mantenidos para informar a la ciudadanía las políticas e iniciativas del gobierno.</t>
  </si>
  <si>
    <t>Número de estrategias de comunicación implementadas y mantenidas para difundir las acciones de la Administración Municipal y promover el debate público sobre temas de gobierno y de ciudad en la emisora cultural.</t>
  </si>
  <si>
    <t>Número de ruedas de prensa convocadas y realizadas  por el despacho del Alcalde.</t>
  </si>
  <si>
    <t>Número de estrategias de comunicación implementadas y mantenidas  para promover la participación ciudadana sobre asuntos de interés públicos.</t>
  </si>
  <si>
    <t>Número de estrategias de comunicaciones formuladas e implementadas para difundir los procesos de contratación pública de selección abierta y promover la participación de oferentes así como el control social ciudadano.</t>
  </si>
  <si>
    <t>Número de estrategias de comunicaciones implementadas y mantenidas para difundir y promover la oferta institucional así como de sus funciones, deberes y/u obligaciones legales dirigida a la población con enfoque diferencial.</t>
  </si>
  <si>
    <t>1 - GOBERNANZA DEMOCRÁTICA</t>
  </si>
  <si>
    <t>GOBIERNO PARTICIPATIVO Y ABIERTO</t>
  </si>
  <si>
    <t>CIUDADANÍA EMPODERADA Y DEBATE PÚBLICO</t>
  </si>
  <si>
    <t>GOBIERNO TRANSPARENTE</t>
  </si>
  <si>
    <t>GOBIERNO COMPRENSIBLE Y ACCESIBLE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</si>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</sst>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8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08">
    <xf numFmtId="0" fontId="0" fillId="0" borderId="0" xfId="0"/>
    <xf numFmtId="0" fontId="5" fillId="0" borderId="0" xfId="0" applyFont="1"/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164" fontId="3" fillId="0" borderId="13" xfId="0" applyNumberFormat="1" applyFont="1" applyBorder="1" applyAlignment="1" applyProtection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6" fillId="0" borderId="28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37" xfId="0" applyNumberFormat="1" applyFon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9" fontId="7" fillId="2" borderId="39" xfId="0" applyNumberFormat="1" applyFont="1" applyFill="1" applyBorder="1" applyAlignment="1">
      <alignment horizontal="center" vertical="center"/>
    </xf>
    <xf numFmtId="9" fontId="7" fillId="2" borderId="40" xfId="0" applyNumberFormat="1" applyFont="1" applyFill="1" applyBorder="1" applyAlignment="1">
      <alignment horizontal="center" vertical="center"/>
    </xf>
    <xf numFmtId="3" fontId="7" fillId="2" borderId="41" xfId="0" applyNumberFormat="1" applyFont="1" applyFill="1" applyBorder="1" applyAlignment="1">
      <alignment horizontal="center" vertical="center"/>
    </xf>
    <xf numFmtId="3" fontId="7" fillId="2" borderId="42" xfId="0" applyNumberFormat="1" applyFont="1" applyFill="1" applyBorder="1" applyAlignment="1">
      <alignment horizontal="center" vertical="center"/>
    </xf>
    <xf numFmtId="9" fontId="7" fillId="2" borderId="4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9" fontId="5" fillId="0" borderId="24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justify" vertical="center" wrapText="1"/>
    </xf>
    <xf numFmtId="164" fontId="5" fillId="0" borderId="46" xfId="0" applyNumberFormat="1" applyFont="1" applyBorder="1" applyAlignment="1">
      <alignment horizontal="center" vertical="center"/>
    </xf>
    <xf numFmtId="0" fontId="3" fillId="0" borderId="46" xfId="0" applyFont="1" applyFill="1" applyBorder="1" applyAlignment="1">
      <alignment horizontal="justify" vertical="center" wrapText="1"/>
    </xf>
    <xf numFmtId="3" fontId="5" fillId="0" borderId="46" xfId="0" applyNumberFormat="1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center" vertical="center"/>
    </xf>
    <xf numFmtId="9" fontId="6" fillId="0" borderId="12" xfId="0" applyNumberFormat="1" applyFont="1" applyBorder="1" applyAlignment="1">
      <alignment horizontal="center" vertical="center"/>
    </xf>
    <xf numFmtId="9" fontId="5" fillId="0" borderId="48" xfId="0" applyNumberFormat="1" applyFont="1" applyBorder="1" applyAlignment="1">
      <alignment horizontal="center" vertical="center"/>
    </xf>
    <xf numFmtId="9" fontId="5" fillId="0" borderId="49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justify" vertical="center" wrapText="1"/>
    </xf>
    <xf numFmtId="164" fontId="5" fillId="0" borderId="42" xfId="0" applyNumberFormat="1" applyFont="1" applyBorder="1" applyAlignment="1">
      <alignment horizontal="center" vertical="center"/>
    </xf>
    <xf numFmtId="0" fontId="3" fillId="0" borderId="42" xfId="0" applyFont="1" applyFill="1" applyBorder="1" applyAlignment="1">
      <alignment horizontal="justify" vertical="center" wrapText="1"/>
    </xf>
    <xf numFmtId="3" fontId="5" fillId="0" borderId="42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9" fontId="5" fillId="0" borderId="4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justify" vertical="center" wrapText="1"/>
    </xf>
    <xf numFmtId="0" fontId="5" fillId="0" borderId="35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</cellXfs>
  <cellStyles count="8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1981200</xdr:colOff>
      <xdr:row>1</xdr:row>
      <xdr:rowOff>114300</xdr:rowOff>
    </xdr:from>
    <xdr:to>
      <xdr:col>17</xdr:col>
      <xdr:colOff>444500</xdr:colOff>
      <xdr:row>5</xdr:row>
      <xdr:rowOff>50800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075400" y="304800"/>
          <a:ext cx="26543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9"/>
  <sheetViews>
    <sheetView tabSelected="1" zoomScale="70" zoomScaleNormal="70" workbookViewId="0">
      <selection activeCell="G10" sqref="G10:G11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89" t="s">
        <v>16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2:20" ht="20.100000000000001" customHeight="1" x14ac:dyDescent="0.2">
      <c r="B3" s="89" t="s">
        <v>19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</row>
    <row r="4" spans="2:20" ht="20.100000000000001" customHeight="1" x14ac:dyDescent="0.2">
      <c r="B4" s="89" t="s">
        <v>27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9">
        <v>43465</v>
      </c>
      <c r="D8" s="90" t="s">
        <v>3</v>
      </c>
      <c r="E8" s="91"/>
      <c r="F8" s="91"/>
      <c r="G8" s="91"/>
      <c r="H8" s="91"/>
      <c r="I8" s="91"/>
      <c r="J8" s="91"/>
      <c r="K8" s="9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93" t="s">
        <v>17</v>
      </c>
      <c r="C9" s="96" t="s">
        <v>18</v>
      </c>
      <c r="D9" s="98" t="s">
        <v>0</v>
      </c>
      <c r="E9" s="101" t="s">
        <v>4</v>
      </c>
      <c r="F9" s="101"/>
      <c r="G9" s="101" t="s">
        <v>5</v>
      </c>
      <c r="H9" s="101"/>
      <c r="I9" s="101"/>
      <c r="J9" s="101"/>
      <c r="K9" s="103"/>
      <c r="L9" s="5"/>
      <c r="M9" s="98" t="s">
        <v>6</v>
      </c>
      <c r="N9" s="103"/>
      <c r="O9" s="72" t="s">
        <v>24</v>
      </c>
      <c r="P9" s="73"/>
      <c r="Q9" s="73"/>
      <c r="R9" s="73"/>
      <c r="S9" s="73"/>
      <c r="T9" s="74"/>
    </row>
    <row r="10" spans="2:20" ht="17.100000000000001" customHeight="1" x14ac:dyDescent="0.2">
      <c r="B10" s="94"/>
      <c r="C10" s="97"/>
      <c r="D10" s="99"/>
      <c r="E10" s="102"/>
      <c r="F10" s="102"/>
      <c r="G10" s="102" t="s">
        <v>7</v>
      </c>
      <c r="H10" s="78" t="s">
        <v>25</v>
      </c>
      <c r="I10" s="78" t="s">
        <v>26</v>
      </c>
      <c r="J10" s="106" t="s">
        <v>1</v>
      </c>
      <c r="K10" s="104" t="s">
        <v>8</v>
      </c>
      <c r="L10" s="6"/>
      <c r="M10" s="68" t="s">
        <v>9</v>
      </c>
      <c r="N10" s="70" t="s">
        <v>10</v>
      </c>
      <c r="O10" s="75"/>
      <c r="P10" s="76"/>
      <c r="Q10" s="76"/>
      <c r="R10" s="76"/>
      <c r="S10" s="76"/>
      <c r="T10" s="77"/>
    </row>
    <row r="11" spans="2:20" ht="37.5" customHeight="1" thickBot="1" x14ac:dyDescent="0.25">
      <c r="B11" s="95"/>
      <c r="C11" s="97"/>
      <c r="D11" s="100"/>
      <c r="E11" s="21" t="s">
        <v>11</v>
      </c>
      <c r="F11" s="21" t="s">
        <v>12</v>
      </c>
      <c r="G11" s="78"/>
      <c r="H11" s="79"/>
      <c r="I11" s="79"/>
      <c r="J11" s="107"/>
      <c r="K11" s="105"/>
      <c r="L11" s="14"/>
      <c r="M11" s="69"/>
      <c r="N11" s="71"/>
      <c r="O11" s="22" t="s">
        <v>23</v>
      </c>
      <c r="P11" s="23" t="s">
        <v>20</v>
      </c>
      <c r="Q11" s="24" t="s">
        <v>21</v>
      </c>
      <c r="R11" s="18" t="s">
        <v>22</v>
      </c>
      <c r="S11" s="18" t="s">
        <v>14</v>
      </c>
      <c r="T11" s="19" t="s">
        <v>15</v>
      </c>
    </row>
    <row r="12" spans="2:20" ht="90" x14ac:dyDescent="0.2">
      <c r="B12" s="86" t="s">
        <v>35</v>
      </c>
      <c r="C12" s="83" t="s">
        <v>36</v>
      </c>
      <c r="D12" s="80" t="s">
        <v>37</v>
      </c>
      <c r="E12" s="27">
        <v>43101</v>
      </c>
      <c r="F12" s="27">
        <v>43465</v>
      </c>
      <c r="G12" s="38" t="s">
        <v>28</v>
      </c>
      <c r="H12" s="28">
        <v>1</v>
      </c>
      <c r="I12" s="28">
        <f>+J12</f>
        <v>1</v>
      </c>
      <c r="J12" s="28">
        <v>1</v>
      </c>
      <c r="K12" s="29">
        <v>1</v>
      </c>
      <c r="L12" s="10">
        <f>+K12/J12</f>
        <v>1</v>
      </c>
      <c r="M12" s="11">
        <f>DAYS360(E12,$C$8)/DAYS360(E12,F12)</f>
        <v>1</v>
      </c>
      <c r="N12" s="12">
        <f>IF(J12=0," -",IF(L12&gt;100%,100%,L12))</f>
        <v>1</v>
      </c>
      <c r="O12" s="31">
        <v>0</v>
      </c>
      <c r="P12" s="28">
        <v>174554</v>
      </c>
      <c r="Q12" s="28">
        <v>151070.98000000001</v>
      </c>
      <c r="R12" s="28">
        <v>0</v>
      </c>
      <c r="S12" s="13">
        <f>IF(P12=0," -",Q12/P12)</f>
        <v>0.86546845102375203</v>
      </c>
      <c r="T12" s="12" t="str">
        <f>IF(R12=0," -",IF(Q12=0,100%,R12/Q12))</f>
        <v xml:space="preserve"> -</v>
      </c>
    </row>
    <row r="13" spans="2:20" ht="60" x14ac:dyDescent="0.2">
      <c r="B13" s="87"/>
      <c r="C13" s="84"/>
      <c r="D13" s="81"/>
      <c r="E13" s="25">
        <v>43101</v>
      </c>
      <c r="F13" s="25">
        <v>43465</v>
      </c>
      <c r="G13" s="8" t="s">
        <v>29</v>
      </c>
      <c r="H13" s="26">
        <v>1</v>
      </c>
      <c r="I13" s="26">
        <f>+J13</f>
        <v>1</v>
      </c>
      <c r="J13" s="26">
        <v>1</v>
      </c>
      <c r="K13" s="30">
        <v>1</v>
      </c>
      <c r="L13" s="15">
        <f t="shared" ref="L13:L18" si="0">+K13/J13</f>
        <v>1</v>
      </c>
      <c r="M13" s="16">
        <f t="shared" ref="M13:M18" si="1">DAYS360(E13,$C$8)/DAYS360(E13,F13)</f>
        <v>1</v>
      </c>
      <c r="N13" s="17">
        <f t="shared" ref="N13:N18" si="2">IF(J13=0," -",IF(L13&gt;100%,100%,L13))</f>
        <v>1</v>
      </c>
      <c r="O13" s="32" t="s">
        <v>40</v>
      </c>
      <c r="P13" s="26">
        <v>601786</v>
      </c>
      <c r="Q13" s="26">
        <v>366196.85399999999</v>
      </c>
      <c r="R13" s="26">
        <v>0</v>
      </c>
      <c r="S13" s="20">
        <f t="shared" ref="S13:S19" si="3">IF(P13=0," -",Q13/P13)</f>
        <v>0.6085167385083734</v>
      </c>
      <c r="T13" s="17" t="str">
        <f t="shared" ref="T13:T19" si="4">IF(R13=0," -",IF(Q13=0,100%,R13/Q13))</f>
        <v xml:space="preserve"> -</v>
      </c>
    </row>
    <row r="14" spans="2:20" ht="105" x14ac:dyDescent="0.2">
      <c r="B14" s="87"/>
      <c r="C14" s="84"/>
      <c r="D14" s="81"/>
      <c r="E14" s="25">
        <v>43101</v>
      </c>
      <c r="F14" s="25">
        <v>43465</v>
      </c>
      <c r="G14" s="8" t="s">
        <v>30</v>
      </c>
      <c r="H14" s="26">
        <v>1</v>
      </c>
      <c r="I14" s="26">
        <f>+J14</f>
        <v>1</v>
      </c>
      <c r="J14" s="26">
        <v>1</v>
      </c>
      <c r="K14" s="30">
        <v>1</v>
      </c>
      <c r="L14" s="15">
        <f t="shared" si="0"/>
        <v>1</v>
      </c>
      <c r="M14" s="16">
        <f t="shared" si="1"/>
        <v>1</v>
      </c>
      <c r="N14" s="17">
        <f t="shared" si="2"/>
        <v>1</v>
      </c>
      <c r="O14" s="32">
        <v>0</v>
      </c>
      <c r="P14" s="26">
        <v>0</v>
      </c>
      <c r="Q14" s="26">
        <v>0</v>
      </c>
      <c r="R14" s="26">
        <v>0</v>
      </c>
      <c r="S14" s="20" t="str">
        <f t="shared" si="3"/>
        <v xml:space="preserve"> -</v>
      </c>
      <c r="T14" s="17" t="str">
        <f t="shared" si="4"/>
        <v xml:space="preserve"> -</v>
      </c>
    </row>
    <row r="15" spans="2:20" ht="45" x14ac:dyDescent="0.2">
      <c r="B15" s="87"/>
      <c r="C15" s="84"/>
      <c r="D15" s="81"/>
      <c r="E15" s="25">
        <v>43101</v>
      </c>
      <c r="F15" s="25">
        <v>43465</v>
      </c>
      <c r="G15" s="8" t="s">
        <v>31</v>
      </c>
      <c r="H15" s="26">
        <v>40</v>
      </c>
      <c r="I15" s="26" t="e">
        <f>+J15+(#REF!-#REF!)</f>
        <v>#REF!</v>
      </c>
      <c r="J15" s="26">
        <v>12</v>
      </c>
      <c r="K15" s="30">
        <v>36</v>
      </c>
      <c r="L15" s="15">
        <f t="shared" si="0"/>
        <v>3</v>
      </c>
      <c r="M15" s="16">
        <f t="shared" si="1"/>
        <v>1</v>
      </c>
      <c r="N15" s="17">
        <f t="shared" si="2"/>
        <v>1</v>
      </c>
      <c r="O15" s="32" t="s">
        <v>40</v>
      </c>
      <c r="P15" s="26">
        <v>0</v>
      </c>
      <c r="Q15" s="26">
        <v>0</v>
      </c>
      <c r="R15" s="26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75.75" thickBot="1" x14ac:dyDescent="0.25">
      <c r="B16" s="87"/>
      <c r="C16" s="84"/>
      <c r="D16" s="82"/>
      <c r="E16" s="39">
        <v>43101</v>
      </c>
      <c r="F16" s="39">
        <v>43465</v>
      </c>
      <c r="G16" s="40" t="s">
        <v>32</v>
      </c>
      <c r="H16" s="41">
        <v>1</v>
      </c>
      <c r="I16" s="41">
        <f>+J16</f>
        <v>1</v>
      </c>
      <c r="J16" s="41">
        <v>1</v>
      </c>
      <c r="K16" s="42">
        <v>1</v>
      </c>
      <c r="L16" s="43">
        <f t="shared" si="0"/>
        <v>1</v>
      </c>
      <c r="M16" s="44">
        <f t="shared" si="1"/>
        <v>1</v>
      </c>
      <c r="N16" s="45">
        <f t="shared" si="2"/>
        <v>1</v>
      </c>
      <c r="O16" s="46">
        <v>0</v>
      </c>
      <c r="P16" s="41">
        <v>74554</v>
      </c>
      <c r="Q16" s="41">
        <v>125771.52</v>
      </c>
      <c r="R16" s="41">
        <v>0</v>
      </c>
      <c r="S16" s="47">
        <f t="shared" si="3"/>
        <v>1.6869855406819219</v>
      </c>
      <c r="T16" s="45" t="str">
        <f t="shared" si="4"/>
        <v xml:space="preserve"> -</v>
      </c>
    </row>
    <row r="17" spans="2:20" ht="105.75" thickBot="1" x14ac:dyDescent="0.25">
      <c r="B17" s="87"/>
      <c r="C17" s="84"/>
      <c r="D17" s="58" t="s">
        <v>38</v>
      </c>
      <c r="E17" s="59">
        <v>43101</v>
      </c>
      <c r="F17" s="59">
        <v>43465</v>
      </c>
      <c r="G17" s="60" t="s">
        <v>33</v>
      </c>
      <c r="H17" s="61">
        <v>1</v>
      </c>
      <c r="I17" s="61">
        <f>+J17</f>
        <v>1</v>
      </c>
      <c r="J17" s="61">
        <v>1</v>
      </c>
      <c r="K17" s="62">
        <v>1</v>
      </c>
      <c r="L17" s="63">
        <f t="shared" si="0"/>
        <v>1</v>
      </c>
      <c r="M17" s="64">
        <f t="shared" si="1"/>
        <v>1</v>
      </c>
      <c r="N17" s="65">
        <f t="shared" si="2"/>
        <v>1</v>
      </c>
      <c r="O17" s="66">
        <v>0</v>
      </c>
      <c r="P17" s="61">
        <v>74554</v>
      </c>
      <c r="Q17" s="61">
        <v>74554</v>
      </c>
      <c r="R17" s="61">
        <v>0</v>
      </c>
      <c r="S17" s="67">
        <f t="shared" si="3"/>
        <v>1</v>
      </c>
      <c r="T17" s="65" t="str">
        <f t="shared" si="4"/>
        <v xml:space="preserve"> -</v>
      </c>
    </row>
    <row r="18" spans="2:20" ht="105.75" thickBot="1" x14ac:dyDescent="0.25">
      <c r="B18" s="88"/>
      <c r="C18" s="85"/>
      <c r="D18" s="48" t="s">
        <v>39</v>
      </c>
      <c r="E18" s="49">
        <v>43101</v>
      </c>
      <c r="F18" s="49">
        <v>43465</v>
      </c>
      <c r="G18" s="50" t="s">
        <v>34</v>
      </c>
      <c r="H18" s="51">
        <v>1</v>
      </c>
      <c r="I18" s="51">
        <f>+J18</f>
        <v>1</v>
      </c>
      <c r="J18" s="51">
        <v>1</v>
      </c>
      <c r="K18" s="52">
        <v>1</v>
      </c>
      <c r="L18" s="53">
        <f t="shared" si="0"/>
        <v>1</v>
      </c>
      <c r="M18" s="54">
        <f t="shared" si="1"/>
        <v>1</v>
      </c>
      <c r="N18" s="55">
        <f t="shared" si="2"/>
        <v>1</v>
      </c>
      <c r="O18" s="56">
        <v>0</v>
      </c>
      <c r="P18" s="51">
        <v>74554</v>
      </c>
      <c r="Q18" s="51">
        <v>74554</v>
      </c>
      <c r="R18" s="51">
        <v>0</v>
      </c>
      <c r="S18" s="57">
        <f t="shared" si="3"/>
        <v>1</v>
      </c>
      <c r="T18" s="55" t="str">
        <f t="shared" si="4"/>
        <v xml:space="preserve"> -</v>
      </c>
    </row>
    <row r="19" spans="2:20" ht="21" customHeight="1" thickBot="1" x14ac:dyDescent="0.25">
      <c r="M19" s="33">
        <f>+AVERAGE(M12:M18)</f>
        <v>1</v>
      </c>
      <c r="N19" s="34">
        <f>+AVERAGE(N12:N18)</f>
        <v>1</v>
      </c>
      <c r="P19" s="35">
        <f>+SUM(P12:P18)</f>
        <v>1000002</v>
      </c>
      <c r="Q19" s="36">
        <f>+SUM(Q12:Q18)</f>
        <v>792147.35400000005</v>
      </c>
      <c r="R19" s="36">
        <f>+SUM(R12:R18)</f>
        <v>0</v>
      </c>
      <c r="S19" s="37">
        <f t="shared" si="3"/>
        <v>0.79214576970846062</v>
      </c>
      <c r="T19" s="34" t="str">
        <f t="shared" si="4"/>
        <v xml:space="preserve"> -</v>
      </c>
    </row>
  </sheetData>
  <mergeCells count="21">
    <mergeCell ref="B12:B18"/>
    <mergeCell ref="C12:C18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Luffi</cp:lastModifiedBy>
  <cp:lastPrinted>2010-09-21T16:46:22Z</cp:lastPrinted>
  <dcterms:created xsi:type="dcterms:W3CDTF">2008-07-08T21:30:46Z</dcterms:created>
  <dcterms:modified xsi:type="dcterms:W3CDTF">2019-03-19T14:54:23Z</dcterms:modified>
</cp:coreProperties>
</file>