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4035" firstSheet="1" activeTab="3"/>
  </bookViews>
  <sheets>
    <sheet name="PLAN DE ACCIÓN 2008" sheetId="1" r:id="rId1"/>
    <sheet name="PLAN DE ACCIÓN 2009" sheetId="2" r:id="rId2"/>
    <sheet name="PLAN DE ACCIÓN 2010" sheetId="3" r:id="rId3"/>
    <sheet name="PLAN DE ACCIÓN 2011" sheetId="4" r:id="rId4"/>
  </sheets>
  <definedNames/>
  <calcPr fullCalcOnLoad="1"/>
</workbook>
</file>

<file path=xl/sharedStrings.xml><?xml version="1.0" encoding="utf-8"?>
<sst xmlns="http://schemas.openxmlformats.org/spreadsheetml/2006/main" count="182" uniqueCount="49">
  <si>
    <t>LÍNEA ESTRATEGICA</t>
  </si>
  <si>
    <t>SECTOR</t>
  </si>
  <si>
    <t>PROGRAMA</t>
  </si>
  <si>
    <t>META</t>
  </si>
  <si>
    <t>AÑO</t>
  </si>
  <si>
    <t>PLAN DE ACCIÓN</t>
  </si>
  <si>
    <t>TIEMPO PROGRAMADO
(en el año)</t>
  </si>
  <si>
    <t>INDICADORES</t>
  </si>
  <si>
    <t>AVANCE</t>
  </si>
  <si>
    <t>ESTRATEGIAS</t>
  </si>
  <si>
    <t>INDICADOR</t>
  </si>
  <si>
    <t>LOGRO</t>
  </si>
  <si>
    <t>Porcentaje de avance en tiempo</t>
  </si>
  <si>
    <t>Porcentaje de avance en cumplimiento</t>
  </si>
  <si>
    <t>Fecha Inicial</t>
  </si>
  <si>
    <t>Fecha Terminación</t>
  </si>
  <si>
    <t>I Semestre</t>
  </si>
  <si>
    <t>II Semestre</t>
  </si>
  <si>
    <t>Descripción</t>
  </si>
  <si>
    <t>RECURSOS</t>
  </si>
  <si>
    <t>FECHA CORTE</t>
  </si>
  <si>
    <t>Porcentaje de Ejecución</t>
  </si>
  <si>
    <t>Nivel de Gestión</t>
  </si>
  <si>
    <t>Recursos Programados*</t>
  </si>
  <si>
    <t>Recursos Ejecutados*</t>
  </si>
  <si>
    <t>Recursos Gestionados*</t>
  </si>
  <si>
    <t>* Cifras en Miles de Pesos</t>
  </si>
  <si>
    <t>Número de estudios realizados donde permita establecer la tecnología y dispositivos necesarios para la implementación del DATA CENTER.</t>
  </si>
  <si>
    <t>Porcentaje de institutos y/o oficinas con comunicación directa de datos a la Administración Central.</t>
  </si>
  <si>
    <t>Número de estudios de campo realizados en donde indique el número de dispositivos necesarios para garantizar el cubrimiento y administración total.</t>
  </si>
  <si>
    <t>Porcentaje de avance en la implementación de la cobertura total de la red WIFI.</t>
  </si>
  <si>
    <t>LÍNEA ESTRATEGICA 5: CIUDAD CON GERENCIA PÚBLICA HONESTA Y EFICIENTE</t>
  </si>
  <si>
    <t>FORTALECIMIENTO INSTITUCIONAL</t>
  </si>
  <si>
    <t>CENTRO INTEGRAL DE INFORMACIÓN MUNICIPAL</t>
  </si>
  <si>
    <t>INTERNET CON MOVILIDAD EN LA ADMINISTRACIÓN CENTRAL</t>
  </si>
  <si>
    <t>Capacitar a los funcionarios responsables de la administración de la tecnología.</t>
  </si>
  <si>
    <t>Mantener actualizados los equipos de computo y dispositivos tecnológicos los cuales los usan los funcionaros para el desarrollo diario de sus funciones.</t>
  </si>
  <si>
    <t>Brindar permanentemente un soporte técnico de alto nivel con personal idoneo, motivado y capacitado</t>
  </si>
  <si>
    <t>ALCALDÍA DE BUCARAMANGA</t>
  </si>
  <si>
    <t>PLAN DE DESARROLLO 2008-2011 "BUCARAMANGA EMPRESA DE TODOS"</t>
  </si>
  <si>
    <t>PLAN DE ACCIÓN - OFICINA ASESORA DE SISTEMAS</t>
  </si>
  <si>
    <t>-</t>
  </si>
  <si>
    <t>PLAN DE ACCIÓN - OFICINA DE SISTEMAS</t>
  </si>
  <si>
    <t>I Trimestre</t>
  </si>
  <si>
    <t>II Trimestre</t>
  </si>
  <si>
    <t>III Trimestre</t>
  </si>
  <si>
    <t>IV Trimestre</t>
  </si>
  <si>
    <t>META CUMPLIMIENTO</t>
  </si>
  <si>
    <t xml:space="preserve"> -</t>
  </si>
</sst>
</file>

<file path=xl/styles.xml><?xml version="1.0" encoding="utf-8"?>
<styleSheet xmlns="http://schemas.openxmlformats.org/spreadsheetml/2006/main">
  <numFmts count="3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0.0%"/>
    <numFmt numFmtId="187" formatCode="#,##0.0"/>
  </numFmts>
  <fonts count="42"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1"/>
      <color indexed="9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sz val="11"/>
      <color theme="0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medium"/>
      <right style="medium"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/>
      <top style="medium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medium"/>
      <bottom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>
        <color indexed="63"/>
      </top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/>
      <bottom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/>
    </border>
    <border>
      <left style="medium"/>
      <right style="thin"/>
      <top>
        <color indexed="63"/>
      </top>
      <bottom style="medium"/>
    </border>
    <border>
      <left style="medium"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159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4" fillId="0" borderId="12" xfId="0" applyFont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 applyProtection="1">
      <alignment horizontal="center" vertical="center" wrapText="1"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14" fontId="4" fillId="0" borderId="19" xfId="0" applyNumberFormat="1" applyFont="1" applyBorder="1" applyAlignment="1" applyProtection="1">
      <alignment horizontal="center" vertical="center" wrapText="1"/>
      <protection/>
    </xf>
    <xf numFmtId="0" fontId="0" fillId="0" borderId="20" xfId="0" applyBorder="1" applyAlignment="1">
      <alignment horizontal="center" vertical="center" wrapText="1"/>
    </xf>
    <xf numFmtId="14" fontId="6" fillId="0" borderId="21" xfId="0" applyNumberFormat="1" applyFont="1" applyBorder="1" applyAlignment="1">
      <alignment horizontal="center" vertical="center" wrapText="1"/>
    </xf>
    <xf numFmtId="14" fontId="6" fillId="0" borderId="14" xfId="0" applyNumberFormat="1" applyFont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justify" vertical="center" wrapText="1"/>
    </xf>
    <xf numFmtId="0" fontId="6" fillId="0" borderId="14" xfId="0" applyFont="1" applyFill="1" applyBorder="1" applyAlignment="1">
      <alignment horizontal="justify" vertical="center" wrapText="1"/>
    </xf>
    <xf numFmtId="3" fontId="6" fillId="0" borderId="21" xfId="0" applyNumberFormat="1" applyFont="1" applyFill="1" applyBorder="1" applyAlignment="1">
      <alignment horizontal="center" vertical="center"/>
    </xf>
    <xf numFmtId="9" fontId="6" fillId="0" borderId="22" xfId="0" applyNumberFormat="1" applyFont="1" applyFill="1" applyBorder="1" applyAlignment="1">
      <alignment horizontal="center" vertical="center"/>
    </xf>
    <xf numFmtId="3" fontId="6" fillId="0" borderId="23" xfId="0" applyNumberFormat="1" applyFont="1" applyFill="1" applyBorder="1" applyAlignment="1">
      <alignment horizontal="center" vertical="center"/>
    </xf>
    <xf numFmtId="14" fontId="6" fillId="0" borderId="24" xfId="0" applyNumberFormat="1" applyFont="1" applyBorder="1" applyAlignment="1">
      <alignment horizontal="center" vertical="center" wrapText="1"/>
    </xf>
    <xf numFmtId="14" fontId="6" fillId="0" borderId="15" xfId="0" applyNumberFormat="1" applyFont="1" applyBorder="1" applyAlignment="1">
      <alignment horizontal="center" vertical="center" wrapText="1"/>
    </xf>
    <xf numFmtId="9" fontId="6" fillId="0" borderId="14" xfId="0" applyNumberFormat="1" applyFont="1" applyFill="1" applyBorder="1" applyAlignment="1">
      <alignment horizontal="center" vertical="center"/>
    </xf>
    <xf numFmtId="0" fontId="6" fillId="0" borderId="25" xfId="0" applyFont="1" applyBorder="1" applyAlignment="1">
      <alignment horizontal="justify" vertical="center" wrapText="1"/>
    </xf>
    <xf numFmtId="0" fontId="6" fillId="0" borderId="13" xfId="0" applyFont="1" applyBorder="1" applyAlignment="1">
      <alignment horizontal="justify" vertical="center" wrapText="1"/>
    </xf>
    <xf numFmtId="3" fontId="6" fillId="0" borderId="26" xfId="0" applyNumberFormat="1" applyFont="1" applyBorder="1" applyAlignment="1">
      <alignment horizontal="center" vertical="center"/>
    </xf>
    <xf numFmtId="3" fontId="6" fillId="0" borderId="27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6" fillId="0" borderId="25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3" fontId="6" fillId="0" borderId="21" xfId="0" applyNumberFormat="1" applyFont="1" applyFill="1" applyBorder="1" applyAlignment="1">
      <alignment horizontal="center" vertical="center" wrapText="1"/>
    </xf>
    <xf numFmtId="3" fontId="6" fillId="0" borderId="28" xfId="0" applyNumberFormat="1" applyFont="1" applyFill="1" applyBorder="1" applyAlignment="1">
      <alignment horizontal="center" vertical="center" wrapText="1"/>
    </xf>
    <xf numFmtId="3" fontId="6" fillId="0" borderId="21" xfId="0" applyNumberFormat="1" applyFont="1" applyFill="1" applyBorder="1" applyAlignment="1">
      <alignment horizontal="center" vertical="center"/>
    </xf>
    <xf numFmtId="3" fontId="6" fillId="0" borderId="14" xfId="0" applyNumberFormat="1" applyFont="1" applyFill="1" applyBorder="1" applyAlignment="1">
      <alignment horizontal="center" vertical="center"/>
    </xf>
    <xf numFmtId="9" fontId="6" fillId="0" borderId="14" xfId="0" applyNumberFormat="1" applyFont="1" applyFill="1" applyBorder="1" applyAlignment="1">
      <alignment horizontal="center" vertical="center" wrapText="1"/>
    </xf>
    <xf numFmtId="9" fontId="6" fillId="0" borderId="20" xfId="0" applyNumberFormat="1" applyFont="1" applyFill="1" applyBorder="1" applyAlignment="1">
      <alignment horizontal="center" vertical="center" wrapText="1"/>
    </xf>
    <xf numFmtId="9" fontId="6" fillId="0" borderId="21" xfId="0" applyNumberFormat="1" applyFont="1" applyFill="1" applyBorder="1" applyAlignment="1">
      <alignment horizontal="center" vertical="center"/>
    </xf>
    <xf numFmtId="9" fontId="6" fillId="0" borderId="14" xfId="0" applyNumberFormat="1" applyFont="1" applyFill="1" applyBorder="1" applyAlignment="1">
      <alignment horizontal="center" vertical="center"/>
    </xf>
    <xf numFmtId="9" fontId="6" fillId="0" borderId="20" xfId="0" applyNumberFormat="1" applyFont="1" applyFill="1" applyBorder="1" applyAlignment="1">
      <alignment horizontal="center" vertical="center"/>
    </xf>
    <xf numFmtId="9" fontId="6" fillId="0" borderId="15" xfId="0" applyNumberFormat="1" applyFont="1" applyFill="1" applyBorder="1" applyAlignment="1">
      <alignment horizontal="center" vertical="center" wrapText="1"/>
    </xf>
    <xf numFmtId="9" fontId="6" fillId="0" borderId="24" xfId="0" applyNumberFormat="1" applyFont="1" applyFill="1" applyBorder="1" applyAlignment="1">
      <alignment horizontal="center" vertical="center" wrapText="1"/>
    </xf>
    <xf numFmtId="9" fontId="6" fillId="0" borderId="28" xfId="0" applyNumberFormat="1" applyFont="1" applyFill="1" applyBorder="1" applyAlignment="1">
      <alignment horizontal="center" vertical="center"/>
    </xf>
    <xf numFmtId="9" fontId="6" fillId="0" borderId="16" xfId="0" applyNumberFormat="1" applyFont="1" applyFill="1" applyBorder="1" applyAlignment="1">
      <alignment horizontal="center" vertical="center" wrapText="1"/>
    </xf>
    <xf numFmtId="3" fontId="6" fillId="0" borderId="29" xfId="0" applyNumberFormat="1" applyFont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/>
    </xf>
    <xf numFmtId="9" fontId="6" fillId="0" borderId="10" xfId="0" applyNumberFormat="1" applyFont="1" applyFill="1" applyBorder="1" applyAlignment="1">
      <alignment horizontal="center" vertical="center"/>
    </xf>
    <xf numFmtId="9" fontId="6" fillId="0" borderId="30" xfId="0" applyNumberFormat="1" applyFont="1" applyFill="1" applyBorder="1" applyAlignment="1">
      <alignment horizontal="center" vertical="center"/>
    </xf>
    <xf numFmtId="9" fontId="10" fillId="0" borderId="31" xfId="0" applyNumberFormat="1" applyFont="1" applyBorder="1" applyAlignment="1">
      <alignment horizontal="center" vertical="center" wrapText="1"/>
    </xf>
    <xf numFmtId="9" fontId="10" fillId="0" borderId="32" xfId="0" applyNumberFormat="1" applyFont="1" applyBorder="1" applyAlignment="1">
      <alignment horizontal="center" vertical="center" wrapText="1"/>
    </xf>
    <xf numFmtId="3" fontId="10" fillId="0" borderId="32" xfId="0" applyNumberFormat="1" applyFont="1" applyBorder="1" applyAlignment="1">
      <alignment horizontal="center" vertical="center" wrapText="1"/>
    </xf>
    <xf numFmtId="9" fontId="10" fillId="0" borderId="33" xfId="0" applyNumberFormat="1" applyFont="1" applyBorder="1" applyAlignment="1">
      <alignment horizontal="center" vertical="center" wrapText="1"/>
    </xf>
    <xf numFmtId="3" fontId="10" fillId="0" borderId="34" xfId="0" applyNumberFormat="1" applyFont="1" applyBorder="1" applyAlignment="1">
      <alignment horizontal="center" vertical="center" wrapText="1"/>
    </xf>
    <xf numFmtId="9" fontId="0" fillId="0" borderId="0" xfId="0" applyNumberFormat="1" applyAlignment="1">
      <alignment/>
    </xf>
    <xf numFmtId="9" fontId="6" fillId="0" borderId="28" xfId="0" applyNumberFormat="1" applyFont="1" applyFill="1" applyBorder="1" applyAlignment="1">
      <alignment horizontal="center" vertical="center"/>
    </xf>
    <xf numFmtId="9" fontId="6" fillId="0" borderId="24" xfId="0" applyNumberFormat="1" applyFont="1" applyFill="1" applyBorder="1" applyAlignment="1">
      <alignment horizontal="center" vertical="center" wrapText="1"/>
    </xf>
    <xf numFmtId="9" fontId="6" fillId="0" borderId="21" xfId="0" applyNumberFormat="1" applyFont="1" applyFill="1" applyBorder="1" applyAlignment="1">
      <alignment horizontal="center" vertical="center"/>
    </xf>
    <xf numFmtId="9" fontId="6" fillId="0" borderId="16" xfId="0" applyNumberFormat="1" applyFont="1" applyFill="1" applyBorder="1" applyAlignment="1">
      <alignment horizontal="center" vertical="center" wrapText="1"/>
    </xf>
    <xf numFmtId="9" fontId="6" fillId="0" borderId="10" xfId="0" applyNumberFormat="1" applyFont="1" applyFill="1" applyBorder="1" applyAlignment="1">
      <alignment horizontal="center" vertical="center"/>
    </xf>
    <xf numFmtId="9" fontId="6" fillId="0" borderId="30" xfId="0" applyNumberFormat="1" applyFont="1" applyFill="1" applyBorder="1" applyAlignment="1">
      <alignment horizontal="center" vertical="center"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3" fontId="6" fillId="0" borderId="38" xfId="0" applyNumberFormat="1" applyFont="1" applyFill="1" applyBorder="1" applyAlignment="1">
      <alignment horizontal="center" vertical="center" wrapText="1"/>
    </xf>
    <xf numFmtId="9" fontId="6" fillId="0" borderId="38" xfId="0" applyNumberFormat="1" applyFont="1" applyFill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4" fillId="33" borderId="12" xfId="0" applyFont="1" applyFill="1" applyBorder="1" applyAlignment="1" applyProtection="1">
      <alignment horizontal="center" vertical="center" wrapText="1"/>
      <protection/>
    </xf>
    <xf numFmtId="0" fontId="4" fillId="33" borderId="17" xfId="0" applyFont="1" applyFill="1" applyBorder="1" applyAlignment="1" applyProtection="1">
      <alignment horizontal="center" vertical="center" wrapText="1"/>
      <protection/>
    </xf>
    <xf numFmtId="0" fontId="4" fillId="33" borderId="18" xfId="0" applyFont="1" applyFill="1" applyBorder="1" applyAlignment="1" applyProtection="1">
      <alignment horizontal="center" vertical="center" wrapText="1"/>
      <protection/>
    </xf>
    <xf numFmtId="14" fontId="4" fillId="33" borderId="19" xfId="0" applyNumberFormat="1" applyFont="1" applyFill="1" applyBorder="1" applyAlignment="1" applyProtection="1">
      <alignment horizontal="center" vertical="center" wrapText="1"/>
      <protection/>
    </xf>
    <xf numFmtId="3" fontId="6" fillId="0" borderId="35" xfId="0" applyNumberFormat="1" applyFont="1" applyFill="1" applyBorder="1" applyAlignment="1">
      <alignment horizontal="center" vertical="center" wrapText="1"/>
    </xf>
    <xf numFmtId="9" fontId="6" fillId="0" borderId="35" xfId="0" applyNumberFormat="1" applyFont="1" applyFill="1" applyBorder="1" applyAlignment="1">
      <alignment horizontal="center" vertical="center" wrapText="1"/>
    </xf>
    <xf numFmtId="187" fontId="6" fillId="0" borderId="28" xfId="0" applyNumberFormat="1" applyFont="1" applyFill="1" applyBorder="1" applyAlignment="1">
      <alignment horizontal="center" vertical="center" wrapText="1"/>
    </xf>
    <xf numFmtId="3" fontId="6" fillId="0" borderId="28" xfId="0" applyNumberFormat="1" applyFont="1" applyFill="1" applyBorder="1" applyAlignment="1">
      <alignment horizontal="center" vertical="center" wrapText="1"/>
    </xf>
    <xf numFmtId="187" fontId="6" fillId="0" borderId="35" xfId="0" applyNumberFormat="1" applyFont="1" applyFill="1" applyBorder="1" applyAlignment="1">
      <alignment horizontal="center" vertical="center" wrapText="1"/>
    </xf>
    <xf numFmtId="187" fontId="6" fillId="0" borderId="21" xfId="0" applyNumberFormat="1" applyFont="1" applyFill="1" applyBorder="1" applyAlignment="1">
      <alignment horizontal="center" vertical="center"/>
    </xf>
    <xf numFmtId="187" fontId="6" fillId="24" borderId="21" xfId="0" applyNumberFormat="1" applyFont="1" applyFill="1" applyBorder="1" applyAlignment="1">
      <alignment horizontal="center" vertical="center"/>
    </xf>
    <xf numFmtId="9" fontId="6" fillId="24" borderId="22" xfId="0" applyNumberFormat="1" applyFont="1" applyFill="1" applyBorder="1" applyAlignment="1">
      <alignment horizontal="center" vertical="center"/>
    </xf>
    <xf numFmtId="3" fontId="6" fillId="24" borderId="23" xfId="0" applyNumberFormat="1" applyFont="1" applyFill="1" applyBorder="1" applyAlignment="1">
      <alignment horizontal="center" vertical="center"/>
    </xf>
    <xf numFmtId="9" fontId="6" fillId="24" borderId="14" xfId="0" applyNumberFormat="1" applyFont="1" applyFill="1" applyBorder="1" applyAlignment="1">
      <alignment horizontal="center" vertical="center"/>
    </xf>
    <xf numFmtId="9" fontId="6" fillId="0" borderId="39" xfId="0" applyNumberFormat="1" applyFont="1" applyFill="1" applyBorder="1" applyAlignment="1">
      <alignment horizontal="center" vertical="center" wrapText="1"/>
    </xf>
    <xf numFmtId="9" fontId="6" fillId="33" borderId="40" xfId="0" applyNumberFormat="1" applyFont="1" applyFill="1" applyBorder="1" applyAlignment="1">
      <alignment horizontal="center" vertical="center" wrapText="1"/>
    </xf>
    <xf numFmtId="9" fontId="6" fillId="0" borderId="41" xfId="0" applyNumberFormat="1" applyFont="1" applyFill="1" applyBorder="1" applyAlignment="1">
      <alignment horizontal="center" vertical="center" wrapText="1"/>
    </xf>
    <xf numFmtId="9" fontId="6" fillId="10" borderId="21" xfId="0" applyNumberFormat="1" applyFont="1" applyFill="1" applyBorder="1" applyAlignment="1">
      <alignment horizontal="center" vertical="center" wrapText="1"/>
    </xf>
    <xf numFmtId="9" fontId="6" fillId="0" borderId="15" xfId="0" applyNumberFormat="1" applyFont="1" applyFill="1" applyBorder="1" applyAlignment="1">
      <alignment horizontal="center" vertical="center" wrapText="1"/>
    </xf>
    <xf numFmtId="3" fontId="6" fillId="0" borderId="26" xfId="0" applyNumberFormat="1" applyFont="1" applyFill="1" applyBorder="1" applyAlignment="1">
      <alignment horizontal="center" vertical="center"/>
    </xf>
    <xf numFmtId="3" fontId="6" fillId="0" borderId="27" xfId="0" applyNumberFormat="1" applyFont="1" applyFill="1" applyBorder="1" applyAlignment="1">
      <alignment horizontal="center" vertical="center"/>
    </xf>
    <xf numFmtId="187" fontId="6" fillId="0" borderId="21" xfId="0" applyNumberFormat="1" applyFont="1" applyFill="1" applyBorder="1" applyAlignment="1">
      <alignment horizontal="center" vertical="center" wrapText="1"/>
    </xf>
    <xf numFmtId="3" fontId="41" fillId="0" borderId="0" xfId="0" applyNumberFormat="1" applyFont="1" applyAlignment="1">
      <alignment horizontal="center"/>
    </xf>
    <xf numFmtId="0" fontId="4" fillId="0" borderId="42" xfId="0" applyFont="1" applyBorder="1" applyAlignment="1" applyProtection="1">
      <alignment horizontal="center" vertical="center" wrapText="1"/>
      <protection/>
    </xf>
    <xf numFmtId="0" fontId="4" fillId="0" borderId="43" xfId="0" applyFont="1" applyBorder="1" applyAlignment="1" applyProtection="1">
      <alignment horizontal="center" vertical="center" wrapText="1"/>
      <protection/>
    </xf>
    <xf numFmtId="0" fontId="4" fillId="0" borderId="44" xfId="0" applyFont="1" applyBorder="1" applyAlignment="1" applyProtection="1">
      <alignment horizontal="center" vertical="center" wrapText="1"/>
      <protection/>
    </xf>
    <xf numFmtId="0" fontId="4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14" fontId="6" fillId="0" borderId="44" xfId="0" applyNumberFormat="1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14" fontId="6" fillId="0" borderId="43" xfId="0" applyNumberFormat="1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9" fontId="6" fillId="0" borderId="55" xfId="0" applyNumberFormat="1" applyFont="1" applyFill="1" applyBorder="1" applyAlignment="1">
      <alignment horizontal="center" vertical="center" wrapText="1"/>
    </xf>
    <xf numFmtId="9" fontId="6" fillId="0" borderId="56" xfId="0" applyNumberFormat="1" applyFont="1" applyFill="1" applyBorder="1" applyAlignment="1">
      <alignment horizontal="center" vertical="center" wrapText="1"/>
    </xf>
    <xf numFmtId="9" fontId="6" fillId="0" borderId="57" xfId="0" applyNumberFormat="1" applyFont="1" applyFill="1" applyBorder="1" applyAlignment="1">
      <alignment horizontal="center" vertical="center" wrapText="1"/>
    </xf>
    <xf numFmtId="0" fontId="6" fillId="0" borderId="55" xfId="0" applyFont="1" applyBorder="1" applyAlignment="1">
      <alignment horizontal="justify" vertical="center" wrapText="1"/>
    </xf>
    <xf numFmtId="0" fontId="6" fillId="0" borderId="56" xfId="0" applyFont="1" applyBorder="1" applyAlignment="1">
      <alignment horizontal="justify" vertical="center" wrapText="1"/>
    </xf>
    <xf numFmtId="0" fontId="5" fillId="0" borderId="5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9" fontId="0" fillId="0" borderId="56" xfId="0" applyNumberFormat="1" applyBorder="1" applyAlignment="1">
      <alignment horizontal="center" vertical="center" wrapText="1"/>
    </xf>
    <xf numFmtId="0" fontId="4" fillId="0" borderId="60" xfId="0" applyFont="1" applyBorder="1" applyAlignment="1" applyProtection="1">
      <alignment horizontal="center" vertical="center" wrapText="1"/>
      <protection/>
    </xf>
    <xf numFmtId="0" fontId="5" fillId="0" borderId="49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1676400</xdr:colOff>
      <xdr:row>0</xdr:row>
      <xdr:rowOff>152400</xdr:rowOff>
    </xdr:from>
    <xdr:to>
      <xdr:col>5</xdr:col>
      <xdr:colOff>2390775</xdr:colOff>
      <xdr:row>5</xdr:row>
      <xdr:rowOff>9525</xdr:rowOff>
    </xdr:to>
    <xdr:pic>
      <xdr:nvPicPr>
        <xdr:cNvPr id="1" name="Imagen 5" descr="escud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34275" y="152400"/>
          <a:ext cx="7143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933450</xdr:colOff>
      <xdr:row>1</xdr:row>
      <xdr:rowOff>76200</xdr:rowOff>
    </xdr:from>
    <xdr:to>
      <xdr:col>13</xdr:col>
      <xdr:colOff>390525</xdr:colOff>
      <xdr:row>4</xdr:row>
      <xdr:rowOff>19050</xdr:rowOff>
    </xdr:to>
    <xdr:pic>
      <xdr:nvPicPr>
        <xdr:cNvPr id="2" name="Picture 22" descr="Logo_Empresa_de_todos"/>
        <xdr:cNvPicPr preferRelativeResize="1">
          <a:picLocks noChangeAspect="1"/>
        </xdr:cNvPicPr>
      </xdr:nvPicPr>
      <xdr:blipFill>
        <a:blip r:embed="rId2"/>
        <a:srcRect l="30648" t="55755" r="-93"/>
        <a:stretch>
          <a:fillRect/>
        </a:stretch>
      </xdr:blipFill>
      <xdr:spPr>
        <a:xfrm>
          <a:off x="15392400" y="257175"/>
          <a:ext cx="12573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1647825</xdr:colOff>
      <xdr:row>0</xdr:row>
      <xdr:rowOff>142875</xdr:rowOff>
    </xdr:from>
    <xdr:to>
      <xdr:col>5</xdr:col>
      <xdr:colOff>2362200</xdr:colOff>
      <xdr:row>5</xdr:row>
      <xdr:rowOff>0</xdr:rowOff>
    </xdr:to>
    <xdr:pic>
      <xdr:nvPicPr>
        <xdr:cNvPr id="1" name="Imagen 5" descr="escud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142875"/>
          <a:ext cx="7143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752475</xdr:colOff>
      <xdr:row>1</xdr:row>
      <xdr:rowOff>123825</xdr:rowOff>
    </xdr:from>
    <xdr:to>
      <xdr:col>14</xdr:col>
      <xdr:colOff>209550</xdr:colOff>
      <xdr:row>4</xdr:row>
      <xdr:rowOff>66675</xdr:rowOff>
    </xdr:to>
    <xdr:pic>
      <xdr:nvPicPr>
        <xdr:cNvPr id="2" name="Picture 22" descr="Logo_Empresa_de_todos"/>
        <xdr:cNvPicPr preferRelativeResize="1">
          <a:picLocks noChangeAspect="1"/>
        </xdr:cNvPicPr>
      </xdr:nvPicPr>
      <xdr:blipFill>
        <a:blip r:embed="rId2"/>
        <a:srcRect l="30648" t="55755" r="-93"/>
        <a:stretch>
          <a:fillRect/>
        </a:stretch>
      </xdr:blipFill>
      <xdr:spPr>
        <a:xfrm>
          <a:off x="15211425" y="304800"/>
          <a:ext cx="12573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2362200</xdr:colOff>
      <xdr:row>0</xdr:row>
      <xdr:rowOff>133350</xdr:rowOff>
    </xdr:from>
    <xdr:to>
      <xdr:col>6</xdr:col>
      <xdr:colOff>314325</xdr:colOff>
      <xdr:row>4</xdr:row>
      <xdr:rowOff>171450</xdr:rowOff>
    </xdr:to>
    <xdr:pic>
      <xdr:nvPicPr>
        <xdr:cNvPr id="1" name="Imagen 5" descr="escud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0075" y="133350"/>
          <a:ext cx="7143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1571625</xdr:colOff>
      <xdr:row>1</xdr:row>
      <xdr:rowOff>57150</xdr:rowOff>
    </xdr:from>
    <xdr:to>
      <xdr:col>15</xdr:col>
      <xdr:colOff>1028700</xdr:colOff>
      <xdr:row>4</xdr:row>
      <xdr:rowOff>0</xdr:rowOff>
    </xdr:to>
    <xdr:pic>
      <xdr:nvPicPr>
        <xdr:cNvPr id="2" name="Picture 22" descr="Logo_Empresa_de_todos"/>
        <xdr:cNvPicPr preferRelativeResize="1">
          <a:picLocks noChangeAspect="1"/>
        </xdr:cNvPicPr>
      </xdr:nvPicPr>
      <xdr:blipFill>
        <a:blip r:embed="rId2"/>
        <a:srcRect l="30648" t="55755" r="-93"/>
        <a:stretch>
          <a:fillRect/>
        </a:stretch>
      </xdr:blipFill>
      <xdr:spPr>
        <a:xfrm>
          <a:off x="15697200" y="238125"/>
          <a:ext cx="12573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1657350</xdr:colOff>
      <xdr:row>0</xdr:row>
      <xdr:rowOff>161925</xdr:rowOff>
    </xdr:from>
    <xdr:to>
      <xdr:col>5</xdr:col>
      <xdr:colOff>2466975</xdr:colOff>
      <xdr:row>5</xdr:row>
      <xdr:rowOff>19050</xdr:rowOff>
    </xdr:to>
    <xdr:pic>
      <xdr:nvPicPr>
        <xdr:cNvPr id="1" name="Imagen 5" descr="escud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161925"/>
          <a:ext cx="8096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1752600</xdr:colOff>
      <xdr:row>1</xdr:row>
      <xdr:rowOff>76200</xdr:rowOff>
    </xdr:from>
    <xdr:to>
      <xdr:col>12</xdr:col>
      <xdr:colOff>1209675</xdr:colOff>
      <xdr:row>4</xdr:row>
      <xdr:rowOff>19050</xdr:rowOff>
    </xdr:to>
    <xdr:pic>
      <xdr:nvPicPr>
        <xdr:cNvPr id="2" name="Picture 22" descr="Logo_Empresa_de_todos"/>
        <xdr:cNvPicPr preferRelativeResize="1">
          <a:picLocks noChangeAspect="1"/>
        </xdr:cNvPicPr>
      </xdr:nvPicPr>
      <xdr:blipFill>
        <a:blip r:embed="rId2"/>
        <a:srcRect l="30648" t="55755" r="-93"/>
        <a:stretch>
          <a:fillRect/>
        </a:stretch>
      </xdr:blipFill>
      <xdr:spPr>
        <a:xfrm>
          <a:off x="14411325" y="257175"/>
          <a:ext cx="12573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18"/>
  <sheetViews>
    <sheetView zoomScale="80" zoomScaleNormal="80" zoomScalePageLayoutView="0" workbookViewId="0" topLeftCell="D7">
      <selection activeCell="L15" sqref="L15"/>
    </sheetView>
  </sheetViews>
  <sheetFormatPr defaultColWidth="11.00390625" defaultRowHeight="14.25"/>
  <cols>
    <col min="1" max="1" width="14.875" style="0" customWidth="1"/>
    <col min="2" max="2" width="17.875" style="0" customWidth="1"/>
    <col min="3" max="3" width="21.375" style="0" customWidth="1"/>
    <col min="5" max="5" width="11.75390625" style="0" customWidth="1"/>
    <col min="6" max="6" width="36.25390625" style="0" customWidth="1"/>
    <col min="7" max="9" width="9.625" style="0" customWidth="1"/>
    <col min="11" max="11" width="13.125" style="0" customWidth="1"/>
    <col min="12" max="14" width="23.625" style="0" customWidth="1"/>
    <col min="15" max="16" width="12.625" style="0" customWidth="1"/>
    <col min="17" max="17" width="42.625" style="0" customWidth="1"/>
    <col min="19" max="19" width="11.625" style="0" customWidth="1"/>
  </cols>
  <sheetData>
    <row r="2" spans="1:17" ht="18">
      <c r="A2" s="28" t="s">
        <v>38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7" ht="18">
      <c r="A3" s="28" t="s">
        <v>39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1:17" ht="18">
      <c r="A4" s="28" t="s">
        <v>42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</row>
    <row r="6" ht="15" thickBot="1"/>
    <row r="7" spans="1:19" ht="15.75" thickBot="1">
      <c r="A7" s="5" t="s">
        <v>4</v>
      </c>
      <c r="B7" s="10" t="s">
        <v>20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2"/>
      <c r="R7" s="2"/>
      <c r="S7" s="2"/>
    </row>
    <row r="8" spans="1:19" ht="15.75" thickBot="1">
      <c r="A8" s="11">
        <v>2008</v>
      </c>
      <c r="B8" s="12">
        <v>39813</v>
      </c>
      <c r="C8" s="97" t="s">
        <v>5</v>
      </c>
      <c r="D8" s="98"/>
      <c r="E8" s="98"/>
      <c r="F8" s="98"/>
      <c r="G8" s="98"/>
      <c r="H8" s="98"/>
      <c r="I8" s="99"/>
      <c r="J8" s="1"/>
      <c r="K8" s="1"/>
      <c r="L8" s="1"/>
      <c r="M8" s="1"/>
      <c r="N8" s="1"/>
      <c r="O8" s="1"/>
      <c r="P8" s="1"/>
      <c r="Q8" s="2"/>
      <c r="R8" s="2"/>
      <c r="S8" s="2"/>
    </row>
    <row r="9" spans="1:19" ht="15" customHeight="1">
      <c r="A9" s="100" t="s">
        <v>0</v>
      </c>
      <c r="B9" s="103" t="s">
        <v>1</v>
      </c>
      <c r="C9" s="105" t="s">
        <v>2</v>
      </c>
      <c r="D9" s="108" t="s">
        <v>6</v>
      </c>
      <c r="E9" s="108"/>
      <c r="F9" s="108" t="s">
        <v>7</v>
      </c>
      <c r="G9" s="108"/>
      <c r="H9" s="108"/>
      <c r="I9" s="112"/>
      <c r="J9" s="138" t="s">
        <v>8</v>
      </c>
      <c r="K9" s="139"/>
      <c r="L9" s="142" t="s">
        <v>19</v>
      </c>
      <c r="M9" s="143"/>
      <c r="N9" s="144"/>
      <c r="O9" s="144"/>
      <c r="P9" s="145"/>
      <c r="Q9" s="105" t="s">
        <v>9</v>
      </c>
      <c r="R9" s="108"/>
      <c r="S9" s="112"/>
    </row>
    <row r="10" spans="1:19" ht="15" customHeight="1">
      <c r="A10" s="101"/>
      <c r="B10" s="103"/>
      <c r="C10" s="106"/>
      <c r="D10" s="109"/>
      <c r="E10" s="109"/>
      <c r="F10" s="109"/>
      <c r="G10" s="109"/>
      <c r="H10" s="109"/>
      <c r="I10" s="111"/>
      <c r="J10" s="140"/>
      <c r="K10" s="141"/>
      <c r="L10" s="146"/>
      <c r="M10" s="147"/>
      <c r="N10" s="148"/>
      <c r="O10" s="148"/>
      <c r="P10" s="149"/>
      <c r="Q10" s="106"/>
      <c r="R10" s="109"/>
      <c r="S10" s="111"/>
    </row>
    <row r="11" spans="1:19" ht="15">
      <c r="A11" s="101"/>
      <c r="B11" s="103"/>
      <c r="C11" s="106"/>
      <c r="D11" s="109"/>
      <c r="E11" s="109"/>
      <c r="F11" s="109" t="s">
        <v>10</v>
      </c>
      <c r="G11" s="113" t="s">
        <v>3</v>
      </c>
      <c r="H11" s="109" t="s">
        <v>11</v>
      </c>
      <c r="I11" s="111"/>
      <c r="J11" s="134" t="s">
        <v>12</v>
      </c>
      <c r="K11" s="136" t="s">
        <v>13</v>
      </c>
      <c r="L11" s="146"/>
      <c r="M11" s="147"/>
      <c r="N11" s="148"/>
      <c r="O11" s="148"/>
      <c r="P11" s="149"/>
      <c r="Q11" s="106"/>
      <c r="R11" s="109"/>
      <c r="S11" s="111"/>
    </row>
    <row r="12" spans="1:19" ht="42" customHeight="1" thickBot="1">
      <c r="A12" s="102"/>
      <c r="B12" s="104"/>
      <c r="C12" s="107"/>
      <c r="D12" s="3" t="s">
        <v>14</v>
      </c>
      <c r="E12" s="3" t="s">
        <v>15</v>
      </c>
      <c r="F12" s="110"/>
      <c r="G12" s="114"/>
      <c r="H12" s="3" t="s">
        <v>16</v>
      </c>
      <c r="I12" s="9" t="s">
        <v>17</v>
      </c>
      <c r="J12" s="135"/>
      <c r="K12" s="137"/>
      <c r="L12" s="6" t="s">
        <v>23</v>
      </c>
      <c r="M12" s="7" t="s">
        <v>24</v>
      </c>
      <c r="N12" s="13" t="s">
        <v>25</v>
      </c>
      <c r="O12" s="13" t="s">
        <v>21</v>
      </c>
      <c r="P12" s="8" t="s">
        <v>22</v>
      </c>
      <c r="Q12" s="4" t="s">
        <v>18</v>
      </c>
      <c r="R12" s="3" t="s">
        <v>14</v>
      </c>
      <c r="S12" s="9" t="s">
        <v>15</v>
      </c>
    </row>
    <row r="13" spans="1:19" ht="60" customHeight="1">
      <c r="A13" s="115" t="s">
        <v>31</v>
      </c>
      <c r="B13" s="118" t="s">
        <v>32</v>
      </c>
      <c r="C13" s="121" t="s">
        <v>33</v>
      </c>
      <c r="D13" s="127">
        <v>39448</v>
      </c>
      <c r="E13" s="127">
        <v>39813</v>
      </c>
      <c r="F13" s="16" t="s">
        <v>27</v>
      </c>
      <c r="G13" s="18">
        <v>0</v>
      </c>
      <c r="H13" s="38">
        <v>0</v>
      </c>
      <c r="I13" s="39">
        <v>0</v>
      </c>
      <c r="J13" s="129">
        <v>1</v>
      </c>
      <c r="K13" s="62" t="s">
        <v>48</v>
      </c>
      <c r="L13" s="26">
        <v>0</v>
      </c>
      <c r="M13" s="40">
        <v>0</v>
      </c>
      <c r="N13" s="40">
        <v>0</v>
      </c>
      <c r="O13" s="63" t="s">
        <v>48</v>
      </c>
      <c r="P13" s="49">
        <v>0</v>
      </c>
      <c r="Q13" s="24" t="s">
        <v>36</v>
      </c>
      <c r="R13" s="14">
        <v>39448</v>
      </c>
      <c r="S13" s="21">
        <v>39813</v>
      </c>
    </row>
    <row r="14" spans="1:19" ht="41.25" customHeight="1" thickBot="1">
      <c r="A14" s="116"/>
      <c r="B14" s="119"/>
      <c r="C14" s="122"/>
      <c r="D14" s="128"/>
      <c r="E14" s="128"/>
      <c r="F14" s="17" t="s">
        <v>28</v>
      </c>
      <c r="G14" s="19">
        <v>0.6</v>
      </c>
      <c r="H14" s="42">
        <v>0.2</v>
      </c>
      <c r="I14" s="43">
        <v>0.4</v>
      </c>
      <c r="J14" s="130"/>
      <c r="K14" s="47">
        <f>+(H14+I14)/G14</f>
        <v>1.0000000000000002</v>
      </c>
      <c r="L14" s="27">
        <f>85000+80000</f>
        <v>165000</v>
      </c>
      <c r="M14" s="41">
        <v>70000</v>
      </c>
      <c r="N14" s="41">
        <v>10000</v>
      </c>
      <c r="O14" s="45">
        <f>+M14/L14</f>
        <v>0.42424242424242425</v>
      </c>
      <c r="P14" s="46">
        <f>+N14/M14</f>
        <v>0.14285714285714285</v>
      </c>
      <c r="Q14" s="25" t="s">
        <v>37</v>
      </c>
      <c r="R14" s="15">
        <v>39448</v>
      </c>
      <c r="S14" s="22">
        <v>39813</v>
      </c>
    </row>
    <row r="15" spans="1:19" ht="55.5" customHeight="1">
      <c r="A15" s="116"/>
      <c r="B15" s="119"/>
      <c r="C15" s="125" t="s">
        <v>34</v>
      </c>
      <c r="D15" s="127">
        <v>39448</v>
      </c>
      <c r="E15" s="127">
        <v>39813</v>
      </c>
      <c r="F15" s="16" t="s">
        <v>29</v>
      </c>
      <c r="G15" s="18">
        <v>1</v>
      </c>
      <c r="H15" s="38">
        <v>0</v>
      </c>
      <c r="I15" s="39">
        <v>1</v>
      </c>
      <c r="J15" s="129">
        <v>1</v>
      </c>
      <c r="K15" s="48">
        <f>+(H15+I15)/G15</f>
        <v>1</v>
      </c>
      <c r="L15" s="26">
        <v>35000</v>
      </c>
      <c r="M15" s="40">
        <v>29800</v>
      </c>
      <c r="N15" s="40">
        <v>0</v>
      </c>
      <c r="O15" s="44">
        <f>+M15/L15</f>
        <v>0.8514285714285714</v>
      </c>
      <c r="P15" s="49">
        <f>+N15/M15</f>
        <v>0</v>
      </c>
      <c r="Q15" s="132" t="s">
        <v>35</v>
      </c>
      <c r="R15" s="127">
        <v>39448</v>
      </c>
      <c r="S15" s="123">
        <v>39813</v>
      </c>
    </row>
    <row r="16" spans="1:19" ht="32.25" customHeight="1" thickBot="1">
      <c r="A16" s="117"/>
      <c r="B16" s="120"/>
      <c r="C16" s="126"/>
      <c r="D16" s="128"/>
      <c r="E16" s="128"/>
      <c r="F16" s="17" t="s">
        <v>30</v>
      </c>
      <c r="G16" s="19">
        <v>0</v>
      </c>
      <c r="H16" s="42">
        <v>0</v>
      </c>
      <c r="I16" s="43">
        <v>0</v>
      </c>
      <c r="J16" s="131"/>
      <c r="K16" s="50" t="s">
        <v>41</v>
      </c>
      <c r="L16" s="51">
        <v>0</v>
      </c>
      <c r="M16" s="52">
        <v>0</v>
      </c>
      <c r="N16" s="52">
        <v>0</v>
      </c>
      <c r="O16" s="53" t="s">
        <v>41</v>
      </c>
      <c r="P16" s="54">
        <v>0</v>
      </c>
      <c r="Q16" s="133"/>
      <c r="R16" s="128"/>
      <c r="S16" s="124"/>
    </row>
    <row r="17" spans="10:16" ht="16.5" thickBot="1">
      <c r="J17" s="55">
        <f>+AVERAGE(J13:J16)</f>
        <v>1</v>
      </c>
      <c r="K17" s="58">
        <f>+AVERAGE(K13:K16)</f>
        <v>1</v>
      </c>
      <c r="L17" s="59">
        <f>SUM(L13:L16)</f>
        <v>200000</v>
      </c>
      <c r="M17" s="57">
        <f>SUM(M13:M16)</f>
        <v>99800</v>
      </c>
      <c r="N17" s="57">
        <f>SUM(N13:N16)</f>
        <v>10000</v>
      </c>
      <c r="O17" s="56">
        <f>+M17/L17</f>
        <v>0.499</v>
      </c>
      <c r="P17" s="58">
        <f>+N17/M17</f>
        <v>0.10020040080160321</v>
      </c>
    </row>
    <row r="18" ht="14.25">
      <c r="A18" t="s">
        <v>26</v>
      </c>
    </row>
  </sheetData>
  <sheetProtection password="FE8A" sheet="1"/>
  <mergeCells count="27">
    <mergeCell ref="J15:J16"/>
    <mergeCell ref="Q15:Q16"/>
    <mergeCell ref="R15:R16"/>
    <mergeCell ref="Q9:S11"/>
    <mergeCell ref="J11:J12"/>
    <mergeCell ref="K11:K12"/>
    <mergeCell ref="J9:K10"/>
    <mergeCell ref="L9:P11"/>
    <mergeCell ref="A13:A16"/>
    <mergeCell ref="B13:B16"/>
    <mergeCell ref="C13:C14"/>
    <mergeCell ref="S15:S16"/>
    <mergeCell ref="C15:C16"/>
    <mergeCell ref="D13:D14"/>
    <mergeCell ref="E13:E14"/>
    <mergeCell ref="D15:D16"/>
    <mergeCell ref="E15:E16"/>
    <mergeCell ref="J13:J14"/>
    <mergeCell ref="C8:I8"/>
    <mergeCell ref="A9:A12"/>
    <mergeCell ref="B9:B12"/>
    <mergeCell ref="C9:C12"/>
    <mergeCell ref="D9:E11"/>
    <mergeCell ref="F11:F12"/>
    <mergeCell ref="H11:I11"/>
    <mergeCell ref="F9:I10"/>
    <mergeCell ref="G11:G12"/>
  </mergeCells>
  <printOptions horizontalCentered="1"/>
  <pageMargins left="0.6692913385826772" right="0.3937007874015748" top="0.3937007874015748" bottom="0.3937007874015748" header="0.31496062992125984" footer="0.31496062992125984"/>
  <pageSetup horizontalDpi="600" verticalDpi="600" orientation="landscape" pageOrder="overThenDown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T18"/>
  <sheetViews>
    <sheetView zoomScale="80" zoomScaleNormal="80" zoomScalePageLayoutView="0" workbookViewId="0" topLeftCell="E4">
      <selection activeCell="N17" sqref="N17"/>
    </sheetView>
  </sheetViews>
  <sheetFormatPr defaultColWidth="11.00390625" defaultRowHeight="14.25"/>
  <cols>
    <col min="1" max="1" width="14.875" style="0" customWidth="1"/>
    <col min="2" max="2" width="17.875" style="0" customWidth="1"/>
    <col min="3" max="3" width="21.375" style="0" customWidth="1"/>
    <col min="5" max="5" width="11.75390625" style="0" customWidth="1"/>
    <col min="6" max="6" width="36.25390625" style="0" customWidth="1"/>
    <col min="7" max="9" width="9.625" style="0" customWidth="1"/>
    <col min="10" max="10" width="9.75390625" style="0" hidden="1" customWidth="1"/>
    <col min="12" max="12" width="13.125" style="0" customWidth="1"/>
    <col min="13" max="15" width="23.625" style="0" customWidth="1"/>
    <col min="16" max="17" width="12.625" style="0" customWidth="1"/>
    <col min="18" max="18" width="42.625" style="0" customWidth="1"/>
    <col min="20" max="20" width="11.625" style="0" customWidth="1"/>
  </cols>
  <sheetData>
    <row r="2" spans="1:18" ht="18">
      <c r="A2" s="28" t="s">
        <v>38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</row>
    <row r="3" spans="1:18" ht="18">
      <c r="A3" s="28" t="s">
        <v>39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</row>
    <row r="4" spans="1:18" ht="18">
      <c r="A4" s="28" t="s">
        <v>40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</row>
    <row r="6" ht="15" thickBot="1"/>
    <row r="7" spans="1:20" ht="15.75" thickBot="1">
      <c r="A7" s="5" t="s">
        <v>4</v>
      </c>
      <c r="B7" s="10" t="s">
        <v>20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2"/>
      <c r="S7" s="2"/>
      <c r="T7" s="2"/>
    </row>
    <row r="8" spans="1:20" ht="15.75" thickBot="1">
      <c r="A8" s="11">
        <v>2009</v>
      </c>
      <c r="B8" s="12">
        <v>40178</v>
      </c>
      <c r="C8" s="97" t="s">
        <v>5</v>
      </c>
      <c r="D8" s="98"/>
      <c r="E8" s="98"/>
      <c r="F8" s="98"/>
      <c r="G8" s="98"/>
      <c r="H8" s="98"/>
      <c r="I8" s="99"/>
      <c r="J8" s="67"/>
      <c r="K8" s="1"/>
      <c r="L8" s="1"/>
      <c r="M8" s="1"/>
      <c r="N8" s="1"/>
      <c r="O8" s="1"/>
      <c r="P8" s="1"/>
      <c r="Q8" s="1"/>
      <c r="R8" s="2"/>
      <c r="S8" s="2"/>
      <c r="T8" s="2"/>
    </row>
    <row r="9" spans="1:20" ht="15" customHeight="1">
      <c r="A9" s="100" t="s">
        <v>0</v>
      </c>
      <c r="B9" s="103" t="s">
        <v>1</v>
      </c>
      <c r="C9" s="105" t="s">
        <v>2</v>
      </c>
      <c r="D9" s="108" t="s">
        <v>6</v>
      </c>
      <c r="E9" s="108"/>
      <c r="F9" s="108" t="s">
        <v>7</v>
      </c>
      <c r="G9" s="108"/>
      <c r="H9" s="108"/>
      <c r="I9" s="112"/>
      <c r="J9" s="68"/>
      <c r="K9" s="138" t="s">
        <v>8</v>
      </c>
      <c r="L9" s="139"/>
      <c r="M9" s="142" t="s">
        <v>19</v>
      </c>
      <c r="N9" s="143"/>
      <c r="O9" s="144"/>
      <c r="P9" s="144"/>
      <c r="Q9" s="145"/>
      <c r="R9" s="105" t="s">
        <v>9</v>
      </c>
      <c r="S9" s="108"/>
      <c r="T9" s="112"/>
    </row>
    <row r="10" spans="1:20" ht="15" customHeight="1">
      <c r="A10" s="101"/>
      <c r="B10" s="103"/>
      <c r="C10" s="106"/>
      <c r="D10" s="109"/>
      <c r="E10" s="109"/>
      <c r="F10" s="109"/>
      <c r="G10" s="109"/>
      <c r="H10" s="109"/>
      <c r="I10" s="111"/>
      <c r="J10" s="69"/>
      <c r="K10" s="140"/>
      <c r="L10" s="141"/>
      <c r="M10" s="146"/>
      <c r="N10" s="147"/>
      <c r="O10" s="148"/>
      <c r="P10" s="148"/>
      <c r="Q10" s="149"/>
      <c r="R10" s="106"/>
      <c r="S10" s="109"/>
      <c r="T10" s="111"/>
    </row>
    <row r="11" spans="1:20" ht="15">
      <c r="A11" s="101"/>
      <c r="B11" s="103"/>
      <c r="C11" s="106"/>
      <c r="D11" s="109"/>
      <c r="E11" s="109"/>
      <c r="F11" s="109" t="s">
        <v>10</v>
      </c>
      <c r="G11" s="113" t="s">
        <v>3</v>
      </c>
      <c r="H11" s="109" t="s">
        <v>11</v>
      </c>
      <c r="I11" s="111"/>
      <c r="J11" s="69"/>
      <c r="K11" s="134" t="s">
        <v>12</v>
      </c>
      <c r="L11" s="150" t="s">
        <v>13</v>
      </c>
      <c r="M11" s="146"/>
      <c r="N11" s="147"/>
      <c r="O11" s="148"/>
      <c r="P11" s="148"/>
      <c r="Q11" s="149"/>
      <c r="R11" s="106"/>
      <c r="S11" s="109"/>
      <c r="T11" s="111"/>
    </row>
    <row r="12" spans="1:20" ht="42" customHeight="1" thickBot="1">
      <c r="A12" s="102"/>
      <c r="B12" s="104"/>
      <c r="C12" s="107"/>
      <c r="D12" s="3" t="s">
        <v>14</v>
      </c>
      <c r="E12" s="3" t="s">
        <v>15</v>
      </c>
      <c r="F12" s="110"/>
      <c r="G12" s="114"/>
      <c r="H12" s="3" t="s">
        <v>16</v>
      </c>
      <c r="I12" s="9" t="s">
        <v>17</v>
      </c>
      <c r="J12" s="70"/>
      <c r="K12" s="135"/>
      <c r="L12" s="151"/>
      <c r="M12" s="6" t="s">
        <v>23</v>
      </c>
      <c r="N12" s="7" t="s">
        <v>24</v>
      </c>
      <c r="O12" s="13" t="s">
        <v>25</v>
      </c>
      <c r="P12" s="13" t="s">
        <v>21</v>
      </c>
      <c r="Q12" s="8" t="s">
        <v>22</v>
      </c>
      <c r="R12" s="4" t="s">
        <v>18</v>
      </c>
      <c r="S12" s="3" t="s">
        <v>14</v>
      </c>
      <c r="T12" s="9" t="s">
        <v>15</v>
      </c>
    </row>
    <row r="13" spans="1:20" ht="60" customHeight="1" thickBot="1">
      <c r="A13" s="115" t="s">
        <v>31</v>
      </c>
      <c r="B13" s="118" t="s">
        <v>32</v>
      </c>
      <c r="C13" s="121" t="s">
        <v>33</v>
      </c>
      <c r="D13" s="127">
        <v>39814</v>
      </c>
      <c r="E13" s="127">
        <v>40178</v>
      </c>
      <c r="F13" s="16" t="s">
        <v>27</v>
      </c>
      <c r="G13" s="18">
        <v>0</v>
      </c>
      <c r="H13" s="38">
        <v>0</v>
      </c>
      <c r="I13" s="39">
        <v>0</v>
      </c>
      <c r="J13" s="71">
        <f>SUM(H13:I13)</f>
        <v>0</v>
      </c>
      <c r="K13" s="129">
        <v>1</v>
      </c>
      <c r="L13" s="89">
        <v>1</v>
      </c>
      <c r="M13" s="26">
        <v>0</v>
      </c>
      <c r="N13" s="40">
        <v>0</v>
      </c>
      <c r="O13" s="40">
        <v>0</v>
      </c>
      <c r="P13" s="63" t="s">
        <v>41</v>
      </c>
      <c r="Q13" s="61">
        <v>0</v>
      </c>
      <c r="R13" s="24" t="s">
        <v>36</v>
      </c>
      <c r="S13" s="14">
        <v>39814</v>
      </c>
      <c r="T13" s="21">
        <v>40178</v>
      </c>
    </row>
    <row r="14" spans="1:20" ht="41.25" customHeight="1" thickBot="1">
      <c r="A14" s="116"/>
      <c r="B14" s="119"/>
      <c r="C14" s="122"/>
      <c r="D14" s="128"/>
      <c r="E14" s="128"/>
      <c r="F14" s="17" t="s">
        <v>28</v>
      </c>
      <c r="G14" s="19">
        <v>1</v>
      </c>
      <c r="H14" s="42">
        <v>0.8</v>
      </c>
      <c r="I14" s="43">
        <v>0.2</v>
      </c>
      <c r="J14" s="72">
        <f>SUM(H14:I14)</f>
        <v>1</v>
      </c>
      <c r="K14" s="130"/>
      <c r="L14" s="88">
        <f>+(H14+I14)/G14</f>
        <v>1</v>
      </c>
      <c r="M14" s="27">
        <f>104000+65000</f>
        <v>169000</v>
      </c>
      <c r="N14" s="41">
        <v>0</v>
      </c>
      <c r="O14" s="41">
        <v>0</v>
      </c>
      <c r="P14" s="45">
        <f>+N14/M14</f>
        <v>0</v>
      </c>
      <c r="Q14" s="46">
        <v>0</v>
      </c>
      <c r="R14" s="25" t="s">
        <v>37</v>
      </c>
      <c r="S14" s="15">
        <v>39814</v>
      </c>
      <c r="T14" s="22">
        <v>40178</v>
      </c>
    </row>
    <row r="15" spans="1:20" ht="55.5" customHeight="1" thickBot="1">
      <c r="A15" s="116"/>
      <c r="B15" s="119"/>
      <c r="C15" s="125" t="s">
        <v>34</v>
      </c>
      <c r="D15" s="127">
        <v>39814</v>
      </c>
      <c r="E15" s="127">
        <v>40178</v>
      </c>
      <c r="F15" s="16" t="s">
        <v>29</v>
      </c>
      <c r="G15" s="20">
        <v>0</v>
      </c>
      <c r="H15" s="38">
        <v>0</v>
      </c>
      <c r="I15" s="39">
        <v>0</v>
      </c>
      <c r="J15" s="71">
        <f>SUM(H15:I15)</f>
        <v>0</v>
      </c>
      <c r="K15" s="129">
        <v>1</v>
      </c>
      <c r="L15" s="62" t="s">
        <v>41</v>
      </c>
      <c r="M15" s="26">
        <v>0</v>
      </c>
      <c r="N15" s="40">
        <v>0</v>
      </c>
      <c r="O15" s="40">
        <v>0</v>
      </c>
      <c r="P15" s="63" t="s">
        <v>41</v>
      </c>
      <c r="Q15" s="61">
        <v>0</v>
      </c>
      <c r="R15" s="132" t="s">
        <v>35</v>
      </c>
      <c r="S15" s="127">
        <v>39814</v>
      </c>
      <c r="T15" s="123">
        <v>40178</v>
      </c>
    </row>
    <row r="16" spans="1:20" ht="32.25" customHeight="1" thickBot="1">
      <c r="A16" s="117"/>
      <c r="B16" s="120"/>
      <c r="C16" s="126"/>
      <c r="D16" s="128"/>
      <c r="E16" s="128"/>
      <c r="F16" s="17" t="s">
        <v>30</v>
      </c>
      <c r="G16" s="23">
        <v>0.5</v>
      </c>
      <c r="H16" s="42">
        <v>0</v>
      </c>
      <c r="I16" s="43">
        <v>0.5</v>
      </c>
      <c r="J16" s="72">
        <f>SUM(H16:I16)</f>
        <v>0.5</v>
      </c>
      <c r="K16" s="131"/>
      <c r="L16" s="64">
        <f>+(H16+I16)/G16</f>
        <v>1</v>
      </c>
      <c r="M16" s="51">
        <v>150000</v>
      </c>
      <c r="N16" s="52">
        <v>0</v>
      </c>
      <c r="O16" s="52">
        <v>0</v>
      </c>
      <c r="P16" s="65">
        <f>+N16/M16</f>
        <v>0</v>
      </c>
      <c r="Q16" s="66">
        <v>0</v>
      </c>
      <c r="R16" s="133"/>
      <c r="S16" s="128"/>
      <c r="T16" s="124"/>
    </row>
    <row r="17" spans="11:17" ht="16.5" thickBot="1">
      <c r="K17" s="55">
        <f>+AVERAGE(K13:K16)</f>
        <v>1</v>
      </c>
      <c r="L17" s="58">
        <f>+AVERAGE(L13:L16)</f>
        <v>1</v>
      </c>
      <c r="M17" s="59">
        <f>SUM(M13:M16)</f>
        <v>319000</v>
      </c>
      <c r="N17" s="57">
        <f>SUM(N13:N16)</f>
        <v>0</v>
      </c>
      <c r="O17" s="57">
        <f>SUM(O13:O16)</f>
        <v>0</v>
      </c>
      <c r="P17" s="56">
        <f>+N17/M17</f>
        <v>0</v>
      </c>
      <c r="Q17" s="58">
        <v>0</v>
      </c>
    </row>
    <row r="18" ht="14.25">
      <c r="A18" t="s">
        <v>26</v>
      </c>
    </row>
  </sheetData>
  <sheetProtection password="FE8A" sheet="1"/>
  <mergeCells count="27">
    <mergeCell ref="R9:T11"/>
    <mergeCell ref="T15:T16"/>
    <mergeCell ref="K11:K12"/>
    <mergeCell ref="L11:L12"/>
    <mergeCell ref="K9:L10"/>
    <mergeCell ref="S15:S16"/>
    <mergeCell ref="K13:K14"/>
    <mergeCell ref="K15:K16"/>
    <mergeCell ref="E13:E14"/>
    <mergeCell ref="R15:R16"/>
    <mergeCell ref="C8:I8"/>
    <mergeCell ref="A13:A16"/>
    <mergeCell ref="B13:B16"/>
    <mergeCell ref="C13:C14"/>
    <mergeCell ref="D13:D14"/>
    <mergeCell ref="C15:C16"/>
    <mergeCell ref="D15:D16"/>
    <mergeCell ref="E15:E16"/>
    <mergeCell ref="A9:A12"/>
    <mergeCell ref="B9:B12"/>
    <mergeCell ref="C9:C12"/>
    <mergeCell ref="D9:E11"/>
    <mergeCell ref="M9:Q11"/>
    <mergeCell ref="F9:I10"/>
    <mergeCell ref="G11:G12"/>
    <mergeCell ref="F11:F12"/>
    <mergeCell ref="H11:I11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geOrder="overThenDown" paperSize="14" scale="75" r:id="rId2"/>
  <headerFooter>
    <oddHeader>&amp;C&amp;F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V32"/>
  <sheetViews>
    <sheetView zoomScale="80" zoomScaleNormal="80" zoomScalePageLayoutView="0" workbookViewId="0" topLeftCell="D1">
      <selection activeCell="O17" sqref="O17"/>
    </sheetView>
  </sheetViews>
  <sheetFormatPr defaultColWidth="11.00390625" defaultRowHeight="14.25"/>
  <cols>
    <col min="1" max="1" width="14.875" style="0" customWidth="1"/>
    <col min="2" max="2" width="17.875" style="0" customWidth="1"/>
    <col min="3" max="3" width="21.375" style="0" customWidth="1"/>
    <col min="5" max="5" width="11.75390625" style="0" customWidth="1"/>
    <col min="6" max="6" width="36.25390625" style="0" customWidth="1"/>
    <col min="7" max="11" width="9.625" style="0" customWidth="1"/>
    <col min="12" max="12" width="11.875" style="0" hidden="1" customWidth="1"/>
    <col min="14" max="14" width="13.125" style="0" customWidth="1"/>
    <col min="15" max="17" width="23.625" style="0" customWidth="1"/>
    <col min="18" max="19" width="12.625" style="0" customWidth="1"/>
    <col min="20" max="20" width="42.625" style="0" customWidth="1"/>
    <col min="22" max="22" width="11.625" style="0" customWidth="1"/>
  </cols>
  <sheetData>
    <row r="2" spans="1:20" ht="18">
      <c r="A2" s="28" t="s">
        <v>38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</row>
    <row r="3" spans="1:20" ht="18">
      <c r="A3" s="28" t="s">
        <v>39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</row>
    <row r="4" spans="1:20" ht="18">
      <c r="A4" s="28" t="s">
        <v>40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</row>
    <row r="6" ht="15" thickBot="1"/>
    <row r="7" spans="1:22" ht="15.75" thickBot="1">
      <c r="A7" s="74" t="s">
        <v>4</v>
      </c>
      <c r="B7" s="75" t="s">
        <v>20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2"/>
      <c r="U7" s="2"/>
      <c r="V7" s="2"/>
    </row>
    <row r="8" spans="1:22" ht="15.75" thickBot="1">
      <c r="A8" s="76">
        <v>2010</v>
      </c>
      <c r="B8" s="77">
        <v>40451</v>
      </c>
      <c r="C8" s="97" t="s">
        <v>5</v>
      </c>
      <c r="D8" s="98"/>
      <c r="E8" s="98"/>
      <c r="F8" s="98"/>
      <c r="G8" s="98"/>
      <c r="H8" s="98"/>
      <c r="I8" s="153"/>
      <c r="J8" s="153"/>
      <c r="K8" s="99"/>
      <c r="L8" s="67"/>
      <c r="M8" s="1"/>
      <c r="N8" s="1"/>
      <c r="O8" s="1"/>
      <c r="P8" s="1"/>
      <c r="Q8" s="1"/>
      <c r="R8" s="1"/>
      <c r="S8" s="1"/>
      <c r="T8" s="2"/>
      <c r="U8" s="2"/>
      <c r="V8" s="2"/>
    </row>
    <row r="9" spans="1:22" ht="15" customHeight="1">
      <c r="A9" s="100" t="s">
        <v>0</v>
      </c>
      <c r="B9" s="103" t="s">
        <v>1</v>
      </c>
      <c r="C9" s="105" t="s">
        <v>2</v>
      </c>
      <c r="D9" s="108" t="s">
        <v>6</v>
      </c>
      <c r="E9" s="108"/>
      <c r="F9" s="108" t="s">
        <v>7</v>
      </c>
      <c r="G9" s="108"/>
      <c r="H9" s="108"/>
      <c r="I9" s="139"/>
      <c r="J9" s="139"/>
      <c r="K9" s="112"/>
      <c r="L9" s="68"/>
      <c r="M9" s="138" t="s">
        <v>8</v>
      </c>
      <c r="N9" s="139"/>
      <c r="O9" s="142" t="s">
        <v>19</v>
      </c>
      <c r="P9" s="143"/>
      <c r="Q9" s="144"/>
      <c r="R9" s="144"/>
      <c r="S9" s="145"/>
      <c r="T9" s="105" t="s">
        <v>9</v>
      </c>
      <c r="U9" s="108"/>
      <c r="V9" s="112"/>
    </row>
    <row r="10" spans="1:22" ht="15" customHeight="1">
      <c r="A10" s="101"/>
      <c r="B10" s="103"/>
      <c r="C10" s="106"/>
      <c r="D10" s="109"/>
      <c r="E10" s="109"/>
      <c r="F10" s="109"/>
      <c r="G10" s="109"/>
      <c r="H10" s="109"/>
      <c r="I10" s="141"/>
      <c r="J10" s="141"/>
      <c r="K10" s="111"/>
      <c r="L10" s="69"/>
      <c r="M10" s="140"/>
      <c r="N10" s="141"/>
      <c r="O10" s="146"/>
      <c r="P10" s="147"/>
      <c r="Q10" s="148"/>
      <c r="R10" s="148"/>
      <c r="S10" s="149"/>
      <c r="T10" s="106"/>
      <c r="U10" s="109"/>
      <c r="V10" s="111"/>
    </row>
    <row r="11" spans="1:22" ht="15">
      <c r="A11" s="101"/>
      <c r="B11" s="103"/>
      <c r="C11" s="106"/>
      <c r="D11" s="109"/>
      <c r="E11" s="109"/>
      <c r="F11" s="109" t="s">
        <v>10</v>
      </c>
      <c r="G11" s="113" t="s">
        <v>3</v>
      </c>
      <c r="H11" s="109" t="s">
        <v>11</v>
      </c>
      <c r="I11" s="141"/>
      <c r="J11" s="141"/>
      <c r="K11" s="111"/>
      <c r="L11" s="69"/>
      <c r="M11" s="134" t="s">
        <v>12</v>
      </c>
      <c r="N11" s="136" t="s">
        <v>13</v>
      </c>
      <c r="O11" s="146"/>
      <c r="P11" s="147"/>
      <c r="Q11" s="148"/>
      <c r="R11" s="148"/>
      <c r="S11" s="149"/>
      <c r="T11" s="106"/>
      <c r="U11" s="109"/>
      <c r="V11" s="111"/>
    </row>
    <row r="12" spans="1:22" ht="42" customHeight="1" thickBot="1">
      <c r="A12" s="102"/>
      <c r="B12" s="104"/>
      <c r="C12" s="107"/>
      <c r="D12" s="3" t="s">
        <v>14</v>
      </c>
      <c r="E12" s="3" t="s">
        <v>15</v>
      </c>
      <c r="F12" s="110"/>
      <c r="G12" s="114"/>
      <c r="H12" s="3" t="s">
        <v>43</v>
      </c>
      <c r="I12" s="73" t="s">
        <v>44</v>
      </c>
      <c r="J12" s="73" t="s">
        <v>45</v>
      </c>
      <c r="K12" s="9" t="s">
        <v>46</v>
      </c>
      <c r="L12" s="70"/>
      <c r="M12" s="135"/>
      <c r="N12" s="137"/>
      <c r="O12" s="6" t="s">
        <v>23</v>
      </c>
      <c r="P12" s="7" t="s">
        <v>24</v>
      </c>
      <c r="Q12" s="13" t="s">
        <v>25</v>
      </c>
      <c r="R12" s="13" t="s">
        <v>21</v>
      </c>
      <c r="S12" s="8" t="s">
        <v>22</v>
      </c>
      <c r="T12" s="4" t="s">
        <v>18</v>
      </c>
      <c r="U12" s="3" t="s">
        <v>14</v>
      </c>
      <c r="V12" s="9" t="s">
        <v>15</v>
      </c>
    </row>
    <row r="13" spans="1:22" ht="60" customHeight="1" thickBot="1">
      <c r="A13" s="115" t="s">
        <v>31</v>
      </c>
      <c r="B13" s="118" t="s">
        <v>32</v>
      </c>
      <c r="C13" s="121" t="s">
        <v>33</v>
      </c>
      <c r="D13" s="127">
        <v>40179</v>
      </c>
      <c r="E13" s="127">
        <v>40543</v>
      </c>
      <c r="F13" s="16" t="s">
        <v>27</v>
      </c>
      <c r="G13" s="83">
        <v>0.5</v>
      </c>
      <c r="H13" s="38">
        <v>0</v>
      </c>
      <c r="I13" s="39">
        <v>0</v>
      </c>
      <c r="J13" s="39">
        <v>0</v>
      </c>
      <c r="K13" s="80">
        <v>0.5</v>
      </c>
      <c r="L13" s="82">
        <f>SUM(H13:K13)</f>
        <v>0.5</v>
      </c>
      <c r="M13" s="129">
        <v>1</v>
      </c>
      <c r="N13" s="48">
        <f>L13/G13</f>
        <v>1</v>
      </c>
      <c r="O13" s="26">
        <v>65000</v>
      </c>
      <c r="P13" s="40">
        <v>0</v>
      </c>
      <c r="Q13" s="40">
        <v>0</v>
      </c>
      <c r="R13" s="44">
        <f aca="true" t="shared" si="0" ref="R13:S16">P13/O13</f>
        <v>0</v>
      </c>
      <c r="S13" s="61" t="e">
        <f t="shared" si="0"/>
        <v>#DIV/0!</v>
      </c>
      <c r="T13" s="24" t="s">
        <v>36</v>
      </c>
      <c r="U13" s="14">
        <v>40179</v>
      </c>
      <c r="V13" s="21">
        <v>40543</v>
      </c>
    </row>
    <row r="14" spans="1:22" ht="41.25" customHeight="1" thickBot="1">
      <c r="A14" s="116"/>
      <c r="B14" s="119"/>
      <c r="C14" s="122"/>
      <c r="D14" s="128"/>
      <c r="E14" s="128"/>
      <c r="F14" s="17" t="s">
        <v>28</v>
      </c>
      <c r="G14" s="19">
        <v>1</v>
      </c>
      <c r="H14" s="42">
        <v>1</v>
      </c>
      <c r="I14" s="43">
        <v>1</v>
      </c>
      <c r="J14" s="43">
        <v>1</v>
      </c>
      <c r="K14" s="43">
        <v>1</v>
      </c>
      <c r="L14" s="79">
        <v>1</v>
      </c>
      <c r="M14" s="152"/>
      <c r="N14" s="47">
        <f>L14/G14</f>
        <v>1</v>
      </c>
      <c r="O14" s="27">
        <f>212160+150000</f>
        <v>362160</v>
      </c>
      <c r="P14" s="41">
        <v>0</v>
      </c>
      <c r="Q14" s="41">
        <v>0</v>
      </c>
      <c r="R14" s="45">
        <f t="shared" si="0"/>
        <v>0</v>
      </c>
      <c r="S14" s="46" t="e">
        <f t="shared" si="0"/>
        <v>#DIV/0!</v>
      </c>
      <c r="T14" s="25" t="s">
        <v>37</v>
      </c>
      <c r="U14" s="15">
        <v>40179</v>
      </c>
      <c r="V14" s="22">
        <v>40543</v>
      </c>
    </row>
    <row r="15" spans="1:22" ht="55.5" customHeight="1" thickBot="1">
      <c r="A15" s="116"/>
      <c r="B15" s="119"/>
      <c r="C15" s="125" t="s">
        <v>34</v>
      </c>
      <c r="D15" s="127">
        <v>40179</v>
      </c>
      <c r="E15" s="127">
        <v>40543</v>
      </c>
      <c r="F15" s="16" t="s">
        <v>29</v>
      </c>
      <c r="G15" s="20">
        <v>0</v>
      </c>
      <c r="H15" s="38" t="s">
        <v>41</v>
      </c>
      <c r="I15" s="38" t="s">
        <v>41</v>
      </c>
      <c r="J15" s="91">
        <v>1</v>
      </c>
      <c r="K15" s="81" t="s">
        <v>41</v>
      </c>
      <c r="L15" s="78">
        <f>SUM(H15:K15)</f>
        <v>1</v>
      </c>
      <c r="M15" s="129">
        <v>1</v>
      </c>
      <c r="N15" s="48" t="s">
        <v>41</v>
      </c>
      <c r="O15" s="26">
        <v>0</v>
      </c>
      <c r="P15" s="40">
        <v>0</v>
      </c>
      <c r="Q15" s="40">
        <v>0</v>
      </c>
      <c r="R15" s="44" t="e">
        <f t="shared" si="0"/>
        <v>#DIV/0!</v>
      </c>
      <c r="S15" s="61" t="e">
        <f t="shared" si="0"/>
        <v>#DIV/0!</v>
      </c>
      <c r="T15" s="132" t="s">
        <v>35</v>
      </c>
      <c r="U15" s="127">
        <v>40179</v>
      </c>
      <c r="V15" s="123">
        <v>40543</v>
      </c>
    </row>
    <row r="16" spans="1:22" ht="32.25" customHeight="1" thickBot="1">
      <c r="A16" s="117"/>
      <c r="B16" s="120"/>
      <c r="C16" s="126"/>
      <c r="D16" s="128"/>
      <c r="E16" s="128"/>
      <c r="F16" s="17" t="s">
        <v>30</v>
      </c>
      <c r="G16" s="23">
        <v>0</v>
      </c>
      <c r="H16" s="42">
        <v>0</v>
      </c>
      <c r="I16" s="43">
        <v>0</v>
      </c>
      <c r="J16" s="90">
        <v>0</v>
      </c>
      <c r="K16" s="43">
        <v>0</v>
      </c>
      <c r="L16" s="79">
        <f>SUM(H16:K16)</f>
        <v>0</v>
      </c>
      <c r="M16" s="152"/>
      <c r="N16" s="92" t="s">
        <v>48</v>
      </c>
      <c r="O16" s="27">
        <v>0</v>
      </c>
      <c r="P16" s="41">
        <v>0</v>
      </c>
      <c r="Q16" s="41">
        <v>0</v>
      </c>
      <c r="R16" s="45" t="e">
        <f t="shared" si="0"/>
        <v>#DIV/0!</v>
      </c>
      <c r="S16" s="46" t="e">
        <f t="shared" si="0"/>
        <v>#DIV/0!</v>
      </c>
      <c r="T16" s="133"/>
      <c r="U16" s="128"/>
      <c r="V16" s="124"/>
    </row>
    <row r="17" spans="13:19" ht="16.5" thickBot="1">
      <c r="M17" s="55">
        <f>+AVERAGE(M13:M16)</f>
        <v>1</v>
      </c>
      <c r="N17" s="58">
        <f>+AVERAGE(N13:N16)</f>
        <v>1</v>
      </c>
      <c r="O17" s="59">
        <f>SUM(O13:O16)</f>
        <v>427160</v>
      </c>
      <c r="P17" s="57">
        <f>SUM(P13:P16)</f>
        <v>0</v>
      </c>
      <c r="Q17" s="57">
        <f>SUM(Q13:Q16)</f>
        <v>0</v>
      </c>
      <c r="R17" s="56">
        <f>+P17/O17</f>
        <v>0</v>
      </c>
      <c r="S17" s="58" t="e">
        <f>Q17/P17</f>
        <v>#DIV/0!</v>
      </c>
    </row>
    <row r="18" ht="14.25">
      <c r="A18" t="s">
        <v>26</v>
      </c>
    </row>
    <row r="32" spans="8:10" ht="14.25">
      <c r="H32" s="60"/>
      <c r="I32" s="60"/>
      <c r="J32" s="60"/>
    </row>
  </sheetData>
  <sheetProtection password="FE8A" sheet="1"/>
  <mergeCells count="27">
    <mergeCell ref="C8:K8"/>
    <mergeCell ref="F9:K10"/>
    <mergeCell ref="M11:M12"/>
    <mergeCell ref="A9:A12"/>
    <mergeCell ref="B9:B12"/>
    <mergeCell ref="C9:C12"/>
    <mergeCell ref="D9:E11"/>
    <mergeCell ref="M9:N10"/>
    <mergeCell ref="O9:S11"/>
    <mergeCell ref="N11:N12"/>
    <mergeCell ref="U15:U16"/>
    <mergeCell ref="D15:D16"/>
    <mergeCell ref="F11:F12"/>
    <mergeCell ref="G11:G12"/>
    <mergeCell ref="H11:K11"/>
    <mergeCell ref="T9:V11"/>
    <mergeCell ref="V15:V16"/>
    <mergeCell ref="E13:E14"/>
    <mergeCell ref="T15:T16"/>
    <mergeCell ref="E15:E16"/>
    <mergeCell ref="A13:A16"/>
    <mergeCell ref="B13:B16"/>
    <mergeCell ref="C13:C14"/>
    <mergeCell ref="D13:D14"/>
    <mergeCell ref="C15:C16"/>
    <mergeCell ref="M13:M14"/>
    <mergeCell ref="M15:M16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geOrder="overThenDown" paperSize="14" scale="75" r:id="rId2"/>
  <headerFooter>
    <oddHeader>&amp;C&amp;F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S32"/>
  <sheetViews>
    <sheetView tabSelected="1" zoomScale="80" zoomScaleNormal="80" zoomScalePageLayoutView="0" workbookViewId="0" topLeftCell="D1">
      <selection activeCell="I4" sqref="I4"/>
    </sheetView>
  </sheetViews>
  <sheetFormatPr defaultColWidth="11.00390625" defaultRowHeight="14.25"/>
  <cols>
    <col min="1" max="1" width="14.875" style="0" customWidth="1"/>
    <col min="2" max="2" width="17.875" style="0" customWidth="1"/>
    <col min="3" max="3" width="21.375" style="0" customWidth="1"/>
    <col min="5" max="5" width="11.75390625" style="0" customWidth="1"/>
    <col min="6" max="6" width="36.25390625" style="0" customWidth="1"/>
    <col min="7" max="9" width="9.625" style="0" customWidth="1"/>
    <col min="11" max="11" width="13.125" style="0" customWidth="1"/>
    <col min="12" max="14" width="23.625" style="0" customWidth="1"/>
    <col min="15" max="16" width="12.625" style="0" customWidth="1"/>
    <col min="17" max="17" width="42.625" style="0" customWidth="1"/>
    <col min="19" max="19" width="11.625" style="0" customWidth="1"/>
  </cols>
  <sheetData>
    <row r="2" spans="2:17" ht="14.25"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2:17" ht="14.25"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2:17" ht="14.25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</row>
    <row r="6" ht="15" thickBot="1"/>
    <row r="7" spans="1:19" ht="15.75" thickBot="1">
      <c r="A7" s="5" t="s">
        <v>4</v>
      </c>
      <c r="B7" s="10" t="s">
        <v>20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2"/>
      <c r="R7" s="2"/>
      <c r="S7" s="2"/>
    </row>
    <row r="8" spans="1:19" ht="15.75" thickBot="1">
      <c r="A8" s="11">
        <v>2011</v>
      </c>
      <c r="B8" s="12"/>
      <c r="C8" s="97" t="s">
        <v>5</v>
      </c>
      <c r="D8" s="98"/>
      <c r="E8" s="98"/>
      <c r="F8" s="98"/>
      <c r="G8" s="98"/>
      <c r="H8" s="98"/>
      <c r="I8" s="98"/>
      <c r="J8" s="1"/>
      <c r="K8" s="1"/>
      <c r="L8" s="1"/>
      <c r="M8" s="1"/>
      <c r="N8" s="1"/>
      <c r="O8" s="1"/>
      <c r="P8" s="1"/>
      <c r="Q8" s="2"/>
      <c r="R8" s="2"/>
      <c r="S8" s="2"/>
    </row>
    <row r="9" spans="1:19" ht="15" customHeight="1">
      <c r="A9" s="100" t="s">
        <v>0</v>
      </c>
      <c r="B9" s="103" t="s">
        <v>1</v>
      </c>
      <c r="C9" s="105" t="s">
        <v>2</v>
      </c>
      <c r="D9" s="108" t="s">
        <v>6</v>
      </c>
      <c r="E9" s="108"/>
      <c r="F9" s="108" t="s">
        <v>7</v>
      </c>
      <c r="G9" s="108"/>
      <c r="H9" s="108"/>
      <c r="I9" s="139"/>
      <c r="J9" s="105" t="s">
        <v>8</v>
      </c>
      <c r="K9" s="112"/>
      <c r="L9" s="142" t="s">
        <v>19</v>
      </c>
      <c r="M9" s="143"/>
      <c r="N9" s="144"/>
      <c r="O9" s="144"/>
      <c r="P9" s="145"/>
      <c r="Q9" s="105" t="s">
        <v>9</v>
      </c>
      <c r="R9" s="108"/>
      <c r="S9" s="112"/>
    </row>
    <row r="10" spans="1:19" ht="15" customHeight="1">
      <c r="A10" s="101"/>
      <c r="B10" s="103"/>
      <c r="C10" s="106"/>
      <c r="D10" s="109"/>
      <c r="E10" s="109"/>
      <c r="F10" s="109"/>
      <c r="G10" s="109"/>
      <c r="H10" s="109"/>
      <c r="I10" s="141"/>
      <c r="J10" s="106"/>
      <c r="K10" s="111"/>
      <c r="L10" s="146"/>
      <c r="M10" s="147"/>
      <c r="N10" s="148"/>
      <c r="O10" s="148"/>
      <c r="P10" s="149"/>
      <c r="Q10" s="106"/>
      <c r="R10" s="109"/>
      <c r="S10" s="111"/>
    </row>
    <row r="11" spans="1:19" ht="15" customHeight="1">
      <c r="A11" s="101"/>
      <c r="B11" s="103"/>
      <c r="C11" s="106"/>
      <c r="D11" s="109"/>
      <c r="E11" s="109"/>
      <c r="F11" s="109" t="s">
        <v>10</v>
      </c>
      <c r="G11" s="113" t="s">
        <v>3</v>
      </c>
      <c r="H11" s="110" t="s">
        <v>47</v>
      </c>
      <c r="I11" s="157" t="s">
        <v>11</v>
      </c>
      <c r="J11" s="154" t="s">
        <v>12</v>
      </c>
      <c r="K11" s="150" t="s">
        <v>13</v>
      </c>
      <c r="L11" s="146"/>
      <c r="M11" s="147"/>
      <c r="N11" s="148"/>
      <c r="O11" s="148"/>
      <c r="P11" s="149"/>
      <c r="Q11" s="106"/>
      <c r="R11" s="109"/>
      <c r="S11" s="111"/>
    </row>
    <row r="12" spans="1:19" ht="42" customHeight="1" thickBot="1">
      <c r="A12" s="102"/>
      <c r="B12" s="104"/>
      <c r="C12" s="107"/>
      <c r="D12" s="3" t="s">
        <v>14</v>
      </c>
      <c r="E12" s="3" t="s">
        <v>15</v>
      </c>
      <c r="F12" s="110"/>
      <c r="G12" s="114"/>
      <c r="H12" s="156"/>
      <c r="I12" s="158"/>
      <c r="J12" s="155"/>
      <c r="K12" s="151"/>
      <c r="L12" s="6" t="s">
        <v>23</v>
      </c>
      <c r="M12" s="7" t="s">
        <v>24</v>
      </c>
      <c r="N12" s="13" t="s">
        <v>25</v>
      </c>
      <c r="O12" s="13" t="s">
        <v>21</v>
      </c>
      <c r="P12" s="8" t="s">
        <v>22</v>
      </c>
      <c r="Q12" s="4" t="s">
        <v>18</v>
      </c>
      <c r="R12" s="3" t="s">
        <v>14</v>
      </c>
      <c r="S12" s="9" t="s">
        <v>15</v>
      </c>
    </row>
    <row r="13" spans="1:19" ht="60" customHeight="1">
      <c r="A13" s="115" t="s">
        <v>31</v>
      </c>
      <c r="B13" s="118" t="s">
        <v>32</v>
      </c>
      <c r="C13" s="121" t="s">
        <v>33</v>
      </c>
      <c r="D13" s="127">
        <v>40544</v>
      </c>
      <c r="E13" s="127">
        <v>40908</v>
      </c>
      <c r="F13" s="16" t="s">
        <v>27</v>
      </c>
      <c r="G13" s="83">
        <v>0.5</v>
      </c>
      <c r="H13" s="84">
        <v>0.5</v>
      </c>
      <c r="I13" s="95">
        <v>0.5</v>
      </c>
      <c r="J13" s="30"/>
      <c r="K13" s="31"/>
      <c r="L13" s="93">
        <v>65000</v>
      </c>
      <c r="M13" s="40">
        <v>42630</v>
      </c>
      <c r="N13" s="40">
        <v>0</v>
      </c>
      <c r="O13" s="34"/>
      <c r="P13" s="35"/>
      <c r="Q13" s="24" t="s">
        <v>36</v>
      </c>
      <c r="R13" s="14">
        <v>40544</v>
      </c>
      <c r="S13" s="21">
        <v>40908</v>
      </c>
    </row>
    <row r="14" spans="1:19" ht="41.25" customHeight="1" thickBot="1">
      <c r="A14" s="116"/>
      <c r="B14" s="119"/>
      <c r="C14" s="122"/>
      <c r="D14" s="128"/>
      <c r="E14" s="128"/>
      <c r="F14" s="17" t="s">
        <v>28</v>
      </c>
      <c r="G14" s="19">
        <v>1</v>
      </c>
      <c r="H14" s="85">
        <v>1</v>
      </c>
      <c r="I14" s="42">
        <v>1</v>
      </c>
      <c r="J14" s="32"/>
      <c r="K14" s="33"/>
      <c r="L14" s="94">
        <v>239164</v>
      </c>
      <c r="M14" s="41">
        <v>223851</v>
      </c>
      <c r="N14" s="41"/>
      <c r="O14" s="36"/>
      <c r="P14" s="37"/>
      <c r="Q14" s="25" t="s">
        <v>37</v>
      </c>
      <c r="R14" s="15">
        <v>40544</v>
      </c>
      <c r="S14" s="22">
        <v>40908</v>
      </c>
    </row>
    <row r="15" spans="1:19" ht="55.5" customHeight="1">
      <c r="A15" s="116"/>
      <c r="B15" s="119"/>
      <c r="C15" s="125" t="s">
        <v>34</v>
      </c>
      <c r="D15" s="127">
        <v>40544</v>
      </c>
      <c r="E15" s="127">
        <v>40908</v>
      </c>
      <c r="F15" s="16" t="s">
        <v>29</v>
      </c>
      <c r="G15" s="20">
        <v>0</v>
      </c>
      <c r="H15" s="86">
        <v>0</v>
      </c>
      <c r="I15" s="38">
        <v>0</v>
      </c>
      <c r="J15" s="30"/>
      <c r="K15" s="31"/>
      <c r="L15" s="93">
        <v>0</v>
      </c>
      <c r="M15" s="40">
        <v>0</v>
      </c>
      <c r="N15" s="40">
        <v>0</v>
      </c>
      <c r="O15" s="34"/>
      <c r="P15" s="35"/>
      <c r="Q15" s="132" t="s">
        <v>35</v>
      </c>
      <c r="R15" s="127">
        <v>40544</v>
      </c>
      <c r="S15" s="123">
        <v>40908</v>
      </c>
    </row>
    <row r="16" spans="1:19" ht="32.25" customHeight="1" thickBot="1">
      <c r="A16" s="117"/>
      <c r="B16" s="120"/>
      <c r="C16" s="126"/>
      <c r="D16" s="128"/>
      <c r="E16" s="128"/>
      <c r="F16" s="17" t="s">
        <v>30</v>
      </c>
      <c r="G16" s="23">
        <v>0.5</v>
      </c>
      <c r="H16" s="87">
        <v>0.5</v>
      </c>
      <c r="I16" s="42">
        <v>0</v>
      </c>
      <c r="J16" s="32"/>
      <c r="K16" s="33"/>
      <c r="L16" s="94">
        <v>150000</v>
      </c>
      <c r="M16" s="41">
        <v>0</v>
      </c>
      <c r="N16" s="41"/>
      <c r="O16" s="36"/>
      <c r="P16" s="37"/>
      <c r="Q16" s="133"/>
      <c r="R16" s="128"/>
      <c r="S16" s="124"/>
    </row>
    <row r="17" spans="12:13" ht="15">
      <c r="L17" s="96">
        <f>SUM(L13:L16)</f>
        <v>454164</v>
      </c>
      <c r="M17" s="96">
        <f>SUM(M13:M16)</f>
        <v>266481</v>
      </c>
    </row>
    <row r="18" ht="14.25">
      <c r="A18" t="s">
        <v>26</v>
      </c>
    </row>
    <row r="32" ht="14.25">
      <c r="I32" s="60"/>
    </row>
  </sheetData>
  <sheetProtection password="FE8A" sheet="1"/>
  <mergeCells count="26">
    <mergeCell ref="C8:I8"/>
    <mergeCell ref="F9:I10"/>
    <mergeCell ref="J11:J12"/>
    <mergeCell ref="A9:A12"/>
    <mergeCell ref="B9:B12"/>
    <mergeCell ref="C9:C12"/>
    <mergeCell ref="D9:E11"/>
    <mergeCell ref="J9:K10"/>
    <mergeCell ref="H11:H12"/>
    <mergeCell ref="I11:I12"/>
    <mergeCell ref="L9:P11"/>
    <mergeCell ref="K11:K12"/>
    <mergeCell ref="R15:R16"/>
    <mergeCell ref="D15:D16"/>
    <mergeCell ref="F11:F12"/>
    <mergeCell ref="G11:G12"/>
    <mergeCell ref="Q9:S11"/>
    <mergeCell ref="S15:S16"/>
    <mergeCell ref="E13:E14"/>
    <mergeCell ref="Q15:Q16"/>
    <mergeCell ref="E15:E16"/>
    <mergeCell ref="A13:A16"/>
    <mergeCell ref="B13:B16"/>
    <mergeCell ref="C13:C14"/>
    <mergeCell ref="D13:D14"/>
    <mergeCell ref="C15:C16"/>
  </mergeCells>
  <printOptions horizontalCentered="1"/>
  <pageMargins left="0.984251968503937" right="0.3937007874015748" top="0.3937007874015748" bottom="0.3937007874015748" header="0.31496062992125984" footer="0.31496062992125984"/>
  <pageSetup horizontalDpi="600" verticalDpi="600" orientation="landscape" pageOrder="overThenDown" paperSize="5" scale="75" r:id="rId2"/>
  <headerFooter>
    <oddHeader>&amp;C&amp;F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wleal</cp:lastModifiedBy>
  <cp:lastPrinted>2010-11-11T12:57:41Z</cp:lastPrinted>
  <dcterms:created xsi:type="dcterms:W3CDTF">2008-07-08T21:30:46Z</dcterms:created>
  <dcterms:modified xsi:type="dcterms:W3CDTF">2012-05-25T19:42:48Z</dcterms:modified>
  <cp:category/>
  <cp:version/>
  <cp:contentType/>
  <cp:contentStatus/>
</cp:coreProperties>
</file>