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firstSheet="1" activeTab="3"/>
  </bookViews>
  <sheets>
    <sheet name="PLAN DE ACCIÓN 2008" sheetId="1" r:id="rId1"/>
    <sheet name="PLAN DE ACCIÓN 2009" sheetId="2" r:id="rId2"/>
    <sheet name="PLAN DE ACCIÓN 2010" sheetId="3" r:id="rId3"/>
    <sheet name="PLAN DE ACCIÓN 2011" sheetId="4" r:id="rId4"/>
  </sheets>
  <definedNames/>
  <calcPr fullCalcOnLoad="1"/>
</workbook>
</file>

<file path=xl/comments1.xml><?xml version="1.0" encoding="utf-8"?>
<comments xmlns="http://schemas.openxmlformats.org/spreadsheetml/2006/main">
  <authors>
    <author>mrobayo</author>
  </authors>
  <commentList>
    <comment ref="I15" authorId="0">
      <text>
        <r>
          <rPr>
            <b/>
            <sz val="8"/>
            <rFont val="Tahoma"/>
            <family val="2"/>
          </rPr>
          <t>mrobayo:
Por PETICIÓN de  la directora  del INVISBU, se incluyo  1619 subsidios en especie dejados de registrar  porque no habían presentado  la Información  en la vigencia respectiva.
Fecha de actualizacion:
NOV. 02/2010</t>
        </r>
      </text>
    </comment>
  </commentList>
</comments>
</file>

<file path=xl/comments2.xml><?xml version="1.0" encoding="utf-8"?>
<comments xmlns="http://schemas.openxmlformats.org/spreadsheetml/2006/main">
  <authors>
    <author>mrobayo</author>
  </authors>
  <commentList>
    <comment ref="I13" authorId="0">
      <text>
        <r>
          <rPr>
            <b/>
            <sz val="8"/>
            <rFont val="Tahoma"/>
            <family val="2"/>
          </rPr>
          <t>mrobayo:</t>
        </r>
        <r>
          <rPr>
            <sz val="8"/>
            <rFont val="Tahoma"/>
            <family val="2"/>
          </rPr>
          <t xml:space="preserve">
La informacion   NO SE PUEDE  MODIFICAR , PORQUE YA fue reportada al DNP. La peticion de la directora  no se tendra en cuenta. </t>
        </r>
      </text>
    </comment>
  </commentList>
</comments>
</file>

<file path=xl/sharedStrings.xml><?xml version="1.0" encoding="utf-8"?>
<sst xmlns="http://schemas.openxmlformats.org/spreadsheetml/2006/main" count="204" uniqueCount="54">
  <si>
    <t>LÍNEA ESTRATEGICA</t>
  </si>
  <si>
    <t>SECTOR</t>
  </si>
  <si>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</si>
  <si>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</si>
  <si>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</si>
  <si>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</si>
  <si>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</si>
  <si>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</si>
  <si>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</si>
  <si>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</si>
  <si>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</si>
  <si>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</si>
  <si>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</si>
  <si>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</si>
  <si>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</si>
  <si>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</si>
  <si>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I Semestre</t>
  </si>
  <si>
    <t>II Semestre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</si>
  <si>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</si>
  <si>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</si>
  <si>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</si>
  <si>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</si>
  <si>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</si>
  <si>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</si>
  <si>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</si>
  <si>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</si>
  <si>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* Cifras en Miles de Pesos</t>
  </si>
  <si>
    <t>Número de subsidios complementarios otorgados para adquisición de vivienda nueva o usada a la PSD.</t>
  </si>
  <si>
    <t>ATENCIÓN INTEGRAL A LA POBLACIÓN EN SITUACIÓN DE DESPLAZAMIENTO</t>
  </si>
  <si>
    <t>POBLACIÓN EN SITUACIÓN DE DESPLAZAMIENTO</t>
  </si>
  <si>
    <t>LÍNEA ESTRATEGICA 1: CIUDAD INTEGRADORA, INCLUYENTE Y PARTICIPATIVA</t>
  </si>
  <si>
    <t>Número de subsidios familiares de vivienda entregados y gestionados.</t>
  </si>
  <si>
    <t>Número de mejoramientos integrales barriales realizados a viviendas urbanas.</t>
  </si>
  <si>
    <t>Número de mejoramientos de vivienda y saneamiento básico urbano ejecutados.</t>
  </si>
  <si>
    <t>Número de mejoramientos de vivienda y saneamiento básico rural ejecutados.</t>
  </si>
  <si>
    <t>Número de familias reubicadas del sector norte.</t>
  </si>
  <si>
    <t>Número de títulos de propiedad registrados.</t>
  </si>
  <si>
    <t>SOLUCIONES HABITACIONALES</t>
  </si>
  <si>
    <t>VIVIENDA</t>
  </si>
  <si>
    <t>LÍNEA ESTRATEGICA 4: CIUDAD CON COMPROMISO AMBIENTAL</t>
  </si>
  <si>
    <t>Establecer convenios interinstitucionales y/o interadministrativos.</t>
  </si>
  <si>
    <t>Tramitar subsidios de vivienda de interés social, del orden Nacional y regional y otorgar SFV del orden local.</t>
  </si>
  <si>
    <t>Desarrollar programas de consolidación urbana mediante mejoramiento de vivienda, plan terrazas y titulación de predios.</t>
  </si>
  <si>
    <t>Realizar estudios de asentamientos subnormales que permita determinar prioridades de solución.</t>
  </si>
  <si>
    <t>Diseñar y gestionar con el Ministerio de Ambiente, Vivienda y Desarrollo Territorial macroproyectos VIS y subsidios familiares de vivienda saludables.</t>
  </si>
  <si>
    <t>ALCALDÍA DE BUCARAMANGA</t>
  </si>
  <si>
    <t>PLAN DE DESARROLLO 2008-2011 "BUCARAMANGA EMPRESA DE TODOS"</t>
  </si>
  <si>
    <t>PLAN DE ACCIÓN - INVISBU</t>
  </si>
  <si>
    <t>-</t>
  </si>
  <si>
    <t>I Trimestre</t>
  </si>
  <si>
    <t>II Trimestre</t>
  </si>
  <si>
    <t>III Trimestre</t>
  </si>
  <si>
    <t>IV Trimestre</t>
  </si>
  <si>
    <t>META CUMPLIMIENTO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</si>
</sst>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%"/>
    <numFmt numFmtId="187" formatCode="[$-240A]hh:mm:ss\ AM/PM"/>
    <numFmt numFmtId="188" formatCode="#,##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4" fontId="4" fillId="0" borderId="16" xfId="0" applyNumberFormat="1" applyFont="1" applyBorder="1" applyAlignment="1" applyProtection="1">
      <alignment horizontal="center" vertical="center" wrapText="1"/>
      <protection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justify" vertical="center" wrapText="1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justify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4" fontId="6" fillId="33" borderId="27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justify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justify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9" fontId="6" fillId="0" borderId="24" xfId="0" applyNumberFormat="1" applyFont="1" applyFill="1" applyBorder="1" applyAlignment="1">
      <alignment horizontal="center" vertical="center" wrapText="1"/>
    </xf>
    <xf numFmtId="9" fontId="6" fillId="0" borderId="29" xfId="0" applyNumberFormat="1" applyFont="1" applyFill="1" applyBorder="1" applyAlignment="1">
      <alignment horizontal="center" vertical="center" wrapText="1"/>
    </xf>
    <xf numFmtId="9" fontId="6" fillId="0" borderId="30" xfId="0" applyNumberFormat="1" applyFont="1" applyFill="1" applyBorder="1" applyAlignment="1">
      <alignment horizontal="center" vertical="center" wrapText="1"/>
    </xf>
    <xf numFmtId="9" fontId="6" fillId="0" borderId="31" xfId="0" applyNumberFormat="1" applyFont="1" applyFill="1" applyBorder="1" applyAlignment="1">
      <alignment horizontal="center" vertical="center" wrapText="1"/>
    </xf>
    <xf numFmtId="9" fontId="6" fillId="0" borderId="25" xfId="0" applyNumberFormat="1" applyFont="1" applyFill="1" applyBorder="1" applyAlignment="1">
      <alignment horizontal="center" vertical="center"/>
    </xf>
    <xf numFmtId="9" fontId="6" fillId="0" borderId="17" xfId="0" applyNumberFormat="1" applyFont="1" applyFill="1" applyBorder="1" applyAlignment="1">
      <alignment horizontal="center" vertical="center"/>
    </xf>
    <xf numFmtId="9" fontId="6" fillId="0" borderId="39" xfId="0" applyNumberFormat="1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>
      <alignment horizontal="center" vertical="center"/>
    </xf>
    <xf numFmtId="9" fontId="6" fillId="0" borderId="38" xfId="0" applyNumberFormat="1" applyFont="1" applyFill="1" applyBorder="1" applyAlignment="1">
      <alignment horizontal="center" vertical="center"/>
    </xf>
    <xf numFmtId="9" fontId="6" fillId="0" borderId="40" xfId="0" applyNumberFormat="1" applyFont="1" applyFill="1" applyBorder="1" applyAlignment="1">
      <alignment horizontal="center" vertical="center"/>
    </xf>
    <xf numFmtId="9" fontId="6" fillId="0" borderId="31" xfId="0" applyNumberFormat="1" applyFont="1" applyFill="1" applyBorder="1" applyAlignment="1">
      <alignment horizontal="center" vertical="center" wrapText="1"/>
    </xf>
    <xf numFmtId="9" fontId="6" fillId="34" borderId="31" xfId="0" applyNumberFormat="1" applyFont="1" applyFill="1" applyBorder="1" applyAlignment="1">
      <alignment horizontal="center" vertical="center" wrapText="1"/>
    </xf>
    <xf numFmtId="9" fontId="6" fillId="34" borderId="13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9" fontId="9" fillId="0" borderId="24" xfId="0" applyNumberFormat="1" applyFont="1" applyBorder="1" applyAlignment="1">
      <alignment horizontal="center" vertical="center" wrapText="1"/>
    </xf>
    <xf numFmtId="9" fontId="9" fillId="0" borderId="25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9" fontId="9" fillId="0" borderId="29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9" fontId="6" fillId="0" borderId="38" xfId="0" applyNumberFormat="1" applyFont="1" applyFill="1" applyBorder="1" applyAlignment="1">
      <alignment horizontal="center" vertical="center"/>
    </xf>
    <xf numFmtId="9" fontId="6" fillId="0" borderId="40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46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14" fontId="4" fillId="34" borderId="16" xfId="0" applyNumberFormat="1" applyFont="1" applyFill="1" applyBorder="1" applyAlignment="1" applyProtection="1">
      <alignment horizontal="center" vertical="center" wrapText="1"/>
      <protection/>
    </xf>
    <xf numFmtId="9" fontId="6" fillId="0" borderId="47" xfId="0" applyNumberFormat="1" applyFont="1" applyFill="1" applyBorder="1" applyAlignment="1">
      <alignment horizontal="center" vertical="center" wrapText="1"/>
    </xf>
    <xf numFmtId="9" fontId="6" fillId="0" borderId="21" xfId="0" applyNumberFormat="1" applyFont="1" applyFill="1" applyBorder="1" applyAlignment="1">
      <alignment horizontal="center" vertical="center"/>
    </xf>
    <xf numFmtId="9" fontId="6" fillId="0" borderId="4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3" fontId="6" fillId="35" borderId="39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12" fillId="0" borderId="34" xfId="0" applyNumberFormat="1" applyFont="1" applyBorder="1" applyAlignment="1">
      <alignment horizontal="center" vertical="center" wrapText="1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20" xfId="0" applyNumberFormat="1" applyFont="1" applyFill="1" applyBorder="1" applyAlignment="1">
      <alignment horizontal="center" vertical="center"/>
    </xf>
    <xf numFmtId="3" fontId="6" fillId="24" borderId="17" xfId="0" applyNumberFormat="1" applyFont="1" applyFill="1" applyBorder="1" applyAlignment="1">
      <alignment horizontal="center" vertical="center"/>
    </xf>
    <xf numFmtId="3" fontId="6" fillId="24" borderId="48" xfId="0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/>
    </xf>
    <xf numFmtId="9" fontId="6" fillId="0" borderId="32" xfId="0" applyNumberFormat="1" applyFont="1" applyFill="1" applyBorder="1" applyAlignment="1">
      <alignment horizontal="center" vertical="center" wrapText="1"/>
    </xf>
    <xf numFmtId="9" fontId="6" fillId="0" borderId="33" xfId="0" applyNumberFormat="1" applyFont="1" applyFill="1" applyBorder="1" applyAlignment="1">
      <alignment horizontal="center" vertical="center" wrapText="1"/>
    </xf>
    <xf numFmtId="9" fontId="6" fillId="0" borderId="49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14" fontId="6" fillId="0" borderId="54" xfId="0" applyNumberFormat="1" applyFont="1" applyBorder="1" applyAlignment="1">
      <alignment horizontal="center" vertical="center" wrapText="1"/>
    </xf>
    <xf numFmtId="14" fontId="6" fillId="0" borderId="48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9" fontId="6" fillId="0" borderId="60" xfId="0" applyNumberFormat="1" applyFont="1" applyFill="1" applyBorder="1" applyAlignment="1">
      <alignment horizontal="center" vertical="center" wrapText="1"/>
    </xf>
    <xf numFmtId="9" fontId="6" fillId="0" borderId="6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62" xfId="0" applyFont="1" applyBorder="1" applyAlignment="1">
      <alignment horizontal="justify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9" fontId="0" fillId="0" borderId="61" xfId="0" applyNumberFormat="1" applyBorder="1" applyAlignment="1">
      <alignment horizontal="center" vertical="center" wrapText="1"/>
    </xf>
    <xf numFmtId="9" fontId="0" fillId="0" borderId="64" xfId="0" applyNumberFormat="1" applyBorder="1" applyAlignment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1676400</xdr:colOff>
      <xdr:row>1</xdr:row>
      <xdr:rowOff>38100</xdr:rowOff>
    </xdr:from>
    <xdr:to>
      <xdr:col>5</xdr:col>
      <xdr:colOff>2390775</xdr:colOff>
      <xdr:row>5</xdr:row>
      <xdr:rowOff>76200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1907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752475</xdr:colOff>
      <xdr:row>1</xdr:row>
      <xdr:rowOff>171450</xdr:rowOff>
    </xdr:from>
    <xdr:to>
      <xdr:col>13</xdr:col>
      <xdr:colOff>209550</xdr:colOff>
      <xdr:row>4</xdr:row>
      <xdr:rowOff>114300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211425" y="35242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1762125</xdr:colOff>
      <xdr:row>1</xdr:row>
      <xdr:rowOff>38100</xdr:rowOff>
    </xdr:from>
    <xdr:to>
      <xdr:col>5</xdr:col>
      <xdr:colOff>2476500</xdr:colOff>
      <xdr:row>5</xdr:row>
      <xdr:rowOff>76200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1907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838200</xdr:colOff>
      <xdr:row>1</xdr:row>
      <xdr:rowOff>76200</xdr:rowOff>
    </xdr:from>
    <xdr:to>
      <xdr:col>14</xdr:col>
      <xdr:colOff>295275</xdr:colOff>
      <xdr:row>4</xdr:row>
      <xdr:rowOff>19050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297150" y="25717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2343150</xdr:colOff>
      <xdr:row>0</xdr:row>
      <xdr:rowOff>171450</xdr:rowOff>
    </xdr:from>
    <xdr:to>
      <xdr:col>6</xdr:col>
      <xdr:colOff>295275</xdr:colOff>
      <xdr:row>5</xdr:row>
      <xdr:rowOff>28575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71450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1724025</xdr:colOff>
      <xdr:row>1</xdr:row>
      <xdr:rowOff>85725</xdr:rowOff>
    </xdr:from>
    <xdr:to>
      <xdr:col>15</xdr:col>
      <xdr:colOff>1181100</xdr:colOff>
      <xdr:row>4</xdr:row>
      <xdr:rowOff>28575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849600" y="266700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1762125</xdr:colOff>
      <xdr:row>1</xdr:row>
      <xdr:rowOff>38100</xdr:rowOff>
    </xdr:from>
    <xdr:to>
      <xdr:col>5</xdr:col>
      <xdr:colOff>2476500</xdr:colOff>
      <xdr:row>5</xdr:row>
      <xdr:rowOff>76200</xdr:rowOff>
    </xdr:to>
    <xdr:pic>
      <xdr:nvPicPr>
        <xdr:cNvPr id="1" name="Imagen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19075"/>
          <a:ext cx="714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838200</xdr:colOff>
      <xdr:row>1</xdr:row>
      <xdr:rowOff>76200</xdr:rowOff>
    </xdr:from>
    <xdr:to>
      <xdr:col>13</xdr:col>
      <xdr:colOff>295275</xdr:colOff>
      <xdr:row>4</xdr:row>
      <xdr:rowOff>19050</xdr:rowOff>
    </xdr:to>
    <xdr:pic>
      <xdr:nvPicPr>
        <xdr:cNvPr id="2" name="Picture 22" descr="Logo_Empresa_de_todos"/>
        <xdr:cNvPicPr preferRelativeResize="1">
          <a:picLocks noChangeAspect="1"/>
        </xdr:cNvPicPr>
      </xdr:nvPicPr>
      <xdr:blipFill>
        <a:blip r:embed="rId2"/>
        <a:srcRect l="30648" t="55755" r="-93"/>
        <a:stretch>
          <a:fillRect/>
        </a:stretch>
      </xdr:blipFill>
      <xdr:spPr>
        <a:xfrm>
          <a:off x="15297150" y="257175"/>
          <a:ext cx="1257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zoomScale="80" zoomScaleNormal="80" zoomScalePageLayoutView="0" workbookViewId="0" topLeftCell="B1">
      <selection activeCell="G20" sqref="G20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9" width="9.625" style="0" customWidth="1"/>
    <col min="11" max="11" width="13.125" style="0" customWidth="1"/>
    <col min="12" max="14" width="23.625" style="0" customWidth="1"/>
    <col min="15" max="16" width="12.625" style="0" customWidth="1"/>
    <col min="17" max="17" width="42.625" style="0" customWidth="1"/>
    <col min="19" max="19" width="11.625" style="0" customWidth="1"/>
  </cols>
  <sheetData>
    <row r="2" spans="1:17" ht="18">
      <c r="A2" s="45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8">
      <c r="A3" s="45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8">
      <c r="A4" s="45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6" ht="15" thickBot="1"/>
    <row r="7" spans="1:19" ht="15.75" thickBot="1">
      <c r="A7" s="5" t="s">
        <v>4</v>
      </c>
      <c r="B7" s="7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.75" thickBot="1">
      <c r="A8" s="8">
        <v>2008</v>
      </c>
      <c r="B8" s="9">
        <v>39813</v>
      </c>
      <c r="C8" s="142" t="s">
        <v>5</v>
      </c>
      <c r="D8" s="143"/>
      <c r="E8" s="143"/>
      <c r="F8" s="143"/>
      <c r="G8" s="143"/>
      <c r="H8" s="143"/>
      <c r="I8" s="144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 customHeight="1">
      <c r="A9" s="145" t="s">
        <v>0</v>
      </c>
      <c r="B9" s="148" t="s">
        <v>1</v>
      </c>
      <c r="C9" s="130" t="s">
        <v>2</v>
      </c>
      <c r="D9" s="114" t="s">
        <v>6</v>
      </c>
      <c r="E9" s="114"/>
      <c r="F9" s="114" t="s">
        <v>7</v>
      </c>
      <c r="G9" s="114"/>
      <c r="H9" s="114"/>
      <c r="I9" s="115"/>
      <c r="J9" s="118" t="s">
        <v>8</v>
      </c>
      <c r="K9" s="119"/>
      <c r="L9" s="122" t="s">
        <v>19</v>
      </c>
      <c r="M9" s="123"/>
      <c r="N9" s="124"/>
      <c r="O9" s="124"/>
      <c r="P9" s="125"/>
      <c r="Q9" s="130" t="s">
        <v>9</v>
      </c>
      <c r="R9" s="114"/>
      <c r="S9" s="115"/>
    </row>
    <row r="10" spans="1:19" ht="15" customHeight="1">
      <c r="A10" s="146"/>
      <c r="B10" s="148"/>
      <c r="C10" s="131"/>
      <c r="D10" s="116"/>
      <c r="E10" s="116"/>
      <c r="F10" s="116"/>
      <c r="G10" s="116"/>
      <c r="H10" s="116"/>
      <c r="I10" s="117"/>
      <c r="J10" s="120"/>
      <c r="K10" s="121"/>
      <c r="L10" s="126"/>
      <c r="M10" s="127"/>
      <c r="N10" s="128"/>
      <c r="O10" s="128"/>
      <c r="P10" s="129"/>
      <c r="Q10" s="131"/>
      <c r="R10" s="116"/>
      <c r="S10" s="117"/>
    </row>
    <row r="11" spans="1:19" ht="15">
      <c r="A11" s="146"/>
      <c r="B11" s="148"/>
      <c r="C11" s="131"/>
      <c r="D11" s="116"/>
      <c r="E11" s="116"/>
      <c r="F11" s="116" t="s">
        <v>10</v>
      </c>
      <c r="G11" s="137" t="s">
        <v>3</v>
      </c>
      <c r="H11" s="116" t="s">
        <v>11</v>
      </c>
      <c r="I11" s="117"/>
      <c r="J11" s="133" t="s">
        <v>12</v>
      </c>
      <c r="K11" s="135" t="s">
        <v>13</v>
      </c>
      <c r="L11" s="126"/>
      <c r="M11" s="127"/>
      <c r="N11" s="128"/>
      <c r="O11" s="128"/>
      <c r="P11" s="129"/>
      <c r="Q11" s="131"/>
      <c r="R11" s="116"/>
      <c r="S11" s="117"/>
    </row>
    <row r="12" spans="1:19" ht="42" customHeight="1" thickBot="1">
      <c r="A12" s="147"/>
      <c r="B12" s="148"/>
      <c r="C12" s="149"/>
      <c r="D12" s="3" t="s">
        <v>14</v>
      </c>
      <c r="E12" s="3" t="s">
        <v>15</v>
      </c>
      <c r="F12" s="132"/>
      <c r="G12" s="138"/>
      <c r="H12" s="3" t="s">
        <v>16</v>
      </c>
      <c r="I12" s="6" t="s">
        <v>17</v>
      </c>
      <c r="J12" s="134"/>
      <c r="K12" s="136"/>
      <c r="L12" s="20" t="s">
        <v>23</v>
      </c>
      <c r="M12" s="21" t="s">
        <v>24</v>
      </c>
      <c r="N12" s="22" t="s">
        <v>25</v>
      </c>
      <c r="O12" s="22" t="s">
        <v>21</v>
      </c>
      <c r="P12" s="23" t="s">
        <v>22</v>
      </c>
      <c r="Q12" s="4" t="s">
        <v>18</v>
      </c>
      <c r="R12" s="3" t="s">
        <v>14</v>
      </c>
      <c r="S12" s="6" t="s">
        <v>15</v>
      </c>
    </row>
    <row r="13" spans="1:19" ht="82.5" customHeight="1" thickBot="1">
      <c r="A13" s="19" t="s">
        <v>30</v>
      </c>
      <c r="B13" s="27" t="s">
        <v>29</v>
      </c>
      <c r="C13" s="24" t="s">
        <v>28</v>
      </c>
      <c r="D13" s="34">
        <v>39448</v>
      </c>
      <c r="E13" s="34">
        <v>39813</v>
      </c>
      <c r="F13" s="25" t="s">
        <v>27</v>
      </c>
      <c r="G13" s="26">
        <v>111</v>
      </c>
      <c r="H13" s="47">
        <v>0</v>
      </c>
      <c r="I13" s="48">
        <v>69</v>
      </c>
      <c r="J13" s="58">
        <v>1</v>
      </c>
      <c r="K13" s="59">
        <f>+(H13+I13)/G13</f>
        <v>0.6216216216216216</v>
      </c>
      <c r="L13" s="41">
        <v>222000</v>
      </c>
      <c r="M13" s="55">
        <v>136000</v>
      </c>
      <c r="N13" s="55">
        <v>0</v>
      </c>
      <c r="O13" s="62">
        <f>+M13/L13</f>
        <v>0.6126126126126126</v>
      </c>
      <c r="P13" s="67">
        <f>+N13/M13</f>
        <v>0</v>
      </c>
      <c r="Q13" s="38" t="s">
        <v>40</v>
      </c>
      <c r="R13" s="34">
        <v>39448</v>
      </c>
      <c r="S13" s="35">
        <v>39813</v>
      </c>
    </row>
    <row r="14" spans="1:19" ht="11.25" customHeight="1" thickBot="1">
      <c r="A14" s="28"/>
      <c r="B14" s="29"/>
      <c r="C14" s="29"/>
      <c r="D14" s="30"/>
      <c r="E14" s="30"/>
      <c r="F14" s="31"/>
      <c r="G14" s="29"/>
      <c r="H14" s="29"/>
      <c r="I14" s="29"/>
      <c r="J14" s="29"/>
      <c r="K14" s="29"/>
      <c r="L14" s="32"/>
      <c r="M14" s="32"/>
      <c r="N14" s="32"/>
      <c r="O14" s="32"/>
      <c r="P14" s="32"/>
      <c r="Q14" s="31"/>
      <c r="R14" s="29"/>
      <c r="S14" s="33"/>
    </row>
    <row r="15" spans="1:19" ht="42" customHeight="1">
      <c r="A15" s="139" t="s">
        <v>39</v>
      </c>
      <c r="B15" s="156" t="s">
        <v>38</v>
      </c>
      <c r="C15" s="150" t="s">
        <v>37</v>
      </c>
      <c r="D15" s="153">
        <v>39448</v>
      </c>
      <c r="E15" s="153">
        <v>39813</v>
      </c>
      <c r="F15" s="16" t="s">
        <v>31</v>
      </c>
      <c r="G15" s="14">
        <v>50</v>
      </c>
      <c r="H15" s="49">
        <v>0</v>
      </c>
      <c r="I15" s="101">
        <v>1664</v>
      </c>
      <c r="J15" s="159">
        <v>1</v>
      </c>
      <c r="K15" s="60">
        <f>+(H15+I15)/G15</f>
        <v>33.28</v>
      </c>
      <c r="L15" s="42">
        <v>4669900</v>
      </c>
      <c r="M15" s="56">
        <v>3412328</v>
      </c>
      <c r="N15" s="56">
        <v>348323</v>
      </c>
      <c r="O15" s="63">
        <f>+M15/L15</f>
        <v>0.7307068673847406</v>
      </c>
      <c r="P15" s="64">
        <f>+N15/M15</f>
        <v>0.10207781901388144</v>
      </c>
      <c r="Q15" s="39" t="s">
        <v>41</v>
      </c>
      <c r="R15" s="10">
        <v>39448</v>
      </c>
      <c r="S15" s="36">
        <v>39813</v>
      </c>
    </row>
    <row r="16" spans="1:19" ht="32.25" customHeight="1">
      <c r="A16" s="140"/>
      <c r="B16" s="157"/>
      <c r="C16" s="151"/>
      <c r="D16" s="154"/>
      <c r="E16" s="154"/>
      <c r="F16" s="17" t="s">
        <v>32</v>
      </c>
      <c r="G16" s="13">
        <v>0</v>
      </c>
      <c r="H16" s="51">
        <v>0</v>
      </c>
      <c r="I16" s="52">
        <v>0</v>
      </c>
      <c r="J16" s="160"/>
      <c r="K16" s="69" t="s">
        <v>48</v>
      </c>
      <c r="L16" s="43">
        <v>0</v>
      </c>
      <c r="M16" s="57">
        <v>0</v>
      </c>
      <c r="N16" s="57">
        <v>0</v>
      </c>
      <c r="O16" s="66" t="s">
        <v>48</v>
      </c>
      <c r="P16" s="68">
        <v>0</v>
      </c>
      <c r="Q16" s="161" t="s">
        <v>42</v>
      </c>
      <c r="R16" s="163">
        <v>39448</v>
      </c>
      <c r="S16" s="165">
        <v>39813</v>
      </c>
    </row>
    <row r="17" spans="1:19" ht="32.25" customHeight="1">
      <c r="A17" s="140"/>
      <c r="B17" s="157"/>
      <c r="C17" s="151"/>
      <c r="D17" s="154"/>
      <c r="E17" s="154"/>
      <c r="F17" s="12" t="s">
        <v>33</v>
      </c>
      <c r="G17" s="13">
        <v>50</v>
      </c>
      <c r="H17" s="51">
        <v>0</v>
      </c>
      <c r="I17" s="52">
        <v>0</v>
      </c>
      <c r="J17" s="160"/>
      <c r="K17" s="61">
        <f>+(H17+I17)/G17</f>
        <v>0</v>
      </c>
      <c r="L17" s="43">
        <v>70000</v>
      </c>
      <c r="M17" s="57">
        <v>0</v>
      </c>
      <c r="N17" s="57">
        <v>0</v>
      </c>
      <c r="O17" s="65">
        <f>+M17/L17</f>
        <v>0</v>
      </c>
      <c r="P17" s="68">
        <v>0</v>
      </c>
      <c r="Q17" s="162"/>
      <c r="R17" s="164"/>
      <c r="S17" s="166"/>
    </row>
    <row r="18" spans="1:19" ht="32.25" customHeight="1">
      <c r="A18" s="140"/>
      <c r="B18" s="157"/>
      <c r="C18" s="151"/>
      <c r="D18" s="154"/>
      <c r="E18" s="154"/>
      <c r="F18" s="12" t="s">
        <v>34</v>
      </c>
      <c r="G18" s="13">
        <v>58</v>
      </c>
      <c r="H18" s="51">
        <v>0</v>
      </c>
      <c r="I18" s="52">
        <v>0</v>
      </c>
      <c r="J18" s="160"/>
      <c r="K18" s="61">
        <f>+(H18+I18)/G18</f>
        <v>0</v>
      </c>
      <c r="L18" s="43">
        <v>0</v>
      </c>
      <c r="M18" s="57">
        <v>0</v>
      </c>
      <c r="N18" s="57">
        <v>0</v>
      </c>
      <c r="O18" s="66" t="s">
        <v>48</v>
      </c>
      <c r="P18" s="68">
        <v>0</v>
      </c>
      <c r="Q18" s="40" t="s">
        <v>43</v>
      </c>
      <c r="R18" s="11">
        <v>39448</v>
      </c>
      <c r="S18" s="37">
        <v>39813</v>
      </c>
    </row>
    <row r="19" spans="1:19" ht="32.25" customHeight="1">
      <c r="A19" s="140"/>
      <c r="B19" s="157"/>
      <c r="C19" s="151"/>
      <c r="D19" s="154"/>
      <c r="E19" s="154"/>
      <c r="F19" s="12" t="s">
        <v>35</v>
      </c>
      <c r="G19" s="13">
        <v>76</v>
      </c>
      <c r="H19" s="51">
        <v>0</v>
      </c>
      <c r="I19" s="52">
        <v>100</v>
      </c>
      <c r="J19" s="160"/>
      <c r="K19" s="70">
        <v>1</v>
      </c>
      <c r="L19" s="43">
        <v>2312900</v>
      </c>
      <c r="M19" s="57">
        <v>2312900</v>
      </c>
      <c r="N19" s="57">
        <v>0</v>
      </c>
      <c r="O19" s="65">
        <f aca="true" t="shared" si="0" ref="O19:P21">+M19/L19</f>
        <v>1</v>
      </c>
      <c r="P19" s="68">
        <f t="shared" si="0"/>
        <v>0</v>
      </c>
      <c r="Q19" s="161" t="s">
        <v>44</v>
      </c>
      <c r="R19" s="163">
        <v>39448</v>
      </c>
      <c r="S19" s="165">
        <v>39813</v>
      </c>
    </row>
    <row r="20" spans="1:19" ht="32.25" customHeight="1" thickBot="1">
      <c r="A20" s="141"/>
      <c r="B20" s="158"/>
      <c r="C20" s="152"/>
      <c r="D20" s="155"/>
      <c r="E20" s="155"/>
      <c r="F20" s="18" t="s">
        <v>36</v>
      </c>
      <c r="G20" s="15">
        <v>100</v>
      </c>
      <c r="H20" s="53">
        <v>0</v>
      </c>
      <c r="I20" s="54">
        <v>906</v>
      </c>
      <c r="J20" s="160"/>
      <c r="K20" s="71">
        <v>1</v>
      </c>
      <c r="L20" s="72">
        <v>1049159</v>
      </c>
      <c r="M20" s="73">
        <v>1049159</v>
      </c>
      <c r="N20" s="73">
        <v>0</v>
      </c>
      <c r="O20" s="74">
        <f t="shared" si="0"/>
        <v>1</v>
      </c>
      <c r="P20" s="75">
        <f t="shared" si="0"/>
        <v>0</v>
      </c>
      <c r="Q20" s="167"/>
      <c r="R20" s="168"/>
      <c r="S20" s="169"/>
    </row>
    <row r="21" spans="10:16" ht="16.5" thickBot="1">
      <c r="J21" s="76">
        <f>+AVERAGE(J13:J20)</f>
        <v>1</v>
      </c>
      <c r="K21" s="79">
        <f>+AVERAGE(K13:K20)</f>
        <v>5.983603603603604</v>
      </c>
      <c r="L21" s="80">
        <f>SUM(L13:L20)</f>
        <v>8323959</v>
      </c>
      <c r="M21" s="78">
        <f>SUM(M13:M20)</f>
        <v>6910387</v>
      </c>
      <c r="N21" s="78">
        <f>SUM(N13:N20)</f>
        <v>348323</v>
      </c>
      <c r="O21" s="77">
        <f t="shared" si="0"/>
        <v>0.8301803264528334</v>
      </c>
      <c r="P21" s="79">
        <f t="shared" si="0"/>
        <v>0.05040571533837396</v>
      </c>
    </row>
    <row r="22" ht="14.25">
      <c r="A22" t="s">
        <v>26</v>
      </c>
    </row>
  </sheetData>
  <sheetProtection password="FE8A" sheet="1"/>
  <mergeCells count="26">
    <mergeCell ref="J15:J20"/>
    <mergeCell ref="Q16:Q17"/>
    <mergeCell ref="R16:R17"/>
    <mergeCell ref="S16:S17"/>
    <mergeCell ref="Q19:Q20"/>
    <mergeCell ref="R19:R20"/>
    <mergeCell ref="S19:S20"/>
    <mergeCell ref="A15:A20"/>
    <mergeCell ref="C8:I8"/>
    <mergeCell ref="A9:A12"/>
    <mergeCell ref="B9:B12"/>
    <mergeCell ref="C9:C12"/>
    <mergeCell ref="D9:E11"/>
    <mergeCell ref="C15:C20"/>
    <mergeCell ref="D15:D20"/>
    <mergeCell ref="E15:E20"/>
    <mergeCell ref="B15:B20"/>
    <mergeCell ref="F9:I10"/>
    <mergeCell ref="J9:K10"/>
    <mergeCell ref="L9:P11"/>
    <mergeCell ref="Q9:S11"/>
    <mergeCell ref="F11:F12"/>
    <mergeCell ref="H11:I11"/>
    <mergeCell ref="J11:J12"/>
    <mergeCell ref="K11:K12"/>
    <mergeCell ref="G11:G12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pageOrder="overThenDown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2"/>
  <sheetViews>
    <sheetView zoomScale="80" zoomScaleNormal="80" zoomScalePageLayoutView="0" workbookViewId="0" topLeftCell="C15">
      <selection activeCell="G20" sqref="G20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9" width="9.625" style="0" customWidth="1"/>
    <col min="10" max="10" width="7.00390625" style="0" hidden="1" customWidth="1"/>
    <col min="12" max="12" width="13.125" style="0" customWidth="1"/>
    <col min="13" max="15" width="23.625" style="0" customWidth="1"/>
    <col min="16" max="17" width="12.625" style="0" customWidth="1"/>
    <col min="18" max="18" width="42.625" style="0" customWidth="1"/>
    <col min="20" max="20" width="11.625" style="0" customWidth="1"/>
  </cols>
  <sheetData>
    <row r="2" spans="1:18" ht="18">
      <c r="A2" s="45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8">
      <c r="A3" s="45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8">
      <c r="A4" s="45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6" ht="15" thickBot="1"/>
    <row r="7" spans="1:20" ht="15.75" thickBot="1">
      <c r="A7" s="5" t="s">
        <v>4</v>
      </c>
      <c r="B7" s="7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</row>
    <row r="8" spans="1:20" ht="15.75" thickBot="1">
      <c r="A8" s="8">
        <v>2009</v>
      </c>
      <c r="B8" s="9">
        <v>40178</v>
      </c>
      <c r="C8" s="142" t="s">
        <v>5</v>
      </c>
      <c r="D8" s="143"/>
      <c r="E8" s="143"/>
      <c r="F8" s="143"/>
      <c r="G8" s="143"/>
      <c r="H8" s="143"/>
      <c r="I8" s="144"/>
      <c r="J8" s="85"/>
      <c r="K8" s="1"/>
      <c r="L8" s="1"/>
      <c r="M8" s="1"/>
      <c r="N8" s="1"/>
      <c r="O8" s="1"/>
      <c r="P8" s="1"/>
      <c r="Q8" s="1"/>
      <c r="R8" s="2"/>
      <c r="S8" s="2"/>
      <c r="T8" s="2"/>
    </row>
    <row r="9" spans="1:20" ht="15" customHeight="1">
      <c r="A9" s="145" t="s">
        <v>0</v>
      </c>
      <c r="B9" s="148" t="s">
        <v>1</v>
      </c>
      <c r="C9" s="130" t="s">
        <v>2</v>
      </c>
      <c r="D9" s="114" t="s">
        <v>6</v>
      </c>
      <c r="E9" s="114"/>
      <c r="F9" s="114" t="s">
        <v>7</v>
      </c>
      <c r="G9" s="114"/>
      <c r="H9" s="114"/>
      <c r="I9" s="115"/>
      <c r="J9" s="86"/>
      <c r="K9" s="118" t="s">
        <v>8</v>
      </c>
      <c r="L9" s="119"/>
      <c r="M9" s="122" t="s">
        <v>19</v>
      </c>
      <c r="N9" s="123"/>
      <c r="O9" s="124"/>
      <c r="P9" s="124"/>
      <c r="Q9" s="125"/>
      <c r="R9" s="130" t="s">
        <v>9</v>
      </c>
      <c r="S9" s="114"/>
      <c r="T9" s="115"/>
    </row>
    <row r="10" spans="1:20" ht="15" customHeight="1">
      <c r="A10" s="146"/>
      <c r="B10" s="148"/>
      <c r="C10" s="131"/>
      <c r="D10" s="116"/>
      <c r="E10" s="116"/>
      <c r="F10" s="116"/>
      <c r="G10" s="116"/>
      <c r="H10" s="116"/>
      <c r="I10" s="117"/>
      <c r="J10" s="87"/>
      <c r="K10" s="120"/>
      <c r="L10" s="121"/>
      <c r="M10" s="126"/>
      <c r="N10" s="127"/>
      <c r="O10" s="128"/>
      <c r="P10" s="128"/>
      <c r="Q10" s="129"/>
      <c r="R10" s="131"/>
      <c r="S10" s="116"/>
      <c r="T10" s="117"/>
    </row>
    <row r="11" spans="1:20" ht="15">
      <c r="A11" s="146"/>
      <c r="B11" s="148"/>
      <c r="C11" s="131"/>
      <c r="D11" s="116"/>
      <c r="E11" s="116"/>
      <c r="F11" s="116" t="s">
        <v>10</v>
      </c>
      <c r="G11" s="137" t="s">
        <v>3</v>
      </c>
      <c r="H11" s="116" t="s">
        <v>11</v>
      </c>
      <c r="I11" s="117"/>
      <c r="J11" s="87"/>
      <c r="K11" s="133" t="s">
        <v>12</v>
      </c>
      <c r="L11" s="135" t="s">
        <v>13</v>
      </c>
      <c r="M11" s="126"/>
      <c r="N11" s="127"/>
      <c r="O11" s="128"/>
      <c r="P11" s="128"/>
      <c r="Q11" s="129"/>
      <c r="R11" s="131"/>
      <c r="S11" s="116"/>
      <c r="T11" s="117"/>
    </row>
    <row r="12" spans="1:20" ht="42" customHeight="1" thickBot="1">
      <c r="A12" s="147"/>
      <c r="B12" s="148"/>
      <c r="C12" s="149"/>
      <c r="D12" s="3" t="s">
        <v>14</v>
      </c>
      <c r="E12" s="3" t="s">
        <v>15</v>
      </c>
      <c r="F12" s="132"/>
      <c r="G12" s="138"/>
      <c r="H12" s="3" t="s">
        <v>16</v>
      </c>
      <c r="I12" s="6" t="s">
        <v>17</v>
      </c>
      <c r="J12" s="88"/>
      <c r="K12" s="134"/>
      <c r="L12" s="136"/>
      <c r="M12" s="20" t="s">
        <v>23</v>
      </c>
      <c r="N12" s="21" t="s">
        <v>24</v>
      </c>
      <c r="O12" s="22" t="s">
        <v>25</v>
      </c>
      <c r="P12" s="22" t="s">
        <v>21</v>
      </c>
      <c r="Q12" s="23" t="s">
        <v>22</v>
      </c>
      <c r="R12" s="4" t="s">
        <v>18</v>
      </c>
      <c r="S12" s="3" t="s">
        <v>14</v>
      </c>
      <c r="T12" s="6" t="s">
        <v>15</v>
      </c>
    </row>
    <row r="13" spans="1:20" ht="82.5" customHeight="1" thickBot="1">
      <c r="A13" s="19" t="s">
        <v>30</v>
      </c>
      <c r="B13" s="27" t="s">
        <v>29</v>
      </c>
      <c r="C13" s="24" t="s">
        <v>28</v>
      </c>
      <c r="D13" s="34">
        <v>39814</v>
      </c>
      <c r="E13" s="34">
        <v>40178</v>
      </c>
      <c r="F13" s="25" t="s">
        <v>27</v>
      </c>
      <c r="G13" s="13">
        <v>125</v>
      </c>
      <c r="H13" s="47">
        <v>13</v>
      </c>
      <c r="I13" s="48">
        <v>100</v>
      </c>
      <c r="J13" s="89">
        <f>SUM(H13:I13)</f>
        <v>113</v>
      </c>
      <c r="K13" s="58">
        <v>1</v>
      </c>
      <c r="L13" s="59">
        <f>+(H13+I13)/G13</f>
        <v>0.904</v>
      </c>
      <c r="M13" s="41">
        <v>226000</v>
      </c>
      <c r="N13" s="55">
        <v>38000</v>
      </c>
      <c r="O13" s="55">
        <v>0</v>
      </c>
      <c r="P13" s="62">
        <f>+N13/M13</f>
        <v>0.168141592920354</v>
      </c>
      <c r="Q13" s="82">
        <v>0</v>
      </c>
      <c r="R13" s="38" t="s">
        <v>40</v>
      </c>
      <c r="S13" s="34">
        <v>39814</v>
      </c>
      <c r="T13" s="35">
        <v>40178</v>
      </c>
    </row>
    <row r="14" spans="1:20" ht="11.25" customHeight="1" thickBot="1">
      <c r="A14" s="28"/>
      <c r="B14" s="29"/>
      <c r="C14" s="29"/>
      <c r="D14" s="30"/>
      <c r="E14" s="30"/>
      <c r="F14" s="31"/>
      <c r="G14" s="29"/>
      <c r="H14" s="29"/>
      <c r="I14" s="29"/>
      <c r="J14" s="29"/>
      <c r="K14" s="29"/>
      <c r="L14" s="29"/>
      <c r="M14" s="32"/>
      <c r="N14" s="32"/>
      <c r="O14" s="32"/>
      <c r="P14" s="32"/>
      <c r="Q14" s="32"/>
      <c r="R14" s="31"/>
      <c r="S14" s="29"/>
      <c r="T14" s="33"/>
    </row>
    <row r="15" spans="1:20" ht="42" customHeight="1" thickBot="1">
      <c r="A15" s="139" t="s">
        <v>39</v>
      </c>
      <c r="B15" s="156" t="s">
        <v>38</v>
      </c>
      <c r="C15" s="150" t="s">
        <v>37</v>
      </c>
      <c r="D15" s="153">
        <v>39814</v>
      </c>
      <c r="E15" s="153">
        <v>40178</v>
      </c>
      <c r="F15" s="16" t="s">
        <v>31</v>
      </c>
      <c r="G15" s="14">
        <v>650</v>
      </c>
      <c r="H15" s="49">
        <v>0</v>
      </c>
      <c r="I15" s="50">
        <v>12</v>
      </c>
      <c r="J15" s="90">
        <f aca="true" t="shared" si="0" ref="J15:J20">SUM(H15:I15)</f>
        <v>12</v>
      </c>
      <c r="K15" s="159">
        <v>1</v>
      </c>
      <c r="L15" s="60">
        <f>+(H15+I15)/G15</f>
        <v>0.018461538461538463</v>
      </c>
      <c r="M15" s="42">
        <v>4430631</v>
      </c>
      <c r="N15" s="56">
        <v>0</v>
      </c>
      <c r="O15" s="56">
        <v>120671</v>
      </c>
      <c r="P15" s="63">
        <f aca="true" t="shared" si="1" ref="P15:P21">+N15/M15</f>
        <v>0</v>
      </c>
      <c r="Q15" s="64">
        <v>1</v>
      </c>
      <c r="R15" s="39" t="s">
        <v>41</v>
      </c>
      <c r="S15" s="10">
        <v>39814</v>
      </c>
      <c r="T15" s="36">
        <v>40178</v>
      </c>
    </row>
    <row r="16" spans="1:20" ht="32.25" customHeight="1" thickBot="1">
      <c r="A16" s="140"/>
      <c r="B16" s="157"/>
      <c r="C16" s="151"/>
      <c r="D16" s="154"/>
      <c r="E16" s="154"/>
      <c r="F16" s="17" t="s">
        <v>32</v>
      </c>
      <c r="G16" s="13">
        <v>275</v>
      </c>
      <c r="H16" s="51">
        <v>0</v>
      </c>
      <c r="I16" s="52">
        <v>500</v>
      </c>
      <c r="J16" s="90">
        <f t="shared" si="0"/>
        <v>500</v>
      </c>
      <c r="K16" s="160"/>
      <c r="L16" s="70">
        <v>1</v>
      </c>
      <c r="M16" s="43">
        <v>973765</v>
      </c>
      <c r="N16" s="57">
        <v>0</v>
      </c>
      <c r="O16" s="57">
        <v>250000</v>
      </c>
      <c r="P16" s="65">
        <f t="shared" si="1"/>
        <v>0</v>
      </c>
      <c r="Q16" s="83">
        <v>1</v>
      </c>
      <c r="R16" s="161" t="s">
        <v>42</v>
      </c>
      <c r="S16" s="163">
        <v>39814</v>
      </c>
      <c r="T16" s="165">
        <v>40178</v>
      </c>
    </row>
    <row r="17" spans="1:20" ht="32.25" customHeight="1" thickBot="1">
      <c r="A17" s="140"/>
      <c r="B17" s="157"/>
      <c r="C17" s="151"/>
      <c r="D17" s="154"/>
      <c r="E17" s="154"/>
      <c r="F17" s="12" t="s">
        <v>33</v>
      </c>
      <c r="G17" s="13">
        <v>100</v>
      </c>
      <c r="H17" s="51">
        <v>0</v>
      </c>
      <c r="I17" s="52">
        <v>413</v>
      </c>
      <c r="J17" s="90">
        <f t="shared" si="0"/>
        <v>413</v>
      </c>
      <c r="K17" s="160"/>
      <c r="L17" s="70">
        <v>1</v>
      </c>
      <c r="M17" s="43">
        <v>486882.5</v>
      </c>
      <c r="N17" s="57">
        <v>307573</v>
      </c>
      <c r="O17" s="57">
        <v>0</v>
      </c>
      <c r="P17" s="65">
        <f t="shared" si="1"/>
        <v>0.6317191519514462</v>
      </c>
      <c r="Q17" s="83">
        <v>0</v>
      </c>
      <c r="R17" s="162"/>
      <c r="S17" s="164"/>
      <c r="T17" s="166"/>
    </row>
    <row r="18" spans="1:20" ht="32.25" customHeight="1" thickBot="1">
      <c r="A18" s="140"/>
      <c r="B18" s="157"/>
      <c r="C18" s="151"/>
      <c r="D18" s="154"/>
      <c r="E18" s="154"/>
      <c r="F18" s="12" t="s">
        <v>34</v>
      </c>
      <c r="G18" s="13">
        <v>100</v>
      </c>
      <c r="H18" s="51">
        <v>0</v>
      </c>
      <c r="I18" s="52">
        <v>83</v>
      </c>
      <c r="J18" s="90">
        <f t="shared" si="0"/>
        <v>83</v>
      </c>
      <c r="K18" s="160"/>
      <c r="L18" s="61">
        <f>+(H18+I18)/G18</f>
        <v>0.83</v>
      </c>
      <c r="M18" s="43">
        <v>486882.5</v>
      </c>
      <c r="N18" s="57">
        <v>350000</v>
      </c>
      <c r="O18" s="57">
        <v>1300000</v>
      </c>
      <c r="P18" s="65">
        <f t="shared" si="1"/>
        <v>0.7188592730278867</v>
      </c>
      <c r="Q18" s="83">
        <f>O18/N18</f>
        <v>3.7142857142857144</v>
      </c>
      <c r="R18" s="40" t="s">
        <v>43</v>
      </c>
      <c r="S18" s="11">
        <v>39814</v>
      </c>
      <c r="T18" s="37">
        <v>40178</v>
      </c>
    </row>
    <row r="19" spans="1:20" ht="32.25" customHeight="1" thickBot="1">
      <c r="A19" s="140"/>
      <c r="B19" s="157"/>
      <c r="C19" s="151"/>
      <c r="D19" s="154"/>
      <c r="E19" s="154"/>
      <c r="F19" s="12" t="s">
        <v>35</v>
      </c>
      <c r="G19" s="13">
        <v>76</v>
      </c>
      <c r="H19" s="51">
        <v>22</v>
      </c>
      <c r="I19" s="52">
        <v>63</v>
      </c>
      <c r="J19" s="90">
        <f t="shared" si="0"/>
        <v>85</v>
      </c>
      <c r="K19" s="160"/>
      <c r="L19" s="70">
        <v>1</v>
      </c>
      <c r="M19" s="43">
        <v>2111825</v>
      </c>
      <c r="N19" s="57">
        <v>2111825</v>
      </c>
      <c r="O19" s="57">
        <v>0</v>
      </c>
      <c r="P19" s="65">
        <f t="shared" si="1"/>
        <v>1</v>
      </c>
      <c r="Q19" s="83">
        <v>0</v>
      </c>
      <c r="R19" s="161" t="s">
        <v>44</v>
      </c>
      <c r="S19" s="163">
        <v>39814</v>
      </c>
      <c r="T19" s="165">
        <v>40178</v>
      </c>
    </row>
    <row r="20" spans="1:20" ht="32.25" customHeight="1" thickBot="1">
      <c r="A20" s="141"/>
      <c r="B20" s="158"/>
      <c r="C20" s="152"/>
      <c r="D20" s="155"/>
      <c r="E20" s="155"/>
      <c r="F20" s="18" t="s">
        <v>36</v>
      </c>
      <c r="G20" s="15">
        <v>300</v>
      </c>
      <c r="H20" s="53">
        <v>419</v>
      </c>
      <c r="I20" s="54">
        <v>1078</v>
      </c>
      <c r="J20" s="90">
        <f t="shared" si="0"/>
        <v>1497</v>
      </c>
      <c r="K20" s="160"/>
      <c r="L20" s="71">
        <v>1</v>
      </c>
      <c r="M20" s="72">
        <v>898200</v>
      </c>
      <c r="N20" s="73">
        <v>898200</v>
      </c>
      <c r="O20" s="73">
        <v>0</v>
      </c>
      <c r="P20" s="74">
        <f t="shared" si="1"/>
        <v>1</v>
      </c>
      <c r="Q20" s="84">
        <f>+O20/N20</f>
        <v>0</v>
      </c>
      <c r="R20" s="167"/>
      <c r="S20" s="168"/>
      <c r="T20" s="169"/>
    </row>
    <row r="21" spans="11:17" ht="16.5" thickBot="1">
      <c r="K21" s="76">
        <f>+AVERAGE(K13:K20)</f>
        <v>1</v>
      </c>
      <c r="L21" s="79">
        <f>+AVERAGE(L13:L20)</f>
        <v>0.8217802197802199</v>
      </c>
      <c r="M21" s="80">
        <f>SUM(M13:M20)</f>
        <v>9614186</v>
      </c>
      <c r="N21" s="78">
        <f>SUM(N13:N20)</f>
        <v>3705598</v>
      </c>
      <c r="O21" s="78">
        <f>SUM(O13:O20)</f>
        <v>1670671</v>
      </c>
      <c r="P21" s="77">
        <f t="shared" si="1"/>
        <v>0.385430238191772</v>
      </c>
      <c r="Q21" s="79">
        <f>+O21/N21</f>
        <v>0.45085057796339484</v>
      </c>
    </row>
    <row r="22" ht="14.25">
      <c r="A22" t="s">
        <v>26</v>
      </c>
    </row>
  </sheetData>
  <sheetProtection password="FE8A" sheet="1"/>
  <mergeCells count="26">
    <mergeCell ref="A15:A20"/>
    <mergeCell ref="B15:B20"/>
    <mergeCell ref="C15:C20"/>
    <mergeCell ref="D15:D20"/>
    <mergeCell ref="M9:Q11"/>
    <mergeCell ref="L11:L12"/>
    <mergeCell ref="G11:G12"/>
    <mergeCell ref="K11:K12"/>
    <mergeCell ref="K9:L10"/>
    <mergeCell ref="E15:E20"/>
    <mergeCell ref="K15:K20"/>
    <mergeCell ref="S19:S20"/>
    <mergeCell ref="T19:T20"/>
    <mergeCell ref="R9:T11"/>
    <mergeCell ref="S16:S17"/>
    <mergeCell ref="T16:T17"/>
    <mergeCell ref="R16:R17"/>
    <mergeCell ref="R19:R20"/>
    <mergeCell ref="A9:A12"/>
    <mergeCell ref="B9:B12"/>
    <mergeCell ref="C9:C12"/>
    <mergeCell ref="D9:E11"/>
    <mergeCell ref="C8:I8"/>
    <mergeCell ref="F9:I10"/>
    <mergeCell ref="F11:F12"/>
    <mergeCell ref="H11:I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geOrder="overThenDown" paperSize="14" scale="75" r:id="rId4"/>
  <headerFooter>
    <oddHeader>&amp;C&amp;F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V22"/>
  <sheetViews>
    <sheetView zoomScale="80" zoomScaleNormal="80" zoomScalePageLayoutView="0" workbookViewId="0" topLeftCell="A15">
      <selection activeCell="G20" sqref="G20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11" width="9.625" style="0" customWidth="1"/>
    <col min="12" max="12" width="11.125" style="0" hidden="1" customWidth="1"/>
    <col min="14" max="14" width="13.125" style="0" customWidth="1"/>
    <col min="15" max="17" width="23.625" style="0" customWidth="1"/>
    <col min="18" max="19" width="12.625" style="0" customWidth="1"/>
    <col min="20" max="20" width="42.625" style="0" customWidth="1"/>
    <col min="22" max="22" width="11.625" style="0" customWidth="1"/>
  </cols>
  <sheetData>
    <row r="2" spans="1:20" ht="18">
      <c r="A2" s="45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8">
      <c r="A3" s="45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8">
      <c r="A4" s="45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6" ht="15" thickBot="1"/>
    <row r="7" spans="1:22" ht="15.75" thickBot="1">
      <c r="A7" s="93" t="s">
        <v>4</v>
      </c>
      <c r="B7" s="94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</row>
    <row r="8" spans="1:22" ht="15.75" thickBot="1">
      <c r="A8" s="95">
        <v>2010</v>
      </c>
      <c r="B8" s="96">
        <v>40542</v>
      </c>
      <c r="C8" s="142" t="s">
        <v>5</v>
      </c>
      <c r="D8" s="143"/>
      <c r="E8" s="143"/>
      <c r="F8" s="143"/>
      <c r="G8" s="143"/>
      <c r="H8" s="143"/>
      <c r="I8" s="172"/>
      <c r="J8" s="172"/>
      <c r="K8" s="144"/>
      <c r="L8" s="85"/>
      <c r="M8" s="1"/>
      <c r="N8" s="1"/>
      <c r="O8" s="1"/>
      <c r="P8" s="1"/>
      <c r="Q8" s="1"/>
      <c r="R8" s="1"/>
      <c r="S8" s="1"/>
      <c r="T8" s="2"/>
      <c r="U8" s="2"/>
      <c r="V8" s="2"/>
    </row>
    <row r="9" spans="1:22" ht="15" customHeight="1">
      <c r="A9" s="145" t="s">
        <v>0</v>
      </c>
      <c r="B9" s="148" t="s">
        <v>1</v>
      </c>
      <c r="C9" s="130" t="s">
        <v>2</v>
      </c>
      <c r="D9" s="114" t="s">
        <v>6</v>
      </c>
      <c r="E9" s="114"/>
      <c r="F9" s="114" t="s">
        <v>7</v>
      </c>
      <c r="G9" s="114"/>
      <c r="H9" s="114"/>
      <c r="I9" s="119"/>
      <c r="J9" s="119"/>
      <c r="K9" s="115"/>
      <c r="L9" s="86"/>
      <c r="M9" s="118" t="s">
        <v>8</v>
      </c>
      <c r="N9" s="119"/>
      <c r="O9" s="122" t="s">
        <v>19</v>
      </c>
      <c r="P9" s="123"/>
      <c r="Q9" s="124"/>
      <c r="R9" s="124"/>
      <c r="S9" s="125"/>
      <c r="T9" s="130" t="s">
        <v>9</v>
      </c>
      <c r="U9" s="114"/>
      <c r="V9" s="115"/>
    </row>
    <row r="10" spans="1:22" ht="15" customHeight="1">
      <c r="A10" s="146"/>
      <c r="B10" s="148"/>
      <c r="C10" s="131"/>
      <c r="D10" s="116"/>
      <c r="E10" s="116"/>
      <c r="F10" s="116"/>
      <c r="G10" s="116"/>
      <c r="H10" s="116"/>
      <c r="I10" s="121"/>
      <c r="J10" s="121"/>
      <c r="K10" s="117"/>
      <c r="L10" s="87"/>
      <c r="M10" s="120"/>
      <c r="N10" s="121"/>
      <c r="O10" s="126"/>
      <c r="P10" s="127"/>
      <c r="Q10" s="128"/>
      <c r="R10" s="128"/>
      <c r="S10" s="129"/>
      <c r="T10" s="131"/>
      <c r="U10" s="116"/>
      <c r="V10" s="117"/>
    </row>
    <row r="11" spans="1:22" ht="15" customHeight="1">
      <c r="A11" s="146"/>
      <c r="B11" s="148"/>
      <c r="C11" s="131"/>
      <c r="D11" s="116"/>
      <c r="E11" s="116"/>
      <c r="F11" s="116" t="s">
        <v>10</v>
      </c>
      <c r="G11" s="137" t="s">
        <v>3</v>
      </c>
      <c r="H11" s="116" t="s">
        <v>11</v>
      </c>
      <c r="I11" s="121"/>
      <c r="J11" s="121"/>
      <c r="K11" s="117"/>
      <c r="L11" s="87"/>
      <c r="M11" s="133" t="s">
        <v>12</v>
      </c>
      <c r="N11" s="135" t="s">
        <v>13</v>
      </c>
      <c r="O11" s="126"/>
      <c r="P11" s="127"/>
      <c r="Q11" s="128"/>
      <c r="R11" s="128"/>
      <c r="S11" s="129"/>
      <c r="T11" s="131"/>
      <c r="U11" s="116"/>
      <c r="V11" s="117"/>
    </row>
    <row r="12" spans="1:22" ht="42" customHeight="1" thickBot="1">
      <c r="A12" s="147"/>
      <c r="B12" s="148"/>
      <c r="C12" s="149"/>
      <c r="D12" s="3" t="s">
        <v>14</v>
      </c>
      <c r="E12" s="3" t="s">
        <v>15</v>
      </c>
      <c r="F12" s="132"/>
      <c r="G12" s="138"/>
      <c r="H12" s="3" t="s">
        <v>49</v>
      </c>
      <c r="I12" s="92" t="s">
        <v>50</v>
      </c>
      <c r="J12" s="92" t="s">
        <v>51</v>
      </c>
      <c r="K12" s="6" t="s">
        <v>52</v>
      </c>
      <c r="L12" s="88"/>
      <c r="M12" s="134"/>
      <c r="N12" s="136"/>
      <c r="O12" s="20" t="s">
        <v>23</v>
      </c>
      <c r="P12" s="21" t="s">
        <v>24</v>
      </c>
      <c r="Q12" s="22" t="s">
        <v>25</v>
      </c>
      <c r="R12" s="22" t="s">
        <v>21</v>
      </c>
      <c r="S12" s="23" t="s">
        <v>22</v>
      </c>
      <c r="T12" s="4" t="s">
        <v>18</v>
      </c>
      <c r="U12" s="3" t="s">
        <v>14</v>
      </c>
      <c r="V12" s="6" t="s">
        <v>15</v>
      </c>
    </row>
    <row r="13" spans="1:22" ht="82.5" customHeight="1" thickBot="1">
      <c r="A13" s="19" t="s">
        <v>30</v>
      </c>
      <c r="B13" s="27" t="s">
        <v>29</v>
      </c>
      <c r="C13" s="24" t="s">
        <v>28</v>
      </c>
      <c r="D13" s="34">
        <v>40179</v>
      </c>
      <c r="E13" s="34">
        <v>40543</v>
      </c>
      <c r="F13" s="25" t="s">
        <v>27</v>
      </c>
      <c r="G13" s="13">
        <v>135</v>
      </c>
      <c r="H13" s="47">
        <v>2</v>
      </c>
      <c r="I13" s="48">
        <v>33</v>
      </c>
      <c r="J13" s="48">
        <v>18</v>
      </c>
      <c r="K13" s="48">
        <v>43</v>
      </c>
      <c r="L13" s="89">
        <f>SUM(H13:K13)</f>
        <v>96</v>
      </c>
      <c r="M13" s="58">
        <v>1</v>
      </c>
      <c r="N13" s="59">
        <f>L13/G13</f>
        <v>0.7111111111111111</v>
      </c>
      <c r="O13" s="102">
        <v>1235000</v>
      </c>
      <c r="P13" s="103">
        <v>1148638</v>
      </c>
      <c r="Q13" s="55">
        <v>0</v>
      </c>
      <c r="R13" s="62">
        <f>P13/O13</f>
        <v>0.9300712550607287</v>
      </c>
      <c r="S13" s="82">
        <f>Q13/P13</f>
        <v>0</v>
      </c>
      <c r="T13" s="38" t="s">
        <v>40</v>
      </c>
      <c r="U13" s="34">
        <v>40179</v>
      </c>
      <c r="V13" s="35">
        <v>40543</v>
      </c>
    </row>
    <row r="14" spans="1:22" ht="11.25" customHeight="1" thickBot="1">
      <c r="A14" s="28"/>
      <c r="B14" s="29"/>
      <c r="C14" s="29"/>
      <c r="D14" s="30"/>
      <c r="E14" s="30"/>
      <c r="F14" s="31"/>
      <c r="G14" s="29"/>
      <c r="H14" s="29"/>
      <c r="I14" s="29"/>
      <c r="J14" s="29"/>
      <c r="K14" s="29"/>
      <c r="L14" s="29"/>
      <c r="M14" s="29"/>
      <c r="N14" s="29"/>
      <c r="O14" s="32"/>
      <c r="P14" s="32"/>
      <c r="Q14" s="32"/>
      <c r="R14" s="32"/>
      <c r="S14" s="32"/>
      <c r="T14" s="31"/>
      <c r="U14" s="29"/>
      <c r="V14" s="33"/>
    </row>
    <row r="15" spans="1:22" ht="42" customHeight="1" thickBot="1">
      <c r="A15" s="139" t="s">
        <v>39</v>
      </c>
      <c r="B15" s="156" t="s">
        <v>38</v>
      </c>
      <c r="C15" s="150" t="s">
        <v>37</v>
      </c>
      <c r="D15" s="153">
        <v>40179</v>
      </c>
      <c r="E15" s="153">
        <v>40543</v>
      </c>
      <c r="F15" s="16" t="s">
        <v>31</v>
      </c>
      <c r="G15" s="13">
        <v>700</v>
      </c>
      <c r="H15" s="49">
        <v>50</v>
      </c>
      <c r="I15" s="50">
        <v>0</v>
      </c>
      <c r="J15" s="50">
        <v>14</v>
      </c>
      <c r="K15" s="50">
        <v>42</v>
      </c>
      <c r="L15" s="89">
        <f aca="true" t="shared" si="0" ref="L15:L20">SUM(H15:K15)</f>
        <v>106</v>
      </c>
      <c r="M15" s="159">
        <v>1</v>
      </c>
      <c r="N15" s="60">
        <f>L15/G15</f>
        <v>0.15142857142857144</v>
      </c>
      <c r="O15" s="42">
        <v>3595627</v>
      </c>
      <c r="P15" s="56">
        <v>815760</v>
      </c>
      <c r="Q15" s="56">
        <v>1022447</v>
      </c>
      <c r="R15" s="63">
        <f aca="true" t="shared" si="1" ref="R15:S20">P15/O15</f>
        <v>0.2268755908218511</v>
      </c>
      <c r="S15" s="64">
        <f t="shared" si="1"/>
        <v>1.2533674119839169</v>
      </c>
      <c r="T15" s="39" t="s">
        <v>41</v>
      </c>
      <c r="U15" s="10">
        <v>40179</v>
      </c>
      <c r="V15" s="36">
        <v>40543</v>
      </c>
    </row>
    <row r="16" spans="1:22" ht="32.25" customHeight="1" thickBot="1">
      <c r="A16" s="140"/>
      <c r="B16" s="157"/>
      <c r="C16" s="151"/>
      <c r="D16" s="154"/>
      <c r="E16" s="154"/>
      <c r="F16" s="17" t="s">
        <v>32</v>
      </c>
      <c r="G16" s="13">
        <v>275</v>
      </c>
      <c r="H16" s="51">
        <v>0</v>
      </c>
      <c r="I16" s="52">
        <v>0</v>
      </c>
      <c r="J16" s="52">
        <v>0</v>
      </c>
      <c r="K16" s="52">
        <v>386</v>
      </c>
      <c r="L16" s="89">
        <f t="shared" si="0"/>
        <v>386</v>
      </c>
      <c r="M16" s="170"/>
      <c r="N16" s="61">
        <v>1</v>
      </c>
      <c r="O16" s="43">
        <v>2167322</v>
      </c>
      <c r="P16" s="57">
        <v>1203987</v>
      </c>
      <c r="Q16" s="57">
        <v>525683</v>
      </c>
      <c r="R16" s="65">
        <f t="shared" si="1"/>
        <v>0.5555182847772504</v>
      </c>
      <c r="S16" s="83">
        <f t="shared" si="1"/>
        <v>0.4366185016947857</v>
      </c>
      <c r="T16" s="161" t="s">
        <v>42</v>
      </c>
      <c r="U16" s="163">
        <v>40179</v>
      </c>
      <c r="V16" s="165">
        <v>40543</v>
      </c>
    </row>
    <row r="17" spans="1:22" ht="32.25" customHeight="1" thickBot="1">
      <c r="A17" s="140"/>
      <c r="B17" s="157"/>
      <c r="C17" s="151"/>
      <c r="D17" s="154"/>
      <c r="E17" s="154"/>
      <c r="F17" s="12" t="s">
        <v>33</v>
      </c>
      <c r="G17" s="13">
        <v>150</v>
      </c>
      <c r="H17" s="51">
        <v>0</v>
      </c>
      <c r="I17" s="52">
        <v>0</v>
      </c>
      <c r="J17" s="52">
        <v>450</v>
      </c>
      <c r="K17" s="52">
        <v>0</v>
      </c>
      <c r="L17" s="89">
        <f t="shared" si="0"/>
        <v>450</v>
      </c>
      <c r="M17" s="170"/>
      <c r="N17" s="61">
        <v>1</v>
      </c>
      <c r="O17" s="43">
        <v>770491.55625</v>
      </c>
      <c r="P17" s="57">
        <v>450000</v>
      </c>
      <c r="Q17" s="57">
        <v>0</v>
      </c>
      <c r="R17" s="65">
        <f t="shared" si="1"/>
        <v>0.5840427404424264</v>
      </c>
      <c r="S17" s="83">
        <f t="shared" si="1"/>
        <v>0</v>
      </c>
      <c r="T17" s="162"/>
      <c r="U17" s="164"/>
      <c r="V17" s="166"/>
    </row>
    <row r="18" spans="1:22" ht="32.25" customHeight="1" thickBot="1">
      <c r="A18" s="140"/>
      <c r="B18" s="157"/>
      <c r="C18" s="151"/>
      <c r="D18" s="154"/>
      <c r="E18" s="154"/>
      <c r="F18" s="12" t="s">
        <v>34</v>
      </c>
      <c r="G18" s="13">
        <v>142</v>
      </c>
      <c r="H18" s="51">
        <v>0</v>
      </c>
      <c r="I18" s="52">
        <v>0</v>
      </c>
      <c r="J18" s="52">
        <v>0</v>
      </c>
      <c r="K18" s="52">
        <v>0</v>
      </c>
      <c r="L18" s="89">
        <f t="shared" si="0"/>
        <v>0</v>
      </c>
      <c r="M18" s="170"/>
      <c r="N18" s="61">
        <f>L18/G18</f>
        <v>0</v>
      </c>
      <c r="O18" s="43">
        <v>729398.67325</v>
      </c>
      <c r="P18" s="57">
        <v>0</v>
      </c>
      <c r="Q18" s="57">
        <v>0</v>
      </c>
      <c r="R18" s="65">
        <f t="shared" si="1"/>
        <v>0</v>
      </c>
      <c r="S18" s="83" t="e">
        <f t="shared" si="1"/>
        <v>#DIV/0!</v>
      </c>
      <c r="T18" s="40" t="s">
        <v>43</v>
      </c>
      <c r="U18" s="11">
        <v>40179</v>
      </c>
      <c r="V18" s="37">
        <v>40543</v>
      </c>
    </row>
    <row r="19" spans="1:22" ht="32.25" customHeight="1" thickBot="1">
      <c r="A19" s="140"/>
      <c r="B19" s="157"/>
      <c r="C19" s="151"/>
      <c r="D19" s="154"/>
      <c r="E19" s="154"/>
      <c r="F19" s="12" t="s">
        <v>35</v>
      </c>
      <c r="G19" s="13">
        <v>76</v>
      </c>
      <c r="H19" s="51">
        <v>2</v>
      </c>
      <c r="I19" s="52">
        <v>8</v>
      </c>
      <c r="J19" s="52">
        <v>12</v>
      </c>
      <c r="K19" s="52">
        <v>2</v>
      </c>
      <c r="L19" s="89">
        <f t="shared" si="0"/>
        <v>24</v>
      </c>
      <c r="M19" s="170"/>
      <c r="N19" s="61">
        <f>L19/G19</f>
        <v>0.3157894736842105</v>
      </c>
      <c r="O19" s="43">
        <v>2280000</v>
      </c>
      <c r="P19" s="57">
        <v>572125</v>
      </c>
      <c r="Q19" s="57">
        <v>0</v>
      </c>
      <c r="R19" s="65">
        <f t="shared" si="1"/>
        <v>0.25093201754385963</v>
      </c>
      <c r="S19" s="83">
        <f t="shared" si="1"/>
        <v>0</v>
      </c>
      <c r="T19" s="161" t="s">
        <v>44</v>
      </c>
      <c r="U19" s="163">
        <v>40179</v>
      </c>
      <c r="V19" s="165">
        <v>40543</v>
      </c>
    </row>
    <row r="20" spans="1:22" ht="32.25" customHeight="1" thickBot="1">
      <c r="A20" s="141"/>
      <c r="B20" s="158"/>
      <c r="C20" s="152"/>
      <c r="D20" s="155"/>
      <c r="E20" s="155"/>
      <c r="F20" s="18" t="s">
        <v>36</v>
      </c>
      <c r="G20" s="91">
        <v>300</v>
      </c>
      <c r="H20" s="53">
        <v>0</v>
      </c>
      <c r="I20" s="54">
        <v>45</v>
      </c>
      <c r="J20" s="54">
        <v>8</v>
      </c>
      <c r="K20" s="54">
        <v>24</v>
      </c>
      <c r="L20" s="89">
        <f t="shared" si="0"/>
        <v>77</v>
      </c>
      <c r="M20" s="171"/>
      <c r="N20" s="97">
        <f>L20/G20</f>
        <v>0.25666666666666665</v>
      </c>
      <c r="O20" s="44">
        <v>233735.25</v>
      </c>
      <c r="P20" s="81">
        <v>46200</v>
      </c>
      <c r="Q20" s="81">
        <v>0</v>
      </c>
      <c r="R20" s="98">
        <f t="shared" si="1"/>
        <v>0.19765953145706522</v>
      </c>
      <c r="S20" s="99">
        <f t="shared" si="1"/>
        <v>0</v>
      </c>
      <c r="T20" s="167"/>
      <c r="U20" s="168"/>
      <c r="V20" s="169"/>
    </row>
    <row r="21" spans="13:19" ht="16.5" thickBot="1">
      <c r="M21" s="76">
        <f>+AVERAGE(M13:M20)</f>
        <v>1</v>
      </c>
      <c r="N21" s="79">
        <f>+AVERAGE(N13:N20)</f>
        <v>0.4907136889843657</v>
      </c>
      <c r="O21" s="104">
        <f>SUM(O13:O20)</f>
        <v>11011574.4795</v>
      </c>
      <c r="P21" s="78">
        <f>SUM(P13:P20)</f>
        <v>4236710</v>
      </c>
      <c r="Q21" s="78">
        <f>SUM(Q13:Q20)</f>
        <v>1548130</v>
      </c>
      <c r="R21" s="77">
        <f>+P21/O21</f>
        <v>0.3847506101772628</v>
      </c>
      <c r="S21" s="79">
        <f>+Q21/P21</f>
        <v>0.3654085363406983</v>
      </c>
    </row>
    <row r="22" ht="14.25">
      <c r="A22" t="s">
        <v>26</v>
      </c>
    </row>
  </sheetData>
  <sheetProtection password="FE8A" sheet="1"/>
  <mergeCells count="26">
    <mergeCell ref="T19:T20"/>
    <mergeCell ref="U19:U20"/>
    <mergeCell ref="C8:K8"/>
    <mergeCell ref="F9:K10"/>
    <mergeCell ref="F11:F12"/>
    <mergeCell ref="G11:G12"/>
    <mergeCell ref="M9:N10"/>
    <mergeCell ref="O9:S11"/>
    <mergeCell ref="T9:V11"/>
    <mergeCell ref="M11:M12"/>
    <mergeCell ref="N11:N12"/>
    <mergeCell ref="A9:A12"/>
    <mergeCell ref="B9:B12"/>
    <mergeCell ref="C9:C12"/>
    <mergeCell ref="D9:E11"/>
    <mergeCell ref="H11:K11"/>
    <mergeCell ref="V19:V20"/>
    <mergeCell ref="A15:A20"/>
    <mergeCell ref="B15:B20"/>
    <mergeCell ref="C15:C20"/>
    <mergeCell ref="D15:D20"/>
    <mergeCell ref="U16:U17"/>
    <mergeCell ref="V16:V17"/>
    <mergeCell ref="E15:E20"/>
    <mergeCell ref="T16:T17"/>
    <mergeCell ref="M15:M20"/>
  </mergeCells>
  <printOptions/>
  <pageMargins left="0.393700787401575" right="0.393700787401575" top="0.393700787401575" bottom="0.393700787401575" header="0.31496062992126" footer="0.31496062992126"/>
  <pageSetup horizontalDpi="600" verticalDpi="600" orientation="landscape" pageOrder="overThenDown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2"/>
  <sheetViews>
    <sheetView tabSelected="1" zoomScale="80" zoomScaleNormal="80" zoomScalePageLayoutView="0" workbookViewId="0" topLeftCell="E7">
      <selection activeCell="K21" sqref="K21"/>
    </sheetView>
  </sheetViews>
  <sheetFormatPr defaultColWidth="11.00390625" defaultRowHeight="14.25"/>
  <cols>
    <col min="1" max="1" width="14.875" style="0" customWidth="1"/>
    <col min="2" max="2" width="17.875" style="0" customWidth="1"/>
    <col min="3" max="3" width="21.375" style="0" customWidth="1"/>
    <col min="5" max="5" width="11.75390625" style="0" customWidth="1"/>
    <col min="6" max="6" width="36.25390625" style="0" customWidth="1"/>
    <col min="7" max="9" width="9.625" style="0" customWidth="1"/>
    <col min="11" max="11" width="13.125" style="0" customWidth="1"/>
    <col min="12" max="14" width="23.625" style="0" customWidth="1"/>
    <col min="15" max="16" width="12.625" style="0" customWidth="1"/>
    <col min="17" max="17" width="42.625" style="0" customWidth="1"/>
    <col min="19" max="19" width="11.625" style="0" customWidth="1"/>
  </cols>
  <sheetData>
    <row r="2" spans="1:17" ht="18">
      <c r="A2" s="100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8">
      <c r="A3" s="100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8">
      <c r="A4" s="100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6" ht="15" thickBot="1"/>
    <row r="7" spans="1:19" ht="15.75" thickBot="1">
      <c r="A7" s="5" t="s">
        <v>4</v>
      </c>
      <c r="B7" s="7" t="s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.75" thickBot="1">
      <c r="A8" s="8">
        <v>2011</v>
      </c>
      <c r="B8" s="9"/>
      <c r="C8" s="142" t="s">
        <v>5</v>
      </c>
      <c r="D8" s="143"/>
      <c r="E8" s="143"/>
      <c r="F8" s="143"/>
      <c r="G8" s="143"/>
      <c r="H8" s="143"/>
      <c r="I8" s="143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5" customHeight="1">
      <c r="A9" s="145" t="s">
        <v>0</v>
      </c>
      <c r="B9" s="148" t="s">
        <v>1</v>
      </c>
      <c r="C9" s="130" t="s">
        <v>2</v>
      </c>
      <c r="D9" s="114" t="s">
        <v>6</v>
      </c>
      <c r="E9" s="114"/>
      <c r="F9" s="114" t="s">
        <v>7</v>
      </c>
      <c r="G9" s="114"/>
      <c r="H9" s="114"/>
      <c r="I9" s="119"/>
      <c r="J9" s="130" t="s">
        <v>8</v>
      </c>
      <c r="K9" s="115"/>
      <c r="L9" s="122" t="s">
        <v>19</v>
      </c>
      <c r="M9" s="123"/>
      <c r="N9" s="124"/>
      <c r="O9" s="124"/>
      <c r="P9" s="125"/>
      <c r="Q9" s="130" t="s">
        <v>9</v>
      </c>
      <c r="R9" s="114"/>
      <c r="S9" s="115"/>
    </row>
    <row r="10" spans="1:19" ht="15" customHeight="1">
      <c r="A10" s="146"/>
      <c r="B10" s="148"/>
      <c r="C10" s="131"/>
      <c r="D10" s="116"/>
      <c r="E10" s="116"/>
      <c r="F10" s="116"/>
      <c r="G10" s="116"/>
      <c r="H10" s="116"/>
      <c r="I10" s="121"/>
      <c r="J10" s="131"/>
      <c r="K10" s="117"/>
      <c r="L10" s="126"/>
      <c r="M10" s="127"/>
      <c r="N10" s="128"/>
      <c r="O10" s="128"/>
      <c r="P10" s="129"/>
      <c r="Q10" s="131"/>
      <c r="R10" s="116"/>
      <c r="S10" s="117"/>
    </row>
    <row r="11" spans="1:19" ht="15" customHeight="1">
      <c r="A11" s="146"/>
      <c r="B11" s="148"/>
      <c r="C11" s="131"/>
      <c r="D11" s="116"/>
      <c r="E11" s="116"/>
      <c r="F11" s="116" t="s">
        <v>10</v>
      </c>
      <c r="G11" s="137" t="s">
        <v>3</v>
      </c>
      <c r="H11" s="132" t="s">
        <v>53</v>
      </c>
      <c r="I11" s="176" t="s">
        <v>11</v>
      </c>
      <c r="J11" s="178" t="s">
        <v>12</v>
      </c>
      <c r="K11" s="173" t="s">
        <v>13</v>
      </c>
      <c r="L11" s="126"/>
      <c r="M11" s="127"/>
      <c r="N11" s="128"/>
      <c r="O11" s="128"/>
      <c r="P11" s="129"/>
      <c r="Q11" s="131"/>
      <c r="R11" s="116"/>
      <c r="S11" s="117"/>
    </row>
    <row r="12" spans="1:19" ht="42" customHeight="1" thickBot="1">
      <c r="A12" s="147"/>
      <c r="B12" s="148"/>
      <c r="C12" s="149"/>
      <c r="D12" s="3" t="s">
        <v>14</v>
      </c>
      <c r="E12" s="3" t="s">
        <v>15</v>
      </c>
      <c r="F12" s="132"/>
      <c r="G12" s="138"/>
      <c r="H12" s="175"/>
      <c r="I12" s="177"/>
      <c r="J12" s="179"/>
      <c r="K12" s="174"/>
      <c r="L12" s="20" t="s">
        <v>23</v>
      </c>
      <c r="M12" s="21" t="s">
        <v>24</v>
      </c>
      <c r="N12" s="22" t="s">
        <v>25</v>
      </c>
      <c r="O12" s="22" t="s">
        <v>21</v>
      </c>
      <c r="P12" s="23" t="s">
        <v>22</v>
      </c>
      <c r="Q12" s="4" t="s">
        <v>18</v>
      </c>
      <c r="R12" s="3" t="s">
        <v>14</v>
      </c>
      <c r="S12" s="6" t="s">
        <v>15</v>
      </c>
    </row>
    <row r="13" spans="1:19" ht="82.5" customHeight="1" thickBot="1">
      <c r="A13" s="19" t="s">
        <v>30</v>
      </c>
      <c r="B13" s="27" t="s">
        <v>29</v>
      </c>
      <c r="C13" s="24" t="s">
        <v>28</v>
      </c>
      <c r="D13" s="34">
        <v>40544</v>
      </c>
      <c r="E13" s="34">
        <v>40908</v>
      </c>
      <c r="F13" s="25" t="s">
        <v>27</v>
      </c>
      <c r="G13" s="13">
        <v>150</v>
      </c>
      <c r="H13" s="108">
        <v>243</v>
      </c>
      <c r="I13" s="47">
        <v>318</v>
      </c>
      <c r="J13" s="58">
        <v>1</v>
      </c>
      <c r="K13" s="59">
        <f>+I13/G13</f>
        <v>2.12</v>
      </c>
      <c r="L13" s="41">
        <v>1577500</v>
      </c>
      <c r="M13" s="41">
        <v>1577500</v>
      </c>
      <c r="N13" s="55">
        <v>4243814</v>
      </c>
      <c r="O13" s="62"/>
      <c r="P13" s="82"/>
      <c r="Q13" s="38" t="s">
        <v>40</v>
      </c>
      <c r="R13" s="34">
        <v>40544</v>
      </c>
      <c r="S13" s="35">
        <v>40908</v>
      </c>
    </row>
    <row r="14" spans="1:19" ht="11.25" customHeight="1" thickBot="1">
      <c r="A14" s="28"/>
      <c r="B14" s="29"/>
      <c r="C14" s="29"/>
      <c r="D14" s="30"/>
      <c r="E14" s="30"/>
      <c r="F14" s="31"/>
      <c r="G14" s="29"/>
      <c r="H14" s="29"/>
      <c r="I14" s="29"/>
      <c r="J14" s="29"/>
      <c r="K14" s="29"/>
      <c r="L14" s="32"/>
      <c r="M14" s="32"/>
      <c r="N14" s="32"/>
      <c r="O14" s="32"/>
      <c r="P14" s="32"/>
      <c r="Q14" s="31"/>
      <c r="R14" s="29"/>
      <c r="S14" s="33"/>
    </row>
    <row r="15" spans="1:19" ht="42" customHeight="1">
      <c r="A15" s="139" t="s">
        <v>39</v>
      </c>
      <c r="B15" s="156" t="s">
        <v>38</v>
      </c>
      <c r="C15" s="150" t="s">
        <v>37</v>
      </c>
      <c r="D15" s="153">
        <v>40544</v>
      </c>
      <c r="E15" s="153">
        <v>40908</v>
      </c>
      <c r="F15" s="16" t="s">
        <v>31</v>
      </c>
      <c r="G15" s="14">
        <v>600</v>
      </c>
      <c r="H15" s="107">
        <v>218</v>
      </c>
      <c r="I15" s="49">
        <v>276</v>
      </c>
      <c r="J15" s="110">
        <v>1</v>
      </c>
      <c r="K15" s="60">
        <f aca="true" t="shared" si="0" ref="K15:K20">+I15/G15</f>
        <v>0.46</v>
      </c>
      <c r="L15" s="42">
        <v>2208000</v>
      </c>
      <c r="M15" s="56">
        <v>1388775</v>
      </c>
      <c r="N15" s="56">
        <v>714020</v>
      </c>
      <c r="O15" s="63"/>
      <c r="P15" s="64"/>
      <c r="Q15" s="39" t="s">
        <v>41</v>
      </c>
      <c r="R15" s="10">
        <v>40544</v>
      </c>
      <c r="S15" s="36">
        <v>40908</v>
      </c>
    </row>
    <row r="16" spans="1:19" ht="32.25" customHeight="1">
      <c r="A16" s="140"/>
      <c r="B16" s="157"/>
      <c r="C16" s="151"/>
      <c r="D16" s="154"/>
      <c r="E16" s="154"/>
      <c r="F16" s="17" t="s">
        <v>32</v>
      </c>
      <c r="G16" s="105">
        <v>250</v>
      </c>
      <c r="H16" s="13">
        <v>0</v>
      </c>
      <c r="I16" s="51">
        <v>514</v>
      </c>
      <c r="J16" s="111">
        <v>1</v>
      </c>
      <c r="K16" s="61">
        <f t="shared" si="0"/>
        <v>2.056</v>
      </c>
      <c r="L16" s="43">
        <v>3774800</v>
      </c>
      <c r="M16" s="57">
        <v>3440840</v>
      </c>
      <c r="N16" s="57">
        <v>0</v>
      </c>
      <c r="O16" s="65"/>
      <c r="P16" s="83"/>
      <c r="Q16" s="161" t="s">
        <v>42</v>
      </c>
      <c r="R16" s="163">
        <v>40544</v>
      </c>
      <c r="S16" s="165">
        <v>40908</v>
      </c>
    </row>
    <row r="17" spans="1:19" ht="32.25" customHeight="1">
      <c r="A17" s="140"/>
      <c r="B17" s="157"/>
      <c r="C17" s="151"/>
      <c r="D17" s="154"/>
      <c r="E17" s="154"/>
      <c r="F17" s="12" t="s">
        <v>33</v>
      </c>
      <c r="G17" s="105">
        <v>100</v>
      </c>
      <c r="H17" s="13">
        <v>0</v>
      </c>
      <c r="I17" s="51">
        <v>0</v>
      </c>
      <c r="J17" s="111">
        <v>1</v>
      </c>
      <c r="K17" s="61">
        <f t="shared" si="0"/>
        <v>0</v>
      </c>
      <c r="L17" s="43">
        <v>1481920</v>
      </c>
      <c r="M17" s="57">
        <v>0</v>
      </c>
      <c r="N17" s="57">
        <v>0</v>
      </c>
      <c r="O17" s="65"/>
      <c r="P17" s="83"/>
      <c r="Q17" s="162"/>
      <c r="R17" s="164"/>
      <c r="S17" s="166"/>
    </row>
    <row r="18" spans="1:19" ht="32.25" customHeight="1">
      <c r="A18" s="140"/>
      <c r="B18" s="157"/>
      <c r="C18" s="151"/>
      <c r="D18" s="154"/>
      <c r="E18" s="154"/>
      <c r="F18" s="12" t="s">
        <v>34</v>
      </c>
      <c r="G18" s="13">
        <v>100</v>
      </c>
      <c r="H18" s="105">
        <v>317</v>
      </c>
      <c r="I18" s="51">
        <v>0</v>
      </c>
      <c r="J18" s="111">
        <v>1</v>
      </c>
      <c r="K18" s="61">
        <f t="shared" si="0"/>
        <v>0</v>
      </c>
      <c r="L18" s="43">
        <v>441000</v>
      </c>
      <c r="M18" s="57">
        <v>0</v>
      </c>
      <c r="N18" s="57">
        <v>0</v>
      </c>
      <c r="O18" s="65"/>
      <c r="P18" s="83"/>
      <c r="Q18" s="40" t="s">
        <v>43</v>
      </c>
      <c r="R18" s="11">
        <v>40544</v>
      </c>
      <c r="S18" s="37">
        <v>40908</v>
      </c>
    </row>
    <row r="19" spans="1:19" ht="32.25" customHeight="1">
      <c r="A19" s="140"/>
      <c r="B19" s="157"/>
      <c r="C19" s="151"/>
      <c r="D19" s="154"/>
      <c r="E19" s="154"/>
      <c r="F19" s="12" t="s">
        <v>35</v>
      </c>
      <c r="G19" s="13">
        <v>76</v>
      </c>
      <c r="H19" s="105">
        <v>95</v>
      </c>
      <c r="I19" s="51">
        <v>24</v>
      </c>
      <c r="J19" s="111">
        <v>1</v>
      </c>
      <c r="K19" s="61">
        <f t="shared" si="0"/>
        <v>0.3157894736842105</v>
      </c>
      <c r="L19" s="43">
        <v>2371200</v>
      </c>
      <c r="M19" s="57">
        <v>582650</v>
      </c>
      <c r="N19" s="57">
        <v>61200</v>
      </c>
      <c r="O19" s="65"/>
      <c r="P19" s="83"/>
      <c r="Q19" s="161" t="s">
        <v>44</v>
      </c>
      <c r="R19" s="163">
        <v>40544</v>
      </c>
      <c r="S19" s="165">
        <v>40908</v>
      </c>
    </row>
    <row r="20" spans="1:19" ht="32.25" customHeight="1" thickBot="1">
      <c r="A20" s="141"/>
      <c r="B20" s="158"/>
      <c r="C20" s="152"/>
      <c r="D20" s="155"/>
      <c r="E20" s="155"/>
      <c r="F20" s="18" t="s">
        <v>36</v>
      </c>
      <c r="G20" s="106">
        <v>300</v>
      </c>
      <c r="H20" s="15">
        <v>0</v>
      </c>
      <c r="I20" s="53">
        <v>52</v>
      </c>
      <c r="J20" s="112">
        <v>1</v>
      </c>
      <c r="K20" s="97">
        <f t="shared" si="0"/>
        <v>0.17333333333333334</v>
      </c>
      <c r="L20" s="44">
        <v>394500</v>
      </c>
      <c r="M20" s="81">
        <v>7438</v>
      </c>
      <c r="N20" s="81">
        <v>0</v>
      </c>
      <c r="O20" s="98"/>
      <c r="P20" s="99"/>
      <c r="Q20" s="167"/>
      <c r="R20" s="168"/>
      <c r="S20" s="169"/>
    </row>
    <row r="21" spans="11:14" ht="15">
      <c r="K21" s="113">
        <f>+AVERAGE(K13:K20)</f>
        <v>0.7321604010025062</v>
      </c>
      <c r="L21" s="109">
        <f>SUM(L13:L20)</f>
        <v>12248920</v>
      </c>
      <c r="M21" s="109">
        <f>SUM(M13:M20)</f>
        <v>6997203</v>
      </c>
      <c r="N21" s="109">
        <f>SUM(N13:N20)</f>
        <v>5019034</v>
      </c>
    </row>
    <row r="22" ht="14.25">
      <c r="A22" t="s">
        <v>26</v>
      </c>
    </row>
  </sheetData>
  <sheetProtection password="FE8A" sheet="1"/>
  <mergeCells count="26">
    <mergeCell ref="C8:I8"/>
    <mergeCell ref="F9:I10"/>
    <mergeCell ref="F11:F12"/>
    <mergeCell ref="G11:G12"/>
    <mergeCell ref="Q9:S11"/>
    <mergeCell ref="Q19:Q20"/>
    <mergeCell ref="S19:S20"/>
    <mergeCell ref="J9:K10"/>
    <mergeCell ref="L9:P11"/>
    <mergeCell ref="J11:J12"/>
    <mergeCell ref="K11:K12"/>
    <mergeCell ref="A9:A12"/>
    <mergeCell ref="B9:B12"/>
    <mergeCell ref="C9:C12"/>
    <mergeCell ref="D9:E11"/>
    <mergeCell ref="H11:H12"/>
    <mergeCell ref="I11:I12"/>
    <mergeCell ref="R16:R17"/>
    <mergeCell ref="S16:S17"/>
    <mergeCell ref="E15:E20"/>
    <mergeCell ref="Q16:Q17"/>
    <mergeCell ref="R19:R20"/>
    <mergeCell ref="A15:A20"/>
    <mergeCell ref="B15:B20"/>
    <mergeCell ref="C15:C20"/>
    <mergeCell ref="D15:D2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 r:id="rId2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wleal</cp:lastModifiedBy>
  <cp:lastPrinted>2010-09-21T16:31:09Z</cp:lastPrinted>
  <dcterms:created xsi:type="dcterms:W3CDTF">2008-07-08T21:30:46Z</dcterms:created>
  <dcterms:modified xsi:type="dcterms:W3CDTF">2012-05-25T19:38:22Z</dcterms:modified>
  <cp:category/>
  <cp:version/>
  <cp:contentType/>
  <cp:contentStatus/>
</cp:coreProperties>
</file>