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N14" i="9"/>
  <c r="L15" i="9"/>
  <c r="N15" i="9"/>
  <c r="L16" i="9"/>
  <c r="N16" i="9"/>
  <c r="N17" i="9"/>
  <c r="L18" i="9"/>
  <c r="N18" i="9"/>
  <c r="L19" i="9"/>
  <c r="N19" i="9"/>
  <c r="I14" i="9"/>
  <c r="I15" i="9"/>
  <c r="I17" i="9"/>
  <c r="I19" i="9"/>
  <c r="I18" i="9"/>
  <c r="I16" i="9"/>
  <c r="I12" i="9"/>
  <c r="R20" i="9"/>
  <c r="T20" i="9"/>
  <c r="P20" i="9"/>
  <c r="Q20" i="9"/>
  <c r="S20" i="9"/>
  <c r="L14" i="9"/>
  <c r="L17" i="9"/>
  <c r="N20" i="9"/>
  <c r="M12" i="9"/>
  <c r="M14" i="9"/>
  <c r="M15" i="9"/>
  <c r="M16" i="9"/>
  <c r="M17" i="9"/>
  <c r="M18" i="9"/>
  <c r="M19" i="9"/>
  <c r="M20" i="9"/>
  <c r="T19" i="9"/>
  <c r="S19" i="9"/>
  <c r="T18" i="9"/>
  <c r="S18" i="9"/>
  <c r="T17" i="9"/>
  <c r="S17" i="9"/>
  <c r="T16" i="9"/>
  <c r="S16" i="9"/>
  <c r="T15" i="9"/>
  <c r="S15" i="9"/>
  <c r="T14" i="9"/>
  <c r="S14" i="9"/>
  <c r="T12" i="9"/>
  <c r="S12" i="9"/>
</calcChain>
</file>

<file path=xl/sharedStrings.xml><?xml version="1.0" encoding="utf-8"?>
<sst xmlns="http://schemas.openxmlformats.org/spreadsheetml/2006/main" count="43" uniqueCount="42">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</sst>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0" ht="20.100000000000001" customHeight="1" x14ac:dyDescent="0.2">
      <c r="B3" s="84" t="s">
        <v>19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2:20" ht="20.100000000000001" customHeight="1" x14ac:dyDescent="0.2">
      <c r="B4" s="84" t="s">
        <v>27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1">
        <v>43190</v>
      </c>
      <c r="D8" s="85" t="s">
        <v>3</v>
      </c>
      <c r="E8" s="86"/>
      <c r="F8" s="86"/>
      <c r="G8" s="86"/>
      <c r="H8" s="86"/>
      <c r="I8" s="86"/>
      <c r="J8" s="86"/>
      <c r="K8" s="8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8" t="s">
        <v>17</v>
      </c>
      <c r="C9" s="91" t="s">
        <v>18</v>
      </c>
      <c r="D9" s="93" t="s">
        <v>0</v>
      </c>
      <c r="E9" s="96" t="s">
        <v>4</v>
      </c>
      <c r="F9" s="96"/>
      <c r="G9" s="96" t="s">
        <v>5</v>
      </c>
      <c r="H9" s="96"/>
      <c r="I9" s="96"/>
      <c r="J9" s="96"/>
      <c r="K9" s="98"/>
      <c r="L9" s="5"/>
      <c r="M9" s="93" t="s">
        <v>6</v>
      </c>
      <c r="N9" s="98"/>
      <c r="O9" s="108" t="s">
        <v>24</v>
      </c>
      <c r="P9" s="109"/>
      <c r="Q9" s="109"/>
      <c r="R9" s="109"/>
      <c r="S9" s="109"/>
      <c r="T9" s="110"/>
    </row>
    <row r="10" spans="2:20" ht="17.100000000000001" customHeight="1" x14ac:dyDescent="0.2">
      <c r="B10" s="89"/>
      <c r="C10" s="92"/>
      <c r="D10" s="94"/>
      <c r="E10" s="97"/>
      <c r="F10" s="97"/>
      <c r="G10" s="97" t="s">
        <v>7</v>
      </c>
      <c r="H10" s="101" t="s">
        <v>25</v>
      </c>
      <c r="I10" s="101" t="s">
        <v>26</v>
      </c>
      <c r="J10" s="102" t="s">
        <v>1</v>
      </c>
      <c r="K10" s="99" t="s">
        <v>8</v>
      </c>
      <c r="L10" s="6"/>
      <c r="M10" s="104" t="s">
        <v>9</v>
      </c>
      <c r="N10" s="106" t="s">
        <v>10</v>
      </c>
      <c r="O10" s="111"/>
      <c r="P10" s="112"/>
      <c r="Q10" s="112"/>
      <c r="R10" s="112"/>
      <c r="S10" s="112"/>
      <c r="T10" s="113"/>
    </row>
    <row r="11" spans="2:20" ht="37.5" customHeight="1" thickBot="1" x14ac:dyDescent="0.25">
      <c r="B11" s="90"/>
      <c r="C11" s="92"/>
      <c r="D11" s="95"/>
      <c r="E11" s="37" t="s">
        <v>11</v>
      </c>
      <c r="F11" s="37" t="s">
        <v>12</v>
      </c>
      <c r="G11" s="101"/>
      <c r="H11" s="114"/>
      <c r="I11" s="115"/>
      <c r="J11" s="103"/>
      <c r="K11" s="100"/>
      <c r="L11" s="14"/>
      <c r="M11" s="105"/>
      <c r="N11" s="107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5.75" thickBot="1" x14ac:dyDescent="0.25">
      <c r="B12" s="55" t="s">
        <v>40</v>
      </c>
      <c r="C12" s="66" t="s">
        <v>39</v>
      </c>
      <c r="D12" s="61" t="s">
        <v>38</v>
      </c>
      <c r="E12" s="41">
        <v>43101</v>
      </c>
      <c r="F12" s="41">
        <v>43465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0.25</v>
      </c>
      <c r="N12" s="44">
        <f>IF(J12=0," -",IF(L12&gt;100%,100%,L12))</f>
        <v>1</v>
      </c>
      <c r="O12" s="62">
        <v>21032501</v>
      </c>
      <c r="P12" s="42">
        <v>50000</v>
      </c>
      <c r="Q12" s="42">
        <v>0</v>
      </c>
      <c r="R12" s="42">
        <v>0</v>
      </c>
      <c r="S12" s="43">
        <f>IF(P12=0," -",Q12/P12)</f>
        <v>0</v>
      </c>
      <c r="T12" s="44" t="str">
        <f>IF(R12=0," -",IF(Q12=0,100%,R12/Q12))</f>
        <v xml:space="preserve"> -</v>
      </c>
    </row>
    <row r="13" spans="2:20" ht="12.95" customHeight="1" thickBot="1" x14ac:dyDescent="0.25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 x14ac:dyDescent="0.2">
      <c r="B14" s="81" t="s">
        <v>37</v>
      </c>
      <c r="C14" s="78" t="s">
        <v>36</v>
      </c>
      <c r="D14" s="75" t="s">
        <v>35</v>
      </c>
      <c r="E14" s="30">
        <v>43101</v>
      </c>
      <c r="F14" s="30">
        <v>43465</v>
      </c>
      <c r="G14" s="8" t="s">
        <v>29</v>
      </c>
      <c r="H14" s="31">
        <v>1</v>
      </c>
      <c r="I14" s="29" t="e">
        <f>+J14+(#REF!-#REF!)</f>
        <v>#REF!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0.25</v>
      </c>
      <c r="N14" s="12" t="str">
        <f t="shared" ref="N14:N19" si="2">IF(J14=0," -",IF(L14&gt;100%,100%,L14))</f>
        <v xml:space="preserve"> -</v>
      </c>
      <c r="O14" s="63" t="s">
        <v>41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 x14ac:dyDescent="0.2">
      <c r="B15" s="82"/>
      <c r="C15" s="79"/>
      <c r="D15" s="76"/>
      <c r="E15" s="28">
        <v>43101</v>
      </c>
      <c r="F15" s="73">
        <v>43465</v>
      </c>
      <c r="G15" s="9" t="s">
        <v>30</v>
      </c>
      <c r="H15" s="20">
        <v>1</v>
      </c>
      <c r="I15" s="20" t="e">
        <f>+J15+(#REF!-#REF!)</f>
        <v>#REF!</v>
      </c>
      <c r="J15" s="20">
        <v>0.4</v>
      </c>
      <c r="K15" s="58">
        <v>0.1</v>
      </c>
      <c r="L15" s="15">
        <f t="shared" si="0"/>
        <v>0.25</v>
      </c>
      <c r="M15" s="16">
        <f t="shared" si="1"/>
        <v>0.25</v>
      </c>
      <c r="N15" s="17">
        <f t="shared" si="2"/>
        <v>0.25</v>
      </c>
      <c r="O15" s="64" t="s">
        <v>41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 x14ac:dyDescent="0.2">
      <c r="B16" s="82"/>
      <c r="C16" s="79"/>
      <c r="D16" s="76"/>
      <c r="E16" s="28">
        <v>43101</v>
      </c>
      <c r="F16" s="73">
        <v>43465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0.25</v>
      </c>
      <c r="N16" s="17">
        <f t="shared" si="2"/>
        <v>1</v>
      </c>
      <c r="O16" s="64">
        <v>21032505</v>
      </c>
      <c r="P16" s="29">
        <v>80000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45" x14ac:dyDescent="0.2">
      <c r="B17" s="82"/>
      <c r="C17" s="79"/>
      <c r="D17" s="76"/>
      <c r="E17" s="28">
        <v>43101</v>
      </c>
      <c r="F17" s="73">
        <v>43465</v>
      </c>
      <c r="G17" s="9" t="s">
        <v>32</v>
      </c>
      <c r="H17" s="29">
        <v>1</v>
      </c>
      <c r="I17" s="29" t="e">
        <f>+J17+(#REF!-#REF!)</f>
        <v>#REF!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0.25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 x14ac:dyDescent="0.2">
      <c r="B18" s="82"/>
      <c r="C18" s="79"/>
      <c r="D18" s="76"/>
      <c r="E18" s="28">
        <v>43101</v>
      </c>
      <c r="F18" s="73">
        <v>43465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0.25</v>
      </c>
      <c r="N18" s="17">
        <f t="shared" si="2"/>
        <v>1</v>
      </c>
      <c r="O18" s="64">
        <v>21032509</v>
      </c>
      <c r="P18" s="29">
        <v>50000</v>
      </c>
      <c r="Q18" s="29">
        <v>0</v>
      </c>
      <c r="R18" s="29">
        <v>0</v>
      </c>
      <c r="S18" s="20">
        <f t="shared" si="3"/>
        <v>0</v>
      </c>
      <c r="T18" s="17" t="str">
        <f t="shared" si="4"/>
        <v xml:space="preserve"> -</v>
      </c>
    </row>
    <row r="19" spans="2:20" ht="45.75" thickBot="1" x14ac:dyDescent="0.25">
      <c r="B19" s="83"/>
      <c r="C19" s="80"/>
      <c r="D19" s="77"/>
      <c r="E19" s="32">
        <v>43101</v>
      </c>
      <c r="F19" s="74">
        <v>43465</v>
      </c>
      <c r="G19" s="33" t="s">
        <v>34</v>
      </c>
      <c r="H19" s="34">
        <v>2</v>
      </c>
      <c r="I19" s="34" t="e">
        <f>+J19+(#REF!-#REF!)</f>
        <v>#REF!</v>
      </c>
      <c r="J19" s="34">
        <v>2</v>
      </c>
      <c r="K19" s="60">
        <v>0</v>
      </c>
      <c r="L19" s="68">
        <f t="shared" si="0"/>
        <v>0</v>
      </c>
      <c r="M19" s="70">
        <f t="shared" si="1"/>
        <v>0.25</v>
      </c>
      <c r="N19" s="36">
        <f t="shared" si="2"/>
        <v>0</v>
      </c>
      <c r="O19" s="65">
        <v>22053512004</v>
      </c>
      <c r="P19" s="34">
        <v>2500000</v>
      </c>
      <c r="Q19" s="34">
        <v>0</v>
      </c>
      <c r="R19" s="34">
        <v>0</v>
      </c>
      <c r="S19" s="35">
        <f t="shared" si="3"/>
        <v>0</v>
      </c>
      <c r="T19" s="36" t="str">
        <f t="shared" si="4"/>
        <v xml:space="preserve"> -</v>
      </c>
    </row>
    <row r="20" spans="2:20" ht="21" customHeight="1" thickBot="1" x14ac:dyDescent="0.25">
      <c r="M20" s="22">
        <f>+AVERAGE(M12,M14:M19)</f>
        <v>0.25</v>
      </c>
      <c r="N20" s="23">
        <f>+AVERAGE(N12,N14:N19)</f>
        <v>0.65</v>
      </c>
      <c r="O20" s="24"/>
      <c r="P20" s="25">
        <f>+SUM(P12,P14:P19)</f>
        <v>2680000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2018-05-22T20:49:01Z</dcterms:modified>
</cp:coreProperties>
</file>