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1 - Alcaldía\4 - Planeación\1 - Seguimiento\2 - Seguimiento 2020\PA Diligenciados\12 - Diciembre\"/>
    </mc:Choice>
  </mc:AlternateContent>
  <bookViews>
    <workbookView xWindow="0" yWindow="0" windowWidth="20490" windowHeight="7650"/>
  </bookViews>
  <sheets>
    <sheet name="2020" sheetId="7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2" i="7" l="1"/>
  <c r="J12" i="7" l="1"/>
  <c r="K12" i="7" l="1"/>
  <c r="M13" i="7"/>
  <c r="K14" i="7"/>
  <c r="M14" i="7" s="1"/>
  <c r="M15" i="7"/>
  <c r="Q16" i="7"/>
  <c r="P16" i="7"/>
  <c r="O16" i="7"/>
  <c r="L12" i="7"/>
  <c r="L13" i="7"/>
  <c r="L14" i="7"/>
  <c r="L15" i="7"/>
  <c r="K15" i="7"/>
  <c r="K13" i="7"/>
  <c r="S15" i="7"/>
  <c r="R15" i="7"/>
  <c r="S14" i="7"/>
  <c r="R14" i="7"/>
  <c r="S13" i="7"/>
  <c r="R13" i="7"/>
  <c r="R12" i="7"/>
  <c r="M12" i="7" l="1"/>
  <c r="M16" i="7" s="1"/>
  <c r="R16" i="7"/>
  <c r="L16" i="7"/>
  <c r="S16" i="7"/>
</calcChain>
</file>

<file path=xl/sharedStrings.xml><?xml version="1.0" encoding="utf-8"?>
<sst xmlns="http://schemas.openxmlformats.org/spreadsheetml/2006/main" count="34" uniqueCount="34">
  <si>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</si>
  <si>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</si>
  <si>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</si>
  <si>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</si>
  <si>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</si>
  <si>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</si>
  <si>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</si>
  <si>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</si>
  <si>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</si>
  <si>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</si>
  <si>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</si>
  <si>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</si>
  <si>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</si>
  <si>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</si>
  <si>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</si>
  <si>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</si>
  <si>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</si>
  <si>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</si>
  <si>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</si>
  <si>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</si>
  <si>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</si>
  <si>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</si>
  <si>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</si>
  <si>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</si>
  <si>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</si>
  <si>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</si>
  <si>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METROLÍNEA</t>
  </si>
  <si>
    <t>Número de herramientas digitales (APP y/o web) implementadas y mantenidas que le permitan a los usuarios del sistema realizar la planificación eficiente de los viajes.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</si>
  <si>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</si>
  <si>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Número de estrategias implementadaspara el estímulo de demanda de pasajeros del sistema de transporte público (tarifas diferenciadas, tarifas dinámicas, entre otros).</t>
  </si>
  <si>
    <t>METROLÍNEA EVOLUCIONA Y ESTRATEGIA MULTIMODAL</t>
  </si>
  <si>
    <t>LA NUEVA MOVILIDAD</t>
  </si>
  <si>
    <t>4. BUCARAMANGA CIUDAD VITAL: LA VIDA ES SAGRADA</t>
  </si>
  <si>
    <t>Número de programas formulados e implementados que permitan reducir el déficit operacional del SITM.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</si>
</sst>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#,##0.0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6600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3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36" xfId="0" applyNumberFormat="1" applyFont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0" fontId="5" fillId="0" borderId="30" xfId="0" quotePrefix="1" applyFont="1" applyFill="1" applyBorder="1"/>
    <xf numFmtId="0" fontId="5" fillId="0" borderId="1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center" vertical="center"/>
    </xf>
    <xf numFmtId="0" fontId="7" fillId="0" borderId="42" xfId="0" applyFont="1" applyFill="1" applyBorder="1" applyAlignment="1">
      <alignment horizontal="justify" vertical="center" wrapText="1"/>
    </xf>
    <xf numFmtId="3" fontId="5" fillId="0" borderId="42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9" fontId="5" fillId="0" borderId="4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6" fillId="2" borderId="3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9" fontId="6" fillId="2" borderId="34" xfId="0" applyNumberFormat="1" applyFont="1" applyFill="1" applyBorder="1" applyAlignment="1">
      <alignment horizontal="center" vertical="center"/>
    </xf>
    <xf numFmtId="9" fontId="6" fillId="2" borderId="31" xfId="0" applyNumberFormat="1" applyFont="1" applyFill="1" applyBorder="1" applyAlignment="1">
      <alignment horizontal="center" vertical="center"/>
    </xf>
    <xf numFmtId="4" fontId="5" fillId="0" borderId="43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165" fontId="5" fillId="0" borderId="38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5" fillId="0" borderId="0" xfId="0" applyFont="1" applyFill="1"/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/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99"/>
  <sheetViews>
    <sheetView tabSelected="1" topLeftCell="G7" zoomScale="60" zoomScaleNormal="60" workbookViewId="0">
      <selection activeCell="U14" sqref="U14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2.7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20" width="10.75" style="1"/>
    <col min="21" max="21" width="18.625" style="1" customWidth="1"/>
    <col min="22" max="22" width="14.5" style="1" customWidth="1"/>
    <col min="23" max="16384" width="10.75" style="1"/>
  </cols>
  <sheetData>
    <row r="2" spans="2:22" ht="20.100000000000001" customHeight="1" x14ac:dyDescent="0.2">
      <c r="B2" s="58" t="s">
        <v>16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2:22" ht="20.100000000000001" customHeight="1" x14ac:dyDescent="0.2">
      <c r="B3" s="58" t="s">
        <v>25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9"/>
    </row>
    <row r="4" spans="2:22" ht="20.100000000000001" customHeight="1" x14ac:dyDescent="0.2">
      <c r="B4" s="58" t="s">
        <v>26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6" spans="2:22" ht="15.75" thickBot="1" x14ac:dyDescent="0.25"/>
    <row r="7" spans="2:22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2" ht="18" customHeight="1" thickBot="1" x14ac:dyDescent="0.25">
      <c r="B8" s="7">
        <v>2020</v>
      </c>
      <c r="C8" s="8">
        <v>44196</v>
      </c>
      <c r="D8" s="68" t="s">
        <v>3</v>
      </c>
      <c r="E8" s="69"/>
      <c r="F8" s="69"/>
      <c r="G8" s="69"/>
      <c r="H8" s="69"/>
      <c r="I8" s="69"/>
      <c r="J8" s="70"/>
      <c r="K8" s="4"/>
      <c r="L8" s="4"/>
      <c r="M8" s="4"/>
      <c r="N8" s="4"/>
      <c r="O8" s="4"/>
      <c r="P8" s="4"/>
      <c r="Q8" s="4"/>
      <c r="R8" s="4"/>
      <c r="S8" s="4"/>
    </row>
    <row r="9" spans="2:22" ht="30" customHeight="1" x14ac:dyDescent="0.2">
      <c r="B9" s="71" t="s">
        <v>17</v>
      </c>
      <c r="C9" s="74" t="s">
        <v>18</v>
      </c>
      <c r="D9" s="77" t="s">
        <v>0</v>
      </c>
      <c r="E9" s="80" t="s">
        <v>4</v>
      </c>
      <c r="F9" s="80"/>
      <c r="G9" s="80" t="s">
        <v>5</v>
      </c>
      <c r="H9" s="80"/>
      <c r="I9" s="80"/>
      <c r="J9" s="82"/>
      <c r="K9" s="5"/>
      <c r="L9" s="77" t="s">
        <v>6</v>
      </c>
      <c r="M9" s="82"/>
      <c r="N9" s="92" t="s">
        <v>23</v>
      </c>
      <c r="O9" s="93"/>
      <c r="P9" s="93"/>
      <c r="Q9" s="93"/>
      <c r="R9" s="93"/>
      <c r="S9" s="94"/>
    </row>
    <row r="10" spans="2:22" ht="17.100000000000001" customHeight="1" x14ac:dyDescent="0.2">
      <c r="B10" s="72"/>
      <c r="C10" s="75"/>
      <c r="D10" s="78"/>
      <c r="E10" s="81"/>
      <c r="F10" s="81"/>
      <c r="G10" s="81" t="s">
        <v>7</v>
      </c>
      <c r="H10" s="98" t="s">
        <v>24</v>
      </c>
      <c r="I10" s="86" t="s">
        <v>1</v>
      </c>
      <c r="J10" s="83" t="s">
        <v>8</v>
      </c>
      <c r="K10" s="6"/>
      <c r="L10" s="88" t="s">
        <v>9</v>
      </c>
      <c r="M10" s="90" t="s">
        <v>10</v>
      </c>
      <c r="N10" s="95"/>
      <c r="O10" s="96"/>
      <c r="P10" s="96"/>
      <c r="Q10" s="96"/>
      <c r="R10" s="96"/>
      <c r="S10" s="97"/>
    </row>
    <row r="11" spans="2:22" ht="37.5" customHeight="1" thickBot="1" x14ac:dyDescent="0.25">
      <c r="B11" s="73"/>
      <c r="C11" s="76"/>
      <c r="D11" s="79"/>
      <c r="E11" s="40" t="s">
        <v>11</v>
      </c>
      <c r="F11" s="40" t="s">
        <v>12</v>
      </c>
      <c r="G11" s="85"/>
      <c r="H11" s="99"/>
      <c r="I11" s="87"/>
      <c r="J11" s="84"/>
      <c r="K11" s="41"/>
      <c r="L11" s="89"/>
      <c r="M11" s="91"/>
      <c r="N11" s="42" t="s">
        <v>22</v>
      </c>
      <c r="O11" s="31" t="s">
        <v>19</v>
      </c>
      <c r="P11" s="43" t="s">
        <v>20</v>
      </c>
      <c r="Q11" s="43" t="s">
        <v>21</v>
      </c>
      <c r="R11" s="44" t="s">
        <v>14</v>
      </c>
      <c r="S11" s="45" t="s">
        <v>15</v>
      </c>
      <c r="U11" s="100"/>
      <c r="V11" s="100"/>
    </row>
    <row r="12" spans="2:22" ht="68.45" customHeight="1" x14ac:dyDescent="0.2">
      <c r="B12" s="65" t="s">
        <v>32</v>
      </c>
      <c r="C12" s="62" t="s">
        <v>31</v>
      </c>
      <c r="D12" s="59" t="s">
        <v>30</v>
      </c>
      <c r="E12" s="32">
        <v>43831</v>
      </c>
      <c r="F12" s="32">
        <v>44196</v>
      </c>
      <c r="G12" s="33" t="s">
        <v>33</v>
      </c>
      <c r="H12" s="34">
        <v>1</v>
      </c>
      <c r="I12" s="34">
        <v>1</v>
      </c>
      <c r="J12" s="51">
        <f>P12/O12</f>
        <v>1</v>
      </c>
      <c r="K12" s="35">
        <f>+J12/I12</f>
        <v>1</v>
      </c>
      <c r="L12" s="36">
        <f>DAYS360(E12,$C$8)/DAYS360(E12,F12)</f>
        <v>1</v>
      </c>
      <c r="M12" s="37">
        <f>IF(I12=0," -",IF(K12&gt;100%,100%,K12))</f>
        <v>1</v>
      </c>
      <c r="N12" s="38">
        <v>2205352</v>
      </c>
      <c r="O12" s="55">
        <v>6500000</v>
      </c>
      <c r="P12" s="55">
        <v>6500000</v>
      </c>
      <c r="Q12" s="56">
        <v>15699770.285999998</v>
      </c>
      <c r="R12" s="39">
        <f>IF(O12=0," -",P12/O12)</f>
        <v>1</v>
      </c>
      <c r="S12" s="37">
        <f>IF(Q12=0," -",IF(P12=0,100%,Q12/P12))</f>
        <v>2.4153492747692304</v>
      </c>
      <c r="U12" s="101"/>
      <c r="V12" s="101"/>
    </row>
    <row r="13" spans="2:22" ht="83.45" customHeight="1" x14ac:dyDescent="0.2">
      <c r="B13" s="66"/>
      <c r="C13" s="63"/>
      <c r="D13" s="60"/>
      <c r="E13" s="16">
        <v>43831</v>
      </c>
      <c r="F13" s="16">
        <v>44196</v>
      </c>
      <c r="G13" s="14" t="s">
        <v>27</v>
      </c>
      <c r="H13" s="17">
        <v>1</v>
      </c>
      <c r="I13" s="17">
        <v>0</v>
      </c>
      <c r="J13" s="52">
        <v>0</v>
      </c>
      <c r="K13" s="26" t="e">
        <f>+J13/I13</f>
        <v>#DIV/0!</v>
      </c>
      <c r="L13" s="28">
        <f>DAYS360(E13,$C$8)/DAYS360(E13,F13)</f>
        <v>1</v>
      </c>
      <c r="M13" s="19" t="str">
        <f>IF(I13=0," -",IF(K13&gt;100%,100%,K13))</f>
        <v xml:space="preserve"> -</v>
      </c>
      <c r="N13" s="24">
        <v>210530</v>
      </c>
      <c r="O13" s="56">
        <v>0</v>
      </c>
      <c r="P13" s="56">
        <v>0</v>
      </c>
      <c r="Q13" s="56">
        <v>0</v>
      </c>
      <c r="R13" s="18" t="str">
        <f>IF(O13=0," -",P13/O13)</f>
        <v xml:space="preserve"> -</v>
      </c>
      <c r="S13" s="19" t="str">
        <f>IF(Q13=0," -",IF(P13=0,100%,Q13/P13))</f>
        <v xml:space="preserve"> -</v>
      </c>
      <c r="U13" s="102"/>
      <c r="V13" s="100"/>
    </row>
    <row r="14" spans="2:22" ht="161.1" customHeight="1" x14ac:dyDescent="0.2">
      <c r="B14" s="66"/>
      <c r="C14" s="63"/>
      <c r="D14" s="60"/>
      <c r="E14" s="16">
        <v>43831</v>
      </c>
      <c r="F14" s="16">
        <v>44196</v>
      </c>
      <c r="G14" s="14" t="s">
        <v>28</v>
      </c>
      <c r="H14" s="17">
        <v>1</v>
      </c>
      <c r="I14" s="17">
        <v>1</v>
      </c>
      <c r="J14" s="53">
        <v>1</v>
      </c>
      <c r="K14" s="26">
        <f t="shared" ref="K14:K15" si="0">+J14/I14</f>
        <v>1</v>
      </c>
      <c r="L14" s="28">
        <f t="shared" ref="L14:L15" si="1">DAYS360(E14,$C$8)/DAYS360(E14,F14)</f>
        <v>1</v>
      </c>
      <c r="M14" s="19">
        <f t="shared" ref="M14:M15" si="2">IF(I14=0," -",IF(K14&gt;100%,100%,K14))</f>
        <v>1</v>
      </c>
      <c r="N14" s="24">
        <v>210530</v>
      </c>
      <c r="O14" s="56">
        <v>160000</v>
      </c>
      <c r="P14" s="56">
        <v>0</v>
      </c>
      <c r="Q14" s="56">
        <v>0</v>
      </c>
      <c r="R14" s="18">
        <f t="shared" ref="R14:R16" si="3">IF(O14=0," -",P14/O14)</f>
        <v>0</v>
      </c>
      <c r="S14" s="19" t="str">
        <f t="shared" ref="S14:S16" si="4">IF(Q14=0," -",IF(P14=0,100%,Q14/P14))</f>
        <v xml:space="preserve"> -</v>
      </c>
    </row>
    <row r="15" spans="2:22" ht="110.1" customHeight="1" thickBot="1" x14ac:dyDescent="0.25">
      <c r="B15" s="67"/>
      <c r="C15" s="64"/>
      <c r="D15" s="61"/>
      <c r="E15" s="20">
        <v>43831</v>
      </c>
      <c r="F15" s="20">
        <v>44196</v>
      </c>
      <c r="G15" s="15" t="s">
        <v>29</v>
      </c>
      <c r="H15" s="21">
        <v>3</v>
      </c>
      <c r="I15" s="21">
        <v>0</v>
      </c>
      <c r="J15" s="54">
        <v>0</v>
      </c>
      <c r="K15" s="27" t="e">
        <f t="shared" si="0"/>
        <v>#DIV/0!</v>
      </c>
      <c r="L15" s="29">
        <f t="shared" si="1"/>
        <v>1</v>
      </c>
      <c r="M15" s="23" t="str">
        <f t="shared" si="2"/>
        <v xml:space="preserve"> -</v>
      </c>
      <c r="N15" s="25">
        <v>2205352</v>
      </c>
      <c r="O15" s="57">
        <v>0</v>
      </c>
      <c r="P15" s="57">
        <v>0</v>
      </c>
      <c r="Q15" s="57">
        <v>0</v>
      </c>
      <c r="R15" s="22" t="str">
        <f t="shared" si="3"/>
        <v xml:space="preserve"> -</v>
      </c>
      <c r="S15" s="23" t="str">
        <f t="shared" si="4"/>
        <v xml:space="preserve"> -</v>
      </c>
    </row>
    <row r="16" spans="2:22" ht="21" customHeight="1" thickBot="1" x14ac:dyDescent="0.25">
      <c r="E16" s="13"/>
      <c r="F16" s="13"/>
      <c r="H16" s="10"/>
      <c r="I16" s="10"/>
      <c r="J16" s="10"/>
      <c r="K16" s="11"/>
      <c r="L16" s="50">
        <f>+AVERAGE(L12:L15)</f>
        <v>1</v>
      </c>
      <c r="M16" s="49">
        <f>+AVERAGE(M12:M15)</f>
        <v>1</v>
      </c>
      <c r="N16" s="30"/>
      <c r="O16" s="46">
        <f>+SUM(O12:O15)</f>
        <v>6660000</v>
      </c>
      <c r="P16" s="47">
        <f>+SUM(P12:P15)</f>
        <v>6500000</v>
      </c>
      <c r="Q16" s="47">
        <f>+SUM(Q12:Q15)</f>
        <v>15699770.285999998</v>
      </c>
      <c r="R16" s="48">
        <f t="shared" si="3"/>
        <v>0.97597597597597596</v>
      </c>
      <c r="S16" s="49">
        <f t="shared" si="4"/>
        <v>2.4153492747692304</v>
      </c>
    </row>
    <row r="17" spans="5:19" x14ac:dyDescent="0.2">
      <c r="E17" s="13"/>
      <c r="F17" s="13"/>
      <c r="H17" s="10"/>
      <c r="I17" s="10"/>
      <c r="J17" s="10"/>
      <c r="K17" s="11"/>
      <c r="L17" s="11"/>
      <c r="M17" s="11"/>
      <c r="N17" s="12"/>
      <c r="O17" s="10"/>
      <c r="P17" s="10"/>
      <c r="Q17" s="10"/>
      <c r="R17" s="11"/>
      <c r="S17" s="11"/>
    </row>
    <row r="18" spans="5:19" x14ac:dyDescent="0.2">
      <c r="E18" s="13"/>
      <c r="F18" s="13"/>
      <c r="H18" s="10"/>
      <c r="I18" s="10"/>
      <c r="J18" s="10"/>
      <c r="K18" s="11"/>
      <c r="L18" s="11"/>
      <c r="M18" s="11"/>
      <c r="N18" s="12"/>
      <c r="O18" s="10"/>
      <c r="P18" s="10"/>
      <c r="Q18" s="10"/>
      <c r="R18" s="11"/>
      <c r="S18" s="11"/>
    </row>
    <row r="19" spans="5:19" x14ac:dyDescent="0.2">
      <c r="E19" s="13"/>
      <c r="F19" s="13"/>
      <c r="H19" s="10"/>
      <c r="I19" s="10"/>
      <c r="J19" s="10"/>
      <c r="K19" s="11"/>
      <c r="L19" s="11"/>
      <c r="M19" s="11"/>
      <c r="N19" s="12"/>
      <c r="O19" s="10"/>
      <c r="P19" s="10"/>
      <c r="Q19" s="10"/>
      <c r="R19" s="11"/>
      <c r="S19" s="11"/>
    </row>
    <row r="20" spans="5:19" x14ac:dyDescent="0.2">
      <c r="E20" s="13"/>
      <c r="F20" s="13"/>
      <c r="H20" s="10"/>
      <c r="I20" s="10"/>
      <c r="J20" s="10"/>
      <c r="K20" s="11"/>
      <c r="L20" s="11"/>
      <c r="M20" s="11"/>
      <c r="N20" s="12"/>
      <c r="O20" s="10"/>
      <c r="P20" s="10"/>
      <c r="Q20" s="10"/>
      <c r="R20" s="11"/>
      <c r="S20" s="11"/>
    </row>
    <row r="21" spans="5:19" x14ac:dyDescent="0.2">
      <c r="E21" s="13"/>
      <c r="F21" s="13"/>
      <c r="H21" s="10"/>
      <c r="I21" s="10"/>
      <c r="J21" s="10"/>
      <c r="K21" s="11"/>
      <c r="L21" s="11"/>
      <c r="M21" s="11"/>
      <c r="N21" s="12"/>
      <c r="O21" s="10"/>
      <c r="P21" s="10"/>
      <c r="Q21" s="10"/>
      <c r="R21" s="11"/>
      <c r="S21" s="11"/>
    </row>
    <row r="22" spans="5:19" x14ac:dyDescent="0.2">
      <c r="E22" s="13"/>
      <c r="F22" s="13"/>
      <c r="H22" s="10"/>
      <c r="I22" s="10"/>
      <c r="J22" s="10"/>
      <c r="K22" s="11"/>
      <c r="L22" s="11"/>
      <c r="M22" s="11"/>
      <c r="N22" s="12"/>
      <c r="O22" s="10"/>
      <c r="P22" s="10"/>
      <c r="Q22" s="10"/>
      <c r="R22" s="11"/>
      <c r="S22" s="11"/>
    </row>
    <row r="23" spans="5:19" x14ac:dyDescent="0.2">
      <c r="E23" s="13"/>
      <c r="F23" s="13"/>
      <c r="H23" s="10"/>
      <c r="I23" s="10"/>
      <c r="J23" s="10"/>
      <c r="K23" s="11"/>
      <c r="L23" s="11"/>
      <c r="M23" s="11"/>
      <c r="N23" s="12"/>
      <c r="O23" s="10"/>
      <c r="P23" s="10"/>
      <c r="Q23" s="10"/>
      <c r="R23" s="11"/>
      <c r="S23" s="11"/>
    </row>
    <row r="24" spans="5:19" x14ac:dyDescent="0.2">
      <c r="E24" s="13"/>
      <c r="F24" s="13"/>
      <c r="H24" s="10"/>
      <c r="I24" s="10"/>
      <c r="J24" s="10"/>
      <c r="K24" s="11"/>
      <c r="L24" s="11"/>
      <c r="M24" s="11"/>
      <c r="N24" s="12"/>
      <c r="O24" s="10"/>
      <c r="P24" s="10"/>
      <c r="Q24" s="10"/>
      <c r="R24" s="11"/>
      <c r="S24" s="11"/>
    </row>
    <row r="25" spans="5:19" x14ac:dyDescent="0.2">
      <c r="E25" s="13"/>
      <c r="F25" s="13"/>
      <c r="H25" s="10"/>
      <c r="I25" s="10"/>
      <c r="J25" s="10"/>
      <c r="K25" s="11"/>
      <c r="L25" s="11"/>
      <c r="M25" s="11"/>
      <c r="N25" s="12"/>
      <c r="O25" s="10"/>
      <c r="P25" s="10"/>
      <c r="Q25" s="10"/>
      <c r="R25" s="11"/>
      <c r="S25" s="11"/>
    </row>
    <row r="26" spans="5:19" x14ac:dyDescent="0.2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5:19" x14ac:dyDescent="0.2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5:19" x14ac:dyDescent="0.2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5:19" x14ac:dyDescent="0.2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5:19" x14ac:dyDescent="0.2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5:19" x14ac:dyDescent="0.2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5:19" x14ac:dyDescent="0.2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 x14ac:dyDescent="0.2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 x14ac:dyDescent="0.2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 x14ac:dyDescent="0.2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 x14ac:dyDescent="0.2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 x14ac:dyDescent="0.2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 x14ac:dyDescent="0.2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 x14ac:dyDescent="0.2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 x14ac:dyDescent="0.2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 x14ac:dyDescent="0.2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 x14ac:dyDescent="0.2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 x14ac:dyDescent="0.2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 x14ac:dyDescent="0.2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 x14ac:dyDescent="0.2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 x14ac:dyDescent="0.2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 x14ac:dyDescent="0.2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 x14ac:dyDescent="0.2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 x14ac:dyDescent="0.2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 x14ac:dyDescent="0.2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 x14ac:dyDescent="0.2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 x14ac:dyDescent="0.2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 x14ac:dyDescent="0.2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 x14ac:dyDescent="0.2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 x14ac:dyDescent="0.2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 x14ac:dyDescent="0.2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 x14ac:dyDescent="0.2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 x14ac:dyDescent="0.2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 x14ac:dyDescent="0.2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 x14ac:dyDescent="0.2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 x14ac:dyDescent="0.2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 x14ac:dyDescent="0.2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 x14ac:dyDescent="0.2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 x14ac:dyDescent="0.2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 x14ac:dyDescent="0.2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 x14ac:dyDescent="0.2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 x14ac:dyDescent="0.2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 x14ac:dyDescent="0.2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 x14ac:dyDescent="0.2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 x14ac:dyDescent="0.2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 x14ac:dyDescent="0.2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 x14ac:dyDescent="0.2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 x14ac:dyDescent="0.2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 x14ac:dyDescent="0.2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 x14ac:dyDescent="0.2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 x14ac:dyDescent="0.2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 x14ac:dyDescent="0.2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 x14ac:dyDescent="0.2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 x14ac:dyDescent="0.2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 x14ac:dyDescent="0.2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 x14ac:dyDescent="0.2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 x14ac:dyDescent="0.2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 x14ac:dyDescent="0.2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 x14ac:dyDescent="0.2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 x14ac:dyDescent="0.2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 x14ac:dyDescent="0.2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 x14ac:dyDescent="0.2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 x14ac:dyDescent="0.2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 x14ac:dyDescent="0.2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 x14ac:dyDescent="0.2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 x14ac:dyDescent="0.2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 x14ac:dyDescent="0.2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 x14ac:dyDescent="0.2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 x14ac:dyDescent="0.2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 x14ac:dyDescent="0.2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 x14ac:dyDescent="0.2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 x14ac:dyDescent="0.2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 x14ac:dyDescent="0.2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  <row r="99" spans="5:19" x14ac:dyDescent="0.2">
      <c r="E99" s="13"/>
      <c r="F99" s="13"/>
      <c r="H99" s="10"/>
      <c r="I99" s="10"/>
      <c r="J99" s="10"/>
      <c r="K99" s="11"/>
      <c r="L99" s="11"/>
      <c r="M99" s="11"/>
      <c r="N99" s="12"/>
      <c r="O99" s="10"/>
      <c r="P99" s="10"/>
      <c r="Q99" s="10"/>
      <c r="R99" s="11"/>
      <c r="S99" s="11"/>
    </row>
  </sheetData>
  <mergeCells count="20">
    <mergeCell ref="L10:L11"/>
    <mergeCell ref="M10:M11"/>
    <mergeCell ref="N9:S10"/>
    <mergeCell ref="H10:H11"/>
    <mergeCell ref="B3:S3"/>
    <mergeCell ref="D12:D15"/>
    <mergeCell ref="C12:C15"/>
    <mergeCell ref="B12:B15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 r:id="rId1"/>
  <headerFooter>
    <oddHeader>&amp;F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Equipo</cp:lastModifiedBy>
  <cp:lastPrinted>2010-09-21T16:46:22Z</cp:lastPrinted>
  <dcterms:created xsi:type="dcterms:W3CDTF">2008-07-08T21:30:46Z</dcterms:created>
  <dcterms:modified xsi:type="dcterms:W3CDTF">2021-02-02T23:22:42Z</dcterms:modified>
</cp:coreProperties>
</file>