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Diciembre 31 de 2017\"/>
    </mc:Choice>
  </mc:AlternateContent>
  <bookViews>
    <workbookView xWindow="0" yWindow="0" windowWidth="38400" windowHeight="22500"/>
  </bookViews>
  <sheets>
    <sheet name="2017" sheetId="8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N13" i="8"/>
  <c r="L14" i="8"/>
  <c r="N14" i="8"/>
  <c r="L15" i="8"/>
  <c r="N15" i="8"/>
  <c r="L16" i="8"/>
  <c r="N16" i="8"/>
  <c r="N17" i="8"/>
  <c r="I15" i="8"/>
  <c r="I14" i="8"/>
  <c r="I13" i="8"/>
  <c r="I16" i="8"/>
  <c r="I12" i="8"/>
  <c r="R17" i="8"/>
  <c r="Q17" i="8"/>
  <c r="T17" i="8"/>
  <c r="P17" i="8"/>
  <c r="S17" i="8"/>
  <c r="L13" i="8"/>
  <c r="M12" i="8"/>
  <c r="M13" i="8"/>
  <c r="M14" i="8"/>
  <c r="M15" i="8"/>
  <c r="M16" i="8"/>
  <c r="M17" i="8"/>
  <c r="T16" i="8"/>
  <c r="S16" i="8"/>
  <c r="T15" i="8"/>
  <c r="S15" i="8"/>
  <c r="T14" i="8"/>
  <c r="S14" i="8"/>
  <c r="T13" i="8"/>
  <c r="S13" i="8"/>
  <c r="T12" i="8"/>
  <c r="S12" i="8"/>
</calcChain>
</file>

<file path=xl/sharedStrings.xml><?xml version="1.0" encoding="utf-8"?>
<sst xmlns="http://schemas.openxmlformats.org/spreadsheetml/2006/main" count="37" uniqueCount="37">
  <si>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</si>
  <si>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</si>
  <si>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</si>
  <si>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</si>
  <si>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</si>
  <si>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</si>
  <si>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</si>
  <si>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</si>
  <si>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</si>
  <si>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</si>
  <si>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</si>
  <si>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</si>
  <si>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</si>
  <si>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</si>
  <si>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</si>
  <si>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</si>
  <si>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</si>
  <si>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</si>
  <si>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</si>
  <si>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</si>
  <si>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</si>
  <si>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</si>
  <si>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</si>
  <si>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</si>
  <si>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</si>
  <si>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</si>
  <si>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</si>
  <si>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DE SALUD DE BUCARAMANGA (ISABU)</t>
  </si>
  <si>
    <t>Porcentaje del personal en salud que está capacitado e implementando la estrategia AIEPI e IAMI en las unidades operativas de la ESE ISABU.</t>
  </si>
  <si>
    <t>Porcentaje de avance en la implementación de la historia clínica digital en todas las unidades operativas de la ESE ISABU.</t>
  </si>
  <si>
    <t>Número de puntos de atención ampliados y mantenidos de servicios de imagenología.</t>
  </si>
  <si>
    <t>Número de ambulancias habilitadas y mantenidas con el fin de mejorar el sistema de referencia y contrareferencia interna de la ESE ISABU.</t>
  </si>
  <si>
    <t>Número de Hospitales Locales del Norte fortalecidos.</t>
  </si>
  <si>
    <t>FORTALECIMIENTO DE LA AUTORIDAD SANITARIA PARA LA GESTIÓN DE LA SALUD</t>
  </si>
  <si>
    <t>SALUD PÚBLICA: SALUD PARA TODOS Y CON TODOS</t>
  </si>
  <si>
    <t>4 - CALIDAD DE VIDA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</si>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</sst>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9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8" fillId="2" borderId="37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9" fontId="8" fillId="2" borderId="38" xfId="0" applyNumberFormat="1" applyFont="1" applyFill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39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9" fontId="8" fillId="2" borderId="42" xfId="0" applyNumberFormat="1" applyFont="1" applyFill="1" applyBorder="1" applyAlignment="1">
      <alignment horizontal="center" vertical="center"/>
    </xf>
    <xf numFmtId="9" fontId="8" fillId="2" borderId="27" xfId="0" applyNumberFormat="1" applyFont="1" applyFill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</cellXfs>
  <cellStyles count="4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56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2:20" ht="20.100000000000001" customHeight="1" x14ac:dyDescent="0.2">
      <c r="B3" s="56" t="s">
        <v>19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2:20" ht="20.100000000000001" customHeight="1" x14ac:dyDescent="0.2">
      <c r="B4" s="56" t="s">
        <v>27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6">
        <v>2017</v>
      </c>
      <c r="C8" s="7">
        <v>43100</v>
      </c>
      <c r="D8" s="57" t="s">
        <v>3</v>
      </c>
      <c r="E8" s="58"/>
      <c r="F8" s="58"/>
      <c r="G8" s="58"/>
      <c r="H8" s="58"/>
      <c r="I8" s="58"/>
      <c r="J8" s="58"/>
      <c r="K8" s="5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60" t="s">
        <v>17</v>
      </c>
      <c r="C9" s="63" t="s">
        <v>18</v>
      </c>
      <c r="D9" s="65" t="s">
        <v>0</v>
      </c>
      <c r="E9" s="68" t="s">
        <v>4</v>
      </c>
      <c r="F9" s="68"/>
      <c r="G9" s="68" t="s">
        <v>5</v>
      </c>
      <c r="H9" s="68"/>
      <c r="I9" s="68"/>
      <c r="J9" s="68"/>
      <c r="K9" s="70"/>
      <c r="L9" s="5"/>
      <c r="M9" s="65" t="s">
        <v>6</v>
      </c>
      <c r="N9" s="70"/>
      <c r="O9" s="80" t="s">
        <v>24</v>
      </c>
      <c r="P9" s="81"/>
      <c r="Q9" s="81"/>
      <c r="R9" s="81"/>
      <c r="S9" s="81"/>
      <c r="T9" s="82"/>
    </row>
    <row r="10" spans="2:20" ht="17.100000000000001" customHeight="1" x14ac:dyDescent="0.2">
      <c r="B10" s="61"/>
      <c r="C10" s="64"/>
      <c r="D10" s="66"/>
      <c r="E10" s="69"/>
      <c r="F10" s="69"/>
      <c r="G10" s="69" t="s">
        <v>7</v>
      </c>
      <c r="H10" s="73" t="s">
        <v>25</v>
      </c>
      <c r="I10" s="73" t="s">
        <v>26</v>
      </c>
      <c r="J10" s="74" t="s">
        <v>1</v>
      </c>
      <c r="K10" s="71" t="s">
        <v>8</v>
      </c>
      <c r="L10" s="37"/>
      <c r="M10" s="76" t="s">
        <v>9</v>
      </c>
      <c r="N10" s="78" t="s">
        <v>10</v>
      </c>
      <c r="O10" s="83"/>
      <c r="P10" s="84"/>
      <c r="Q10" s="84"/>
      <c r="R10" s="84"/>
      <c r="S10" s="84"/>
      <c r="T10" s="85"/>
    </row>
    <row r="11" spans="2:20" ht="37.5" customHeight="1" thickBot="1" x14ac:dyDescent="0.25">
      <c r="B11" s="62"/>
      <c r="C11" s="64"/>
      <c r="D11" s="67"/>
      <c r="E11" s="10" t="s">
        <v>11</v>
      </c>
      <c r="F11" s="10" t="s">
        <v>12</v>
      </c>
      <c r="G11" s="73"/>
      <c r="H11" s="86"/>
      <c r="I11" s="86"/>
      <c r="J11" s="75"/>
      <c r="K11" s="72"/>
      <c r="L11" s="38"/>
      <c r="M11" s="77"/>
      <c r="N11" s="79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 x14ac:dyDescent="0.2">
      <c r="B12" s="53" t="s">
        <v>35</v>
      </c>
      <c r="C12" s="53" t="s">
        <v>34</v>
      </c>
      <c r="D12" s="50" t="s">
        <v>33</v>
      </c>
      <c r="E12" s="19">
        <v>42736</v>
      </c>
      <c r="F12" s="19">
        <v>43100</v>
      </c>
      <c r="G12" s="20" t="s">
        <v>28</v>
      </c>
      <c r="H12" s="21">
        <v>1</v>
      </c>
      <c r="I12" s="21" t="e">
        <f>+J12+(#REF!-#REF!)</f>
        <v>#REF!</v>
      </c>
      <c r="J12" s="21">
        <v>0.25</v>
      </c>
      <c r="K12" s="23">
        <v>0.25</v>
      </c>
      <c r="L12" s="33">
        <f>+K12/J12</f>
        <v>1</v>
      </c>
      <c r="M12" s="29">
        <f>DAYS360(E12,$C$8)/DAYS360(E12,F12)</f>
        <v>1</v>
      </c>
      <c r="N12" s="23">
        <f>IF(J12=0," -",IF(L12&gt;100%,100%,L12))</f>
        <v>1</v>
      </c>
      <c r="O12" s="45" t="s">
        <v>36</v>
      </c>
      <c r="P12" s="22">
        <v>0</v>
      </c>
      <c r="Q12" s="22">
        <v>0</v>
      </c>
      <c r="R12" s="22">
        <v>0</v>
      </c>
      <c r="S12" s="21" t="str">
        <f>IF(P12=0," -",Q12/P12)</f>
        <v xml:space="preserve"> -</v>
      </c>
      <c r="T12" s="23" t="str">
        <f>IF(R12=0," -",IF(Q12=0,100%,R12/Q12))</f>
        <v xml:space="preserve"> -</v>
      </c>
    </row>
    <row r="13" spans="2:20" ht="60" x14ac:dyDescent="0.2">
      <c r="B13" s="54"/>
      <c r="C13" s="54"/>
      <c r="D13" s="51"/>
      <c r="E13" s="16">
        <v>42736</v>
      </c>
      <c r="F13" s="16">
        <v>43100</v>
      </c>
      <c r="G13" s="8" t="s">
        <v>29</v>
      </c>
      <c r="H13" s="17">
        <v>1</v>
      </c>
      <c r="I13" s="17" t="e">
        <f>+J13+(#REF!-#REF!)</f>
        <v>#REF!</v>
      </c>
      <c r="J13" s="17">
        <v>0</v>
      </c>
      <c r="K13" s="24">
        <v>0</v>
      </c>
      <c r="L13" s="34" t="e">
        <f t="shared" ref="L13:L16" si="0">+K13/J13</f>
        <v>#DIV/0!</v>
      </c>
      <c r="M13" s="35">
        <f t="shared" ref="M13:M16" si="1">DAYS360(E13,$C$8)/DAYS360(E13,F13)</f>
        <v>1</v>
      </c>
      <c r="N13" s="36" t="str">
        <f t="shared" ref="N13:N16" si="2">IF(J13=0," -",IF(L13&gt;100%,100%,L13))</f>
        <v xml:space="preserve"> -</v>
      </c>
      <c r="O13" s="46">
        <v>0</v>
      </c>
      <c r="P13" s="18">
        <v>0</v>
      </c>
      <c r="Q13" s="18">
        <v>0</v>
      </c>
      <c r="R13" s="18">
        <v>0</v>
      </c>
      <c r="S13" s="44" t="str">
        <f t="shared" ref="S13:S17" si="3">IF(P13=0," -",Q13/P13)</f>
        <v xml:space="preserve"> -</v>
      </c>
      <c r="T13" s="36" t="str">
        <f t="shared" ref="T13:T17" si="4">IF(R13=0," -",IF(Q13=0,100%,R13/Q13))</f>
        <v xml:space="preserve"> -</v>
      </c>
    </row>
    <row r="14" spans="2:20" ht="45" x14ac:dyDescent="0.2">
      <c r="B14" s="54"/>
      <c r="C14" s="54"/>
      <c r="D14" s="51"/>
      <c r="E14" s="16">
        <v>42736</v>
      </c>
      <c r="F14" s="16">
        <v>43100</v>
      </c>
      <c r="G14" s="8" t="s">
        <v>30</v>
      </c>
      <c r="H14" s="18">
        <v>1</v>
      </c>
      <c r="I14" s="18">
        <f>+J14</f>
        <v>1</v>
      </c>
      <c r="J14" s="18">
        <v>1</v>
      </c>
      <c r="K14" s="27">
        <v>1</v>
      </c>
      <c r="L14" s="34">
        <f t="shared" si="0"/>
        <v>1</v>
      </c>
      <c r="M14" s="35">
        <f t="shared" si="1"/>
        <v>1</v>
      </c>
      <c r="N14" s="36">
        <f t="shared" si="2"/>
        <v>1</v>
      </c>
      <c r="O14" s="46">
        <v>0</v>
      </c>
      <c r="P14" s="18">
        <v>2000</v>
      </c>
      <c r="Q14" s="18">
        <v>2000</v>
      </c>
      <c r="R14" s="18">
        <v>0</v>
      </c>
      <c r="S14" s="44">
        <f t="shared" si="3"/>
        <v>1</v>
      </c>
      <c r="T14" s="36" t="str">
        <f t="shared" si="4"/>
        <v xml:space="preserve"> -</v>
      </c>
    </row>
    <row r="15" spans="2:20" ht="75" x14ac:dyDescent="0.2">
      <c r="B15" s="54"/>
      <c r="C15" s="54"/>
      <c r="D15" s="51"/>
      <c r="E15" s="16">
        <v>42736</v>
      </c>
      <c r="F15" s="16">
        <v>43100</v>
      </c>
      <c r="G15" s="8" t="s">
        <v>31</v>
      </c>
      <c r="H15" s="18">
        <v>2</v>
      </c>
      <c r="I15" s="18">
        <f>+J15</f>
        <v>2</v>
      </c>
      <c r="J15" s="18">
        <v>2</v>
      </c>
      <c r="K15" s="27">
        <v>3</v>
      </c>
      <c r="L15" s="34">
        <f t="shared" si="0"/>
        <v>1.5</v>
      </c>
      <c r="M15" s="35">
        <f t="shared" si="1"/>
        <v>1</v>
      </c>
      <c r="N15" s="36">
        <f t="shared" si="2"/>
        <v>1</v>
      </c>
      <c r="O15" s="46">
        <v>201020201</v>
      </c>
      <c r="P15" s="18">
        <v>40000</v>
      </c>
      <c r="Q15" s="18">
        <v>24701</v>
      </c>
      <c r="R15" s="18">
        <v>0</v>
      </c>
      <c r="S15" s="44">
        <f t="shared" si="3"/>
        <v>0.61752499999999999</v>
      </c>
      <c r="T15" s="36" t="str">
        <f t="shared" si="4"/>
        <v xml:space="preserve"> -</v>
      </c>
    </row>
    <row r="16" spans="2:20" ht="30.75" thickBot="1" x14ac:dyDescent="0.25">
      <c r="B16" s="55"/>
      <c r="C16" s="55"/>
      <c r="D16" s="52"/>
      <c r="E16" s="25">
        <v>42736</v>
      </c>
      <c r="F16" s="25">
        <v>43100</v>
      </c>
      <c r="G16" s="9" t="s">
        <v>32</v>
      </c>
      <c r="H16" s="26">
        <v>1</v>
      </c>
      <c r="I16" s="26" t="e">
        <f>+J16+(#REF!-#REF!)</f>
        <v>#REF!</v>
      </c>
      <c r="J16" s="26">
        <v>1</v>
      </c>
      <c r="K16" s="28">
        <v>1</v>
      </c>
      <c r="L16" s="41">
        <f t="shared" si="0"/>
        <v>1</v>
      </c>
      <c r="M16" s="42">
        <f t="shared" si="1"/>
        <v>1</v>
      </c>
      <c r="N16" s="43">
        <f t="shared" si="2"/>
        <v>1</v>
      </c>
      <c r="O16" s="47">
        <v>2010547</v>
      </c>
      <c r="P16" s="26">
        <v>1334985</v>
      </c>
      <c r="Q16" s="26">
        <v>1031571</v>
      </c>
      <c r="R16" s="26">
        <v>0</v>
      </c>
      <c r="S16" s="48">
        <f t="shared" si="3"/>
        <v>0.77272104180945855</v>
      </c>
      <c r="T16" s="43" t="str">
        <f t="shared" si="4"/>
        <v xml:space="preserve"> -</v>
      </c>
    </row>
    <row r="17" spans="13:20" ht="21" customHeight="1" thickBot="1" x14ac:dyDescent="0.25">
      <c r="M17" s="39">
        <f>+AVERAGE(M12:M16)</f>
        <v>1</v>
      </c>
      <c r="N17" s="40">
        <f>+AVERAGE(N12:N16)</f>
        <v>1</v>
      </c>
      <c r="P17" s="49">
        <f>+SUM(P12:P16)</f>
        <v>1376985</v>
      </c>
      <c r="Q17" s="31">
        <f>+SUM(Q12:Q16)</f>
        <v>1058272</v>
      </c>
      <c r="R17" s="31">
        <f>+SUM(R12:R16)</f>
        <v>0</v>
      </c>
      <c r="S17" s="32">
        <f t="shared" si="3"/>
        <v>0.76854286720625131</v>
      </c>
      <c r="T17" s="30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16"/>
    <mergeCell ref="C12:C16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2018-05-22T16:10:27Z</dcterms:modified>
</cp:coreProperties>
</file>