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Desktop\REINICIO\Planes de Acción 31 de Octubre\"/>
    </mc:Choice>
  </mc:AlternateContent>
  <bookViews>
    <workbookView xWindow="0" yWindow="0" windowWidth="20490" windowHeight="7755" tabRatio="853"/>
  </bookViews>
  <sheets>
    <sheet name="2020" sheetId="7" r:id="rId1"/>
    <sheet name="Hoja2" sheetId="12" r:id="rId2"/>
    <sheet name="2020 TRABAJO" sheetId="8" state="hidden" r:id="rId3"/>
    <sheet name="EJECUCION SEP 30-2020" sheetId="9" state="hidden" r:id="rId4"/>
    <sheet name="RP ENE A SEP 30-2020" sheetId="10" state="hidden" r:id="rId5"/>
  </sheets>
  <definedNames>
    <definedName name="_xlnm._FilterDatabase" localSheetId="0" hidden="1">'2020'!$A$11:$U$11</definedName>
    <definedName name="_xlnm._FilterDatabase" localSheetId="3" hidden="1">'EJECUCION SEP 30-2020'!$A$7:$F$7</definedName>
    <definedName name="_xlnm._FilterDatabase" localSheetId="4" hidden="1">'RP ENE A SEP 30-2020'!$A$7:$J$416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O35" i="7" l="1"/>
  <c r="O32" i="7"/>
  <c r="O36" i="7"/>
  <c r="O29" i="7"/>
  <c r="O31" i="7"/>
  <c r="O33" i="7" l="1"/>
  <c r="K29" i="7"/>
  <c r="M29" i="7" s="1"/>
  <c r="P63" i="8"/>
  <c r="O63" i="8"/>
  <c r="F146" i="9"/>
  <c r="F87" i="9"/>
  <c r="F151" i="9"/>
  <c r="F127" i="9"/>
  <c r="F115" i="9"/>
  <c r="F111" i="9"/>
  <c r="F109" i="9"/>
  <c r="F106" i="9"/>
  <c r="F104" i="9"/>
  <c r="F99" i="9"/>
  <c r="F94" i="9"/>
  <c r="F93" i="9"/>
  <c r="F293" i="9"/>
  <c r="F292" i="9"/>
  <c r="F285" i="9"/>
  <c r="F283" i="9"/>
  <c r="F281" i="9"/>
  <c r="F280" i="9"/>
  <c r="F279" i="9"/>
  <c r="F277" i="9"/>
  <c r="F276" i="9"/>
  <c r="F274" i="9"/>
  <c r="F272" i="9"/>
  <c r="F264" i="9"/>
  <c r="F262" i="9"/>
  <c r="F261" i="9"/>
  <c r="F251" i="9"/>
  <c r="F246" i="9"/>
  <c r="F239" i="9"/>
  <c r="F235" i="9"/>
  <c r="F234" i="9"/>
  <c r="F228" i="9"/>
  <c r="F223" i="9"/>
  <c r="F206" i="9"/>
  <c r="F193" i="9"/>
  <c r="F191" i="9"/>
  <c r="F181" i="9"/>
  <c r="F177" i="9"/>
  <c r="F173" i="9"/>
  <c r="F167" i="9"/>
  <c r="F165" i="9"/>
  <c r="F163" i="9"/>
  <c r="F159" i="9"/>
  <c r="F137" i="9"/>
  <c r="F45" i="9"/>
  <c r="F39" i="9"/>
  <c r="F32" i="9"/>
  <c r="F31" i="9"/>
  <c r="F30" i="9"/>
  <c r="F26" i="9"/>
  <c r="F15" i="9"/>
  <c r="U59" i="8"/>
  <c r="U57" i="8"/>
  <c r="U56" i="8"/>
  <c r="U55" i="8"/>
  <c r="U54" i="8"/>
  <c r="U53" i="8"/>
  <c r="U52" i="8"/>
  <c r="U51" i="8"/>
  <c r="U50" i="8"/>
  <c r="U49" i="8"/>
  <c r="U48" i="8"/>
  <c r="U47" i="8"/>
  <c r="U46" i="8"/>
  <c r="U45" i="8"/>
  <c r="U44" i="8"/>
  <c r="U42" i="8"/>
  <c r="U41" i="8"/>
  <c r="U40" i="8"/>
  <c r="U39" i="8"/>
  <c r="U38" i="8"/>
  <c r="U37" i="8"/>
  <c r="U36" i="8"/>
  <c r="U35" i="8"/>
  <c r="U34" i="8"/>
  <c r="U33" i="8"/>
  <c r="U32" i="8"/>
  <c r="U31" i="8"/>
  <c r="U30" i="8"/>
  <c r="U29" i="8"/>
  <c r="U28" i="8"/>
  <c r="U27" i="8"/>
  <c r="U26" i="8"/>
  <c r="U24" i="8"/>
  <c r="U22" i="8"/>
  <c r="U21" i="8"/>
  <c r="U20" i="8"/>
  <c r="U19" i="8"/>
  <c r="U18" i="8"/>
  <c r="U17" i="8"/>
  <c r="U16" i="8"/>
  <c r="U15" i="8"/>
  <c r="U14" i="8"/>
  <c r="U12" i="8"/>
  <c r="E308" i="9"/>
  <c r="D308" i="9"/>
  <c r="Q60" i="8"/>
  <c r="S60" i="8" s="1"/>
  <c r="P60" i="8"/>
  <c r="O60" i="8"/>
  <c r="S59" i="8"/>
  <c r="R59" i="8"/>
  <c r="L59" i="8"/>
  <c r="K59" i="8"/>
  <c r="M59" i="8" s="1"/>
  <c r="S57" i="8"/>
  <c r="R57" i="8"/>
  <c r="M57" i="8"/>
  <c r="L57" i="8"/>
  <c r="K57" i="8"/>
  <c r="S56" i="8"/>
  <c r="R56" i="8"/>
  <c r="L56" i="8"/>
  <c r="K56" i="8"/>
  <c r="M56" i="8" s="1"/>
  <c r="S55" i="8"/>
  <c r="R55" i="8"/>
  <c r="M55" i="8"/>
  <c r="L55" i="8"/>
  <c r="K55" i="8"/>
  <c r="S54" i="8"/>
  <c r="R54" i="8"/>
  <c r="L54" i="8"/>
  <c r="K54" i="8"/>
  <c r="M54" i="8"/>
  <c r="S53" i="8"/>
  <c r="R53" i="8"/>
  <c r="L53" i="8"/>
  <c r="K53" i="8"/>
  <c r="M53" i="8" s="1"/>
  <c r="S52" i="8"/>
  <c r="R52" i="8"/>
  <c r="L52" i="8"/>
  <c r="K52" i="8"/>
  <c r="M52" i="8"/>
  <c r="S51" i="8"/>
  <c r="R51" i="8"/>
  <c r="L51" i="8"/>
  <c r="K51" i="8"/>
  <c r="M51" i="8" s="1"/>
  <c r="S50" i="8"/>
  <c r="R50" i="8"/>
  <c r="L50" i="8"/>
  <c r="K50" i="8"/>
  <c r="M50" i="8"/>
  <c r="S49" i="8"/>
  <c r="R49" i="8"/>
  <c r="L49" i="8"/>
  <c r="K49" i="8"/>
  <c r="M49" i="8" s="1"/>
  <c r="S48" i="8"/>
  <c r="R48" i="8"/>
  <c r="L48" i="8"/>
  <c r="K48" i="8"/>
  <c r="M48" i="8"/>
  <c r="S47" i="8"/>
  <c r="R47" i="8"/>
  <c r="L47" i="8"/>
  <c r="K47" i="8"/>
  <c r="M47" i="8" s="1"/>
  <c r="S46" i="8"/>
  <c r="R46" i="8"/>
  <c r="L46" i="8"/>
  <c r="K46" i="8"/>
  <c r="M46" i="8"/>
  <c r="S45" i="8"/>
  <c r="R45" i="8"/>
  <c r="L45" i="8"/>
  <c r="K45" i="8"/>
  <c r="M45" i="8" s="1"/>
  <c r="S44" i="8"/>
  <c r="R44" i="8"/>
  <c r="M44" i="8"/>
  <c r="L44" i="8"/>
  <c r="K44" i="8"/>
  <c r="S42" i="8"/>
  <c r="R42" i="8"/>
  <c r="M42" i="8"/>
  <c r="L42" i="8"/>
  <c r="K42" i="8"/>
  <c r="S41" i="8"/>
  <c r="R41" i="8"/>
  <c r="L41" i="8"/>
  <c r="K41" i="8"/>
  <c r="M41" i="8"/>
  <c r="S40" i="8"/>
  <c r="R40" i="8"/>
  <c r="L40" i="8"/>
  <c r="K40" i="8"/>
  <c r="M40" i="8"/>
  <c r="S39" i="8"/>
  <c r="R39" i="8"/>
  <c r="M39" i="8"/>
  <c r="L39" i="8"/>
  <c r="K39" i="8"/>
  <c r="S38" i="8"/>
  <c r="R38" i="8"/>
  <c r="M38" i="8"/>
  <c r="L38" i="8"/>
  <c r="K38" i="8"/>
  <c r="S37" i="8"/>
  <c r="R37" i="8"/>
  <c r="M37" i="8"/>
  <c r="L37" i="8"/>
  <c r="K37" i="8"/>
  <c r="S36" i="8"/>
  <c r="R36" i="8"/>
  <c r="L36" i="8"/>
  <c r="K36" i="8"/>
  <c r="M36" i="8" s="1"/>
  <c r="S35" i="8"/>
  <c r="R35" i="8"/>
  <c r="L35" i="8"/>
  <c r="K35" i="8"/>
  <c r="M35" i="8"/>
  <c r="S34" i="8"/>
  <c r="R34" i="8"/>
  <c r="M34" i="8"/>
  <c r="L34" i="8"/>
  <c r="K34" i="8"/>
  <c r="S33" i="8"/>
  <c r="R33" i="8"/>
  <c r="L33" i="8"/>
  <c r="K33" i="8"/>
  <c r="M33" i="8"/>
  <c r="S32" i="8"/>
  <c r="R32" i="8"/>
  <c r="L32" i="8"/>
  <c r="K32" i="8"/>
  <c r="M32" i="8"/>
  <c r="S31" i="8"/>
  <c r="R31" i="8"/>
  <c r="L31" i="8"/>
  <c r="K31" i="8"/>
  <c r="M31" i="8"/>
  <c r="S30" i="8"/>
  <c r="R30" i="8"/>
  <c r="L30" i="8"/>
  <c r="K30" i="8"/>
  <c r="M30" i="8" s="1"/>
  <c r="S29" i="8"/>
  <c r="R29" i="8"/>
  <c r="L29" i="8"/>
  <c r="K29" i="8"/>
  <c r="M29" i="8"/>
  <c r="S28" i="8"/>
  <c r="R28" i="8"/>
  <c r="L28" i="8"/>
  <c r="K28" i="8"/>
  <c r="M28" i="8" s="1"/>
  <c r="S27" i="8"/>
  <c r="R27" i="8"/>
  <c r="L27" i="8"/>
  <c r="K27" i="8"/>
  <c r="M27" i="8"/>
  <c r="S26" i="8"/>
  <c r="R26" i="8"/>
  <c r="L26" i="8"/>
  <c r="K26" i="8"/>
  <c r="M26" i="8" s="1"/>
  <c r="S24" i="8"/>
  <c r="R24" i="8"/>
  <c r="L24" i="8"/>
  <c r="K24" i="8"/>
  <c r="M24" i="8"/>
  <c r="S22" i="8"/>
  <c r="R22" i="8"/>
  <c r="L22" i="8"/>
  <c r="K22" i="8"/>
  <c r="M22" i="8"/>
  <c r="S21" i="8"/>
  <c r="R21" i="8"/>
  <c r="L21" i="8"/>
  <c r="K21" i="8"/>
  <c r="M21" i="8"/>
  <c r="S20" i="8"/>
  <c r="R20" i="8"/>
  <c r="M20" i="8"/>
  <c r="L20" i="8"/>
  <c r="L60" i="8" s="1"/>
  <c r="K20" i="8"/>
  <c r="S19" i="8"/>
  <c r="R19" i="8"/>
  <c r="M19" i="8"/>
  <c r="L19" i="8"/>
  <c r="K19" i="8"/>
  <c r="S18" i="8"/>
  <c r="R18" i="8"/>
  <c r="M18" i="8"/>
  <c r="L18" i="8"/>
  <c r="K18" i="8"/>
  <c r="S17" i="8"/>
  <c r="R17" i="8"/>
  <c r="M17" i="8"/>
  <c r="L17" i="8"/>
  <c r="K17" i="8"/>
  <c r="S16" i="8"/>
  <c r="R16" i="8"/>
  <c r="M16" i="8"/>
  <c r="L16" i="8"/>
  <c r="K16" i="8"/>
  <c r="S15" i="8"/>
  <c r="R15" i="8"/>
  <c r="M15" i="8"/>
  <c r="M60" i="8" s="1"/>
  <c r="L15" i="8"/>
  <c r="K15" i="8"/>
  <c r="S14" i="8"/>
  <c r="R14" i="8"/>
  <c r="M14" i="8"/>
  <c r="L14" i="8"/>
  <c r="K14" i="8"/>
  <c r="S12" i="8"/>
  <c r="R12" i="8"/>
  <c r="L12" i="8"/>
  <c r="K12" i="8"/>
  <c r="M12" i="8"/>
  <c r="F308" i="9"/>
  <c r="U60" i="8"/>
  <c r="U63" i="8" s="1"/>
  <c r="R60" i="8"/>
  <c r="K12" i="7"/>
  <c r="M12" i="7" s="1"/>
  <c r="M14" i="7"/>
  <c r="M15" i="7"/>
  <c r="M16" i="7"/>
  <c r="M17" i="7"/>
  <c r="M18" i="7"/>
  <c r="M19" i="7"/>
  <c r="M20" i="7"/>
  <c r="K21" i="7"/>
  <c r="M21" i="7" s="1"/>
  <c r="K22" i="7"/>
  <c r="M22" i="7" s="1"/>
  <c r="K24" i="7"/>
  <c r="M24" i="7"/>
  <c r="K26" i="7"/>
  <c r="M26" i="7" s="1"/>
  <c r="K27" i="7"/>
  <c r="M27" i="7" s="1"/>
  <c r="K28" i="7"/>
  <c r="M28" i="7" s="1"/>
  <c r="K30" i="7"/>
  <c r="M30" i="7" s="1"/>
  <c r="K31" i="7"/>
  <c r="M31" i="7" s="1"/>
  <c r="K32" i="7"/>
  <c r="M32" i="7" s="1"/>
  <c r="K33" i="7"/>
  <c r="M33" i="7" s="1"/>
  <c r="M34" i="7"/>
  <c r="K35" i="7"/>
  <c r="M35" i="7"/>
  <c r="K36" i="7"/>
  <c r="M36" i="7" s="1"/>
  <c r="M37" i="7"/>
  <c r="M38" i="7"/>
  <c r="M39" i="7"/>
  <c r="K40" i="7"/>
  <c r="M40" i="7" s="1"/>
  <c r="K41" i="7"/>
  <c r="M41" i="7" s="1"/>
  <c r="M42" i="7"/>
  <c r="M44" i="7"/>
  <c r="K45" i="7"/>
  <c r="M45" i="7" s="1"/>
  <c r="K46" i="7"/>
  <c r="M46" i="7" s="1"/>
  <c r="K47" i="7"/>
  <c r="M47" i="7" s="1"/>
  <c r="K48" i="7"/>
  <c r="M48" i="7" s="1"/>
  <c r="K49" i="7"/>
  <c r="M49" i="7" s="1"/>
  <c r="K50" i="7"/>
  <c r="M50" i="7"/>
  <c r="K51" i="7"/>
  <c r="M51" i="7"/>
  <c r="K52" i="7"/>
  <c r="M52" i="7" s="1"/>
  <c r="K53" i="7"/>
  <c r="M53" i="7"/>
  <c r="K54" i="7"/>
  <c r="M54" i="7"/>
  <c r="M55" i="7"/>
  <c r="K56" i="7"/>
  <c r="M56" i="7" s="1"/>
  <c r="M57" i="7"/>
  <c r="K59" i="7"/>
  <c r="M59" i="7"/>
  <c r="Q60" i="7"/>
  <c r="S60" i="7" s="1"/>
  <c r="P60" i="7"/>
  <c r="O60" i="7"/>
  <c r="L12" i="7"/>
  <c r="L14" i="7"/>
  <c r="L15" i="7"/>
  <c r="L16" i="7"/>
  <c r="L17" i="7"/>
  <c r="L18" i="7"/>
  <c r="L19" i="7"/>
  <c r="L20" i="7"/>
  <c r="L21" i="7"/>
  <c r="L22" i="7"/>
  <c r="L24" i="7"/>
  <c r="L26" i="7"/>
  <c r="L27" i="7"/>
  <c r="L28" i="7"/>
  <c r="L29" i="7"/>
  <c r="L30" i="7"/>
  <c r="L31" i="7"/>
  <c r="L32" i="7"/>
  <c r="L33" i="7"/>
  <c r="L34" i="7"/>
  <c r="L35" i="7"/>
  <c r="L36" i="7"/>
  <c r="L37" i="7"/>
  <c r="L38" i="7"/>
  <c r="L39" i="7"/>
  <c r="L40" i="7"/>
  <c r="L41" i="7"/>
  <c r="L42" i="7"/>
  <c r="L44" i="7"/>
  <c r="L45" i="7"/>
  <c r="L46" i="7"/>
  <c r="L47" i="7"/>
  <c r="L48" i="7"/>
  <c r="L49" i="7"/>
  <c r="L50" i="7"/>
  <c r="L51" i="7"/>
  <c r="L52" i="7"/>
  <c r="L53" i="7"/>
  <c r="L54" i="7"/>
  <c r="L55" i="7"/>
  <c r="L56" i="7"/>
  <c r="L57" i="7"/>
  <c r="L59" i="7"/>
  <c r="R16" i="7"/>
  <c r="S16" i="7"/>
  <c r="R17" i="7"/>
  <c r="S17" i="7"/>
  <c r="R18" i="7"/>
  <c r="S18" i="7"/>
  <c r="R19" i="7"/>
  <c r="S19" i="7"/>
  <c r="R20" i="7"/>
  <c r="S20" i="7"/>
  <c r="R21" i="7"/>
  <c r="S21" i="7"/>
  <c r="R22" i="7"/>
  <c r="S22" i="7"/>
  <c r="R24" i="7"/>
  <c r="S24" i="7"/>
  <c r="R26" i="7"/>
  <c r="S26" i="7"/>
  <c r="R27" i="7"/>
  <c r="S27" i="7"/>
  <c r="R28" i="7"/>
  <c r="S28" i="7"/>
  <c r="R29" i="7"/>
  <c r="S29" i="7"/>
  <c r="R30" i="7"/>
  <c r="S30" i="7"/>
  <c r="R31" i="7"/>
  <c r="S31" i="7"/>
  <c r="R32" i="7"/>
  <c r="S32" i="7"/>
  <c r="R33" i="7"/>
  <c r="S33" i="7"/>
  <c r="R34" i="7"/>
  <c r="S34" i="7"/>
  <c r="R35" i="7"/>
  <c r="S35" i="7"/>
  <c r="R36" i="7"/>
  <c r="S36" i="7"/>
  <c r="R37" i="7"/>
  <c r="S37" i="7"/>
  <c r="R38" i="7"/>
  <c r="S38" i="7"/>
  <c r="R39" i="7"/>
  <c r="S39" i="7"/>
  <c r="R40" i="7"/>
  <c r="S40" i="7"/>
  <c r="R41" i="7"/>
  <c r="S41" i="7"/>
  <c r="R42" i="7"/>
  <c r="S42" i="7"/>
  <c r="R44" i="7"/>
  <c r="S44" i="7"/>
  <c r="R45" i="7"/>
  <c r="S45" i="7"/>
  <c r="R46" i="7"/>
  <c r="S46" i="7"/>
  <c r="R47" i="7"/>
  <c r="S47" i="7"/>
  <c r="R48" i="7"/>
  <c r="S48" i="7"/>
  <c r="R49" i="7"/>
  <c r="S49" i="7"/>
  <c r="R50" i="7"/>
  <c r="S50" i="7"/>
  <c r="R51" i="7"/>
  <c r="S51" i="7"/>
  <c r="R52" i="7"/>
  <c r="S52" i="7"/>
  <c r="R53" i="7"/>
  <c r="S53" i="7"/>
  <c r="R54" i="7"/>
  <c r="S54" i="7"/>
  <c r="R55" i="7"/>
  <c r="S55" i="7"/>
  <c r="R56" i="7"/>
  <c r="S56" i="7"/>
  <c r="R57" i="7"/>
  <c r="S57" i="7"/>
  <c r="R59" i="7"/>
  <c r="S59" i="7"/>
  <c r="K16" i="7"/>
  <c r="K17" i="7"/>
  <c r="K18" i="7"/>
  <c r="K19" i="7"/>
  <c r="K20" i="7"/>
  <c r="K34" i="7"/>
  <c r="K37" i="7"/>
  <c r="K38" i="7"/>
  <c r="K39" i="7"/>
  <c r="K42" i="7"/>
  <c r="K44" i="7"/>
  <c r="K55" i="7"/>
  <c r="K57" i="7"/>
  <c r="S15" i="7"/>
  <c r="R15" i="7"/>
  <c r="S14" i="7"/>
  <c r="R14" i="7"/>
  <c r="S12" i="7"/>
  <c r="R12" i="7"/>
  <c r="K15" i="7"/>
  <c r="K14" i="7"/>
  <c r="R60" i="7" l="1"/>
  <c r="L60" i="7"/>
  <c r="M60" i="7"/>
</calcChain>
</file>

<file path=xl/sharedStrings.xml><?xml version="1.0" encoding="utf-8"?>
<sst xmlns="http://schemas.openxmlformats.org/spreadsheetml/2006/main" count="3564" uniqueCount="1168">
  <si>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</si>
  <si>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</si>
  <si>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</si>
  <si>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</si>
  <si>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</si>
  <si>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</si>
  <si>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</si>
  <si>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</si>
  <si>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</si>
  <si>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</si>
  <si>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</si>
  <si>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</si>
  <si>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</si>
  <si>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</si>
  <si>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</si>
  <si>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</si>
  <si>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</si>
  <si>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</si>
  <si>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</si>
  <si>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Recursos Programados</t>
  </si>
  <si>
    <t>Recursos Ejecutados</t>
  </si>
  <si>
    <t>Recursos Gestionados</t>
  </si>
  <si>
    <t>Rubro Pptal</t>
  </si>
  <si>
    <t>RECURSOS FINANCIEROS (Miles de pesos)</t>
  </si>
  <si>
    <t>META CUATRIENIO</t>
  </si>
  <si>
    <t>PLAN DE DESARROLLO 2020 - 2023 "BUCARAMANGA, UNA CIUDAD DE OPORTUNIDADES"</t>
  </si>
  <si>
    <t>PLAN DE ACCIÓN - SECRETARÍA DEL INTERIOR</t>
  </si>
  <si>
    <t>Número de estrategias formuladas e implementadas para brindar asistencia social a la población afectada por las diferentes emergencias y particularmente COVID-19.</t>
  </si>
  <si>
    <t>ACELERADORES DE DESARROLLO SOCIAL</t>
  </si>
  <si>
    <t>CAPACIDADES Y OPORTUNIDADES PARA SUPERAR BRECHAS SOCIALES</t>
  </si>
  <si>
    <t>1. BUCARAMANGA EQUITATIVA E INCLUYENTE: UNA CIUDAD DE BIENESTAR</t>
  </si>
  <si>
    <t>Número de Planes Municipales de Gestión de Riesgo y su Adaptación al Cambio Político y Políticas Públicas de de Gestión de Riesgo y Adaptación al Cambio Climático actualizados e implementados.</t>
  </si>
  <si>
    <t>Número de estudios en áreas o zonas con situaciones de riesgo realizados.</t>
  </si>
  <si>
    <t>Número de Sistemas de Alertas Tempranas e Innovación adquiridos para la gestión del riesgo.</t>
  </si>
  <si>
    <t>Número de estrategias de respuesta a emergencia - EMRE que contenga el protocolo de atención de emergencias por calidad del aire formuladas e implementadas.</t>
  </si>
  <si>
    <t>Número instancias sociales fortalecidas del Sistema Municipal de Gestión de Riesgo.</t>
  </si>
  <si>
    <t>Número de zonas de riesgo de desastre intervenidas estratégicamente.</t>
  </si>
  <si>
    <t>Número de inventarios municipales de asentamientos humanos localizados en zonas de alto riesgo no mitigable realizados.</t>
  </si>
  <si>
    <t>Porcentaje de familias atendidas en emergencias naturales y antrópicas.</t>
  </si>
  <si>
    <t>Porcentaje de emergencias y desastres ocurridas en el municipio atendidas integralmente.</t>
  </si>
  <si>
    <t xml:space="preserve">CONOCIMIENTO DEL RIESGO Y ADAPTACIÓN AL CAMBIO CLIMÁTICO </t>
  </si>
  <si>
    <t>REDUCCIÓN, MITIGACIÓN DEL RIESGO Y ADAPTACIÓN AL CAMBIO CLIMÁTICO</t>
  </si>
  <si>
    <t>MANEJO DEL RIESGO Y ADAPTACIÓN AL CAMBIO CLIMÁTICO</t>
  </si>
  <si>
    <t>BUCARAMANGA GESTIONA EL RIESGO DE DESASTRE Y SE ADAPTA AL PROCESO DE CAMBIO CLIMÁTICO</t>
  </si>
  <si>
    <t>2. BUCARAMANGA SOSTENIBLE: UNA REGIÓN CON FUTURO</t>
  </si>
  <si>
    <t>Número de plazas de mercado administradas por el Municipio mantenidas.</t>
  </si>
  <si>
    <t>Número de programas de gestores de convivencia formulados e implementados.</t>
  </si>
  <si>
    <t>Número de estrategias formuladas e implementadas orientadas a erradicar la violencia y fortalecer la protección en niños, niñas y adolescentes, mujeres, líderes sociales y personas mayores en entornos de violencia.</t>
  </si>
  <si>
    <t>Número de hogares de paso para las niñas y niños en riesgo y/o vulnerabilidad mantenidos.</t>
  </si>
  <si>
    <t>Número de Programas de Tolerancia en Movimiento mantenidos con el objetivo de fortalecer la convivencia y seguridad ciudadana.</t>
  </si>
  <si>
    <t>Número de puntos críticos de criminalidad intervenidos con acciones integrales.</t>
  </si>
  <si>
    <t>Número de Planes Integral de Seguridad y Convivencia Ciudadana (PISCC) formulados e implementados en conjunto con las entidades pertinentes.</t>
  </si>
  <si>
    <t>Porcentaje de herramientas de innovación, ciencia y tecnología adquiridas aprobadas a los organismos de orden público en marco de una ciudad inteligente.</t>
  </si>
  <si>
    <t>Número de Circuitos Cerrados de Televisión en funcionamiento.</t>
  </si>
  <si>
    <t>Número de planes de acción formulados e implementados para la habilitación  del Centro de Traslado por Protección - CTP en cumplimiento por el Código Nacional de Seguridad y Convicencia Ciudadana.</t>
  </si>
  <si>
    <t xml:space="preserve">Número de estrategias formuladas e implementadas de promoción y efectividad del Código Nacional de Seguridad y Convivencia Ciudadana. </t>
  </si>
  <si>
    <t>Número de estrategias formuladas e implementadas para mejorar la prestación del servicio de las inspecciones de policía y el seguimiento a los procesos policivos.</t>
  </si>
  <si>
    <t>Número de observatorios de convivencia y seguridad ciudadana creados y mantenidos.</t>
  </si>
  <si>
    <t>Número de protocolos desarrollados e implementados para la coordinación de acciones de respeto y garantía a la protesta pacífica.</t>
  </si>
  <si>
    <t>Número de estrategias de diagnóstico y abordaje de las conflictividades sociales formuladas e implementadas.</t>
  </si>
  <si>
    <t>Número de casas de justicia mantenidas como espacio de atención y descongestión de los servicios de justicia garantizando la asesoría de las personas que solicitan el servicio.</t>
  </si>
  <si>
    <t>Número de comisarías de familia mantenidas con la prestación integral del servicio para prevenir la violencia intrafamiliar.</t>
  </si>
  <si>
    <t>Número de estrategias de  promoción comunitaria de los mecanismos alternativos de solución de conflictos y de aplicación de la justicia restaurativa formuladas e implementadas.</t>
  </si>
  <si>
    <t xml:space="preserve">Número de planes de acción formulados e implementados concon la Agencia para la Reincorporación y la Normalización - ARN. </t>
  </si>
  <si>
    <t>Porcentaje de población adolescente en conflicto con la ley penal mantenidos con atención integal.</t>
  </si>
  <si>
    <t>Número de iniciativas desarrolladas para la prevención de la trata de personas y explotación sexual comercial en niñas, niños y adolescentes.</t>
  </si>
  <si>
    <t>Número de Planes de Acción Territorial formulados e implementados.</t>
  </si>
  <si>
    <t>Número de Planes Integrales de prevención de violaciones a derechos humanos e infracciones al derecho internacional humanitario formulados e implementados.</t>
  </si>
  <si>
    <t>Porcentaje de población víctima del conflicto interno armado que cumpla con los requisitos de ley con ayuda humanitaria de emergencia y en transición .</t>
  </si>
  <si>
    <t>Porcentaje de población víctima del conflicto que cumpla con los requisitos de ley con asistencia funeraria.</t>
  </si>
  <si>
    <t>Porcentaje de solicitudes que cumplan con los requisitos de ley con medidas de protección mantenidas para prevenir riesgos y proteger a víctimas del conflicto interno armado.</t>
  </si>
  <si>
    <t>Número de Centros de Atención Integral para las Víctimas del conflicto interno mantenidos.</t>
  </si>
  <si>
    <t>Porcentaje de espacios de participación de las víctimas del conflicto establecidos por la ley en la implementación de la política pública de víctimas mantenidos.</t>
  </si>
  <si>
    <t>Número de iniciativas realizadas encaminadas a generar garantías de no repetición, memoria histórica y medidas de satisfacción a víctimas del conflicto interno armado.</t>
  </si>
  <si>
    <t>Número de planes de acción formulados e implementados con el Instituto Nacional Penitenciario y Carcelario - INPEC para construir la red de apoyo intersectorial de la casa de libertad.</t>
  </si>
  <si>
    <t>Número de jornadas desarrolladas tendientes a garantizar los derechos humanos para la población carcelaria.</t>
  </si>
  <si>
    <t>Número de programas diseñados e implementados que promuevan las acciones para el reconocimiento y participación de las formas asociativas de la sociedad civil basadas en los principios de libertad religiosa de cultos y conciencia.</t>
  </si>
  <si>
    <t>EQUIPAMIENTO COMUNITARIO</t>
  </si>
  <si>
    <t>ESPACIO PÚBLICO VITAL</t>
  </si>
  <si>
    <t>BUCARAMANGA SEGURA</t>
  </si>
  <si>
    <t>PREVENCIÓN DEL DELITO</t>
  </si>
  <si>
    <t>FORTALECIMIENTO INSTITUCIONAL A LOS ORGANISMOS DE SEGURIDAD</t>
  </si>
  <si>
    <t>PROMOCIÓN DE LA SEGURIDAD CIUDADANA, EL ORDEN PÚBLICO Y LA CONVIVENCIA</t>
  </si>
  <si>
    <t>PROMOCIÓN DE LOS MÉTODOS DE RESOLUCIÓN DE CONFLICTOS, ACCESO A LA JUSTICIA Y APLICACIÓN DE LA JUSTICIA RESTAURATIVA</t>
  </si>
  <si>
    <t>TRANSFORMADO VIDAS</t>
  </si>
  <si>
    <t>ATENCIÓN A VÍCTIMAS DEL CONFLICTO ARMADO</t>
  </si>
  <si>
    <t>SISTEMA PENITENCIARIO CARCELARIO EN EL MARCO DE LOS DERECHOS HUMANOS</t>
  </si>
  <si>
    <t>ASUNTOS RELIGIOSOS</t>
  </si>
  <si>
    <t>EN BUCARAMANGA CONSTRUIMOS UN TERRITORIO DE PAZ</t>
  </si>
  <si>
    <t>4. BUCARAMANGA CIUDAD VITAL: LA VIDA ES SAGRADA</t>
  </si>
  <si>
    <t>Porcentaje de programas que desarrolla la Administración Central mantenidos.</t>
  </si>
  <si>
    <t>GOBIERNO FORTALECIDO PARA SER Y HACER</t>
  </si>
  <si>
    <t>ADMINISTRACIÓN PÚBLICA MODERNA E INNOVADORA</t>
  </si>
  <si>
    <t>5. BUCARAMANGA TERRITORIO LIBRE DE CORRUPCIÓN: INSTITUCIONES SÓLIDAS Y CONFIABLES</t>
  </si>
  <si>
    <t>ALCALDIA DE BUCARAMANGA</t>
  </si>
  <si>
    <t>NIT - 890201222</t>
  </si>
  <si>
    <t>INFORME DE EJECUCION CONSOLIDADO DE SECRETARIA DEL INTERIOR</t>
  </si>
  <si>
    <t>A 30 DE SEPTIEMBRE DEL 2020</t>
  </si>
  <si>
    <t>Rubro</t>
  </si>
  <si>
    <t>Descripcion Rubro</t>
  </si>
  <si>
    <t>Presupuesto Definitivo</t>
  </si>
  <si>
    <t>Compromisos Acumulados</t>
  </si>
  <si>
    <t>SECRETARIA DEL INTERIOR</t>
  </si>
  <si>
    <t>LINEA ESTRATEGICA 1, BUCARAMANGA EQUITATIVA E INCLUYENTE UNA CIUDAD DE BIENESTAR</t>
  </si>
  <si>
    <t>COMPONENTE CAPACIDADES Y OPORTUNIDADES PARA SUPERAR BRECHAS SOCIALES</t>
  </si>
  <si>
    <t>SECTOR PREVENCION Y ATENCION DE DESASTRES</t>
  </si>
  <si>
    <t>RUBRO</t>
  </si>
  <si>
    <t>ATENCION EMERGENCIA COVID19</t>
  </si>
  <si>
    <t>221014111</t>
  </si>
  <si>
    <t>RECURSOS PROPIOS</t>
  </si>
  <si>
    <t>LINEA ESTRATEGICA 2, BUCARAMANGA SOSTENIBLE, UNA REGION CON FUTURO</t>
  </si>
  <si>
    <t>COMPONENTE BUCARAMANGA GESTIONA EL RIESGO DE DESASTRE Y SE ADAPTA AL PROCESO DE CAMBIO CLIMATICO</t>
  </si>
  <si>
    <t>FONDO DE GESTION DE RIESGO DE DESASTRES</t>
  </si>
  <si>
    <t>CONOCIMIENTO DEL RIESGO Y ADAPTACION AL CAMBIO CLIMATICO</t>
  </si>
  <si>
    <t>CONOCIMIENTO DEL RIESGO Y ADAPTACION AL CAMBIO CLIMATICO, FONDO DE GESTION DEL RIESGO DE DESASTRES EN EL MUNICIPIO DE BUCARAMANGA</t>
  </si>
  <si>
    <t>REDUCCION, MITIGACION DEL RIESGO Y ADAPTACION AL CAMBIO CLIMATICO</t>
  </si>
  <si>
    <t>REDUCCION, MITIGACION DEL RIESGO Y ADAPTACION AL CAMBIO CLIMATICO, FONDO GESTION DEL RIESGO DE DESASTRES EN EL MUNICIPIO DE BUCARAMANGA</t>
  </si>
  <si>
    <t>22106801</t>
  </si>
  <si>
    <t>MANEJO DEL RIESGO Y ADAPTACION AL CAMBIO CLIMATICO</t>
  </si>
  <si>
    <t>MANEJO DEL RIESGO Y ADAPTACION AL CAMBIO CLIMATICO, FONDO DE GESTION DEL RIESGO DE DESASTRES EN EL MUNICIPIO DE BUCARAMANGA</t>
  </si>
  <si>
    <t>22106811</t>
  </si>
  <si>
    <t>RECURSOS PROPIOS FONDO DE GESTION DEL RIESGO</t>
  </si>
  <si>
    <t>22106812</t>
  </si>
  <si>
    <t>RECURSOS PROPIOS FONDO GESTION DEL RIESGO APORTES MUNICIPALES VIGENCIAS ANTERIORES</t>
  </si>
  <si>
    <t>22106813</t>
  </si>
  <si>
    <t>INVERSION FORZOSA LEY 715 OTROS SECTORES PROPOSITO GENERAL</t>
  </si>
  <si>
    <t>LINEA ESTRATEGICA 4, BUCARAMANGA CIUDAD VITAL, LA VIDA ES SAGRADA</t>
  </si>
  <si>
    <t>COMPONENTE ESPACIO PUBLICO VITAL</t>
  </si>
  <si>
    <t>SECTOR EQUIPAMIENTO MUNICIPAL</t>
  </si>
  <si>
    <t>MANTENIMIENTO Y ADMINISTRACION DE PLAZAS DE MERCADO</t>
  </si>
  <si>
    <t>22109811</t>
  </si>
  <si>
    <t>COMPONENTE BUCARAMANGA SEGURA</t>
  </si>
  <si>
    <t>SECTOR JUSTICIA Y SEGURIDAD</t>
  </si>
  <si>
    <t>PREVENCION DEL DELITO</t>
  </si>
  <si>
    <t>CONTROL DEFENSA Y PRESERVACION DEL ESPACIO PUBLICO</t>
  </si>
  <si>
    <t>22108391</t>
  </si>
  <si>
    <t>FONDO CUENTA TERRITORIAL DE SEGURIDAD Y CONVIVENCIA CIUDADANA</t>
  </si>
  <si>
    <t>RECONSTRUCCION DE CUARTELES Y OTRAS INSTALACIONES</t>
  </si>
  <si>
    <t>SERVICIOS PERSONALES, DOTACION Y RACIONES PARA NUEVOS AGENTES Y SOLDADOS</t>
  </si>
  <si>
    <t>GASTOS DESTINADOS A GENERAR AMBIENTES QUE PROPICIEN LA SEGURIDAD CIUDADANA Y PRESERVACION DEL ORDEN PUBLICO</t>
  </si>
  <si>
    <t>221014063</t>
  </si>
  <si>
    <t>CONTRIBUCION 5% CONTRATOS DE OBRA PUBLICA VIGENCIAS ANTERIORES</t>
  </si>
  <si>
    <t>DESARROLLO DEL PLAN INTEGRAL DE SEGURIDAD Y CONVIVENCIA CIUDADANA</t>
  </si>
  <si>
    <t>221014072</t>
  </si>
  <si>
    <t>CONTRIBUCCION 5% CONTRATO DE OBRA PUBLICA</t>
  </si>
  <si>
    <t>221014073</t>
  </si>
  <si>
    <t>221014074</t>
  </si>
  <si>
    <t>MULTAS CODIGO DE POLICIA</t>
  </si>
  <si>
    <t>221014075</t>
  </si>
  <si>
    <t>MULTAS CODIGO DE POLICIA VIGENCIAS ANTERIORES</t>
  </si>
  <si>
    <t>221014077</t>
  </si>
  <si>
    <t>RENDIMIENTOS FINANCIEROS FONDO DE VIGILANCIA Y SEGURIDAD CIUDADANA</t>
  </si>
  <si>
    <t>COMPRA DE TERRENOS</t>
  </si>
  <si>
    <t>221014122</t>
  </si>
  <si>
    <t>CONTRIBUCION 5% CONTRATOS DE OBRA PUBLICA</t>
  </si>
  <si>
    <t>FONDO DE VIGILANCIA Y SEGURIDAD DE BUCARAMANGA</t>
  </si>
  <si>
    <t>MANTENIMIENTO Y CONSTRUCCION DE SEDES COMPRA TERRENOS</t>
  </si>
  <si>
    <t>GASTOS DE BIENESTAR SOCIAL</t>
  </si>
  <si>
    <t>221014101</t>
  </si>
  <si>
    <t>RECURSOS PROPIOS FONDO DE VIGILANCIA</t>
  </si>
  <si>
    <t>RECOMPENSA A PERSONAS QUE COLABORAN CON LA JUSTICIA Y SEGURIDAD DE LAS MISMAS</t>
  </si>
  <si>
    <t>SERVICIOS PERSONALES DOTACION Y RACIONES PARA NUEVOS AGENTES Y SOLDADOS</t>
  </si>
  <si>
    <t>221014141</t>
  </si>
  <si>
    <t>COMPRA EQUIPOS DE COMUNICACION MONTAJE Y OPERACION DE REDES DE INTELIGENCIA</t>
  </si>
  <si>
    <t>221014151</t>
  </si>
  <si>
    <t>MANTENIMIENTO REPARACION DE VEHICULOS</t>
  </si>
  <si>
    <t/>
  </si>
  <si>
    <t>221014161</t>
  </si>
  <si>
    <t>221014162</t>
  </si>
  <si>
    <t>RECURSOS PROPIOS FONDO DE VIGILANCIA VIGENCIAS ANTERIORES</t>
  </si>
  <si>
    <t>221014167</t>
  </si>
  <si>
    <t>PROMOCION DE LA SEGURIDAD CIUDADANA, EL ORDEN PUBLICO Y LA CONVIVENCIA</t>
  </si>
  <si>
    <t>FONDO PROTECCION AL CONSUMIDOR</t>
  </si>
  <si>
    <t>22101231</t>
  </si>
  <si>
    <t>RECURSOS PROPIOS (FONDO DE PROTECCION AL CONSUMIDOR)</t>
  </si>
  <si>
    <t>22101232</t>
  </si>
  <si>
    <t>VIGENCIAS ANTERIORES FONDO PROTECCION AL CONSUMIDOR</t>
  </si>
  <si>
    <t>22101234</t>
  </si>
  <si>
    <t>RENDIMIENTOS FINANCIEROS</t>
  </si>
  <si>
    <t>PROMOCION DE LOS METODOS DE RESOLUCION DE CONFLICTOS, ACCESO A LA JUSTICIA Y APLICACION DE LA JUSTICIA RESTAURATIVA</t>
  </si>
  <si>
    <t>INSPECCIONES Y COMISARIAS QUE FUNCIONAN</t>
  </si>
  <si>
    <t>22102641</t>
  </si>
  <si>
    <t>COMPONENTE EN BUCARAMANGA CONSTRUIMOS UN TERRITORIO DE PAZ</t>
  </si>
  <si>
    <t>SECTOR CENTROS DE RECLUSION</t>
  </si>
  <si>
    <t>ATENCION A ADOLESCENTES INFRACTORES DE LA LEY PENAL</t>
  </si>
  <si>
    <t>22106751</t>
  </si>
  <si>
    <t>22106753</t>
  </si>
  <si>
    <t>INVERSION FORZOSA LEY 715 DE 2001 LIBRE INVERSION PROPOSITOS GENERALES OTROS SECTORES</t>
  </si>
  <si>
    <t>TRANSFORMANDO VIDAS</t>
  </si>
  <si>
    <t>TRATA DE PERSONAS</t>
  </si>
  <si>
    <t>22101741</t>
  </si>
  <si>
    <t>SECTOR ATENCION A GRUPOS VULNERABLES PROMOCION SOCIAL</t>
  </si>
  <si>
    <t>ATENCION A VICTIMAS DEL CONFLICTO ARMADO</t>
  </si>
  <si>
    <t>PREVENCION URGENTE</t>
  </si>
  <si>
    <t>22109821</t>
  </si>
  <si>
    <t>AYUDA HUMANITARIA INMEDIATA</t>
  </si>
  <si>
    <t>22109841</t>
  </si>
  <si>
    <t>ASISTENCIA FUNERARIA</t>
  </si>
  <si>
    <t>PROTECCION, PRESERVACION Y CONSTRUCCION DE LA MEMORIA HISTORICA</t>
  </si>
  <si>
    <t>VERDAD</t>
  </si>
  <si>
    <t>22109861</t>
  </si>
  <si>
    <t>PARTICIPACION EFECTIVA DE LAS VICTIMAS</t>
  </si>
  <si>
    <t>22109891</t>
  </si>
  <si>
    <t>REPARACION INTEGRAL</t>
  </si>
  <si>
    <t>22109901</t>
  </si>
  <si>
    <t>FORTALECIMIENTO INSTITUCIONAL</t>
  </si>
  <si>
    <t>22109931</t>
  </si>
  <si>
    <t>ATENCION A LA POBLACION CARCELARIA</t>
  </si>
  <si>
    <t>22108131</t>
  </si>
  <si>
    <t>LINEA ESTRATEGICA 5, BUCARAMANGA TERRITORIO LIBRE DE CORRUPCION, INSTITUCIONES SOLIDAS Y CONFIABLES</t>
  </si>
  <si>
    <t>COMPONENTE ADMINISTRACION PUBLICA MODERNA E INNOVADORA</t>
  </si>
  <si>
    <t>SECTOR FORTALECIMIENTO INSTITUCIONAL</t>
  </si>
  <si>
    <t>APOYO A LA GESTION INSTITUCIONAL</t>
  </si>
  <si>
    <t>22102891</t>
  </si>
  <si>
    <t>GOBERNANZA DEMOCRATICA</t>
  </si>
  <si>
    <t>GOBIERNO PARTICIPATIVO Y ABIERTO</t>
  </si>
  <si>
    <t>JUSTICIA Y SEGURIDAD</t>
  </si>
  <si>
    <t>NUEVOS LIDERAZGOS</t>
  </si>
  <si>
    <t>COMPARENDO AMBIENTAL</t>
  </si>
  <si>
    <t>PROMOCION DE LA CONVIVENCIA CIUDADANA</t>
  </si>
  <si>
    <t>22109801</t>
  </si>
  <si>
    <t>CIUDADANIA EMPODERADA Y DEBATE PUBLICO</t>
  </si>
  <si>
    <t>GOBIERNO LEGAL Y EFECTIVO</t>
  </si>
  <si>
    <t>ADMINISTRACION ARTICULADA Y COHERENTE</t>
  </si>
  <si>
    <t>INCLUSION SOCIAL</t>
  </si>
  <si>
    <t>ATENCION PRIORITARIA Y FOCALIZADA A GRUPOS DE POBLACION VULNERABLE</t>
  </si>
  <si>
    <t>ATENCION GRUPOS VULNERABLES PROMOCION SOCIAL</t>
  </si>
  <si>
    <t>VICTIMAS DEL CONFLICTO INTERNO ARMADO</t>
  </si>
  <si>
    <t>PREVENCION PROTECCION Y GARANTIAS DE NO REPETICION</t>
  </si>
  <si>
    <t>ASISTENCIA Y ATENCION</t>
  </si>
  <si>
    <t>GENERACION DE INGRESOS PROYECTOS O INCIATIVAS PRODUCTIVAS</t>
  </si>
  <si>
    <t>22109831</t>
  </si>
  <si>
    <t>ASISTECIA FUNERARIA</t>
  </si>
  <si>
    <t>22109851</t>
  </si>
  <si>
    <t>APORTE FONDO DESPLAZADOS</t>
  </si>
  <si>
    <t>PREVENCION ATENCION Y ASISTENCIA INTEGRAL A VICTIMAS DEL CONFLICTO</t>
  </si>
  <si>
    <t>POBLACION EN PROCESO DE REINTEGRACION</t>
  </si>
  <si>
    <t>POBLACION REINSERTADA Y DESMOVILIZADA</t>
  </si>
  <si>
    <t>CENTROS DE RECLUSION</t>
  </si>
  <si>
    <t>POBLACION CARCELARIA Y POSPENADOS</t>
  </si>
  <si>
    <t>EDUCACION PARA LA REHABILITACIN SOCIAL</t>
  </si>
  <si>
    <t>ALIMENTACION PARA LAS PERSONAS DETENIDAS</t>
  </si>
  <si>
    <t>PROMOCION DEL DESARROLLO</t>
  </si>
  <si>
    <t>PROMOCION DE CAPACITACION PARA EMPLEO</t>
  </si>
  <si>
    <t>LOS CAMINOS DE LA VIDA</t>
  </si>
  <si>
    <t>JUGANDO Y APRENDIENDO (INFANCIA)</t>
  </si>
  <si>
    <t>CONSTRUCCION DE PAZ Y CONVIVENCIA FAMILIAR</t>
  </si>
  <si>
    <t>CRECIENDO Y CONSTRUYENDO (ADOLESCENCIA)</t>
  </si>
  <si>
    <t>22102681</t>
  </si>
  <si>
    <t>FORTALECIMIENTO SISTEMA DE RESPONSABILIDAD PENAL DE MENORES DE EDAD</t>
  </si>
  <si>
    <t>JOVENES VITALES</t>
  </si>
  <si>
    <t>MUJERES Y EQUIDAD DE GENERO</t>
  </si>
  <si>
    <t>VIDA LIBRE DE VIOLENCIAS</t>
  </si>
  <si>
    <t>SOSTENIBILIDAD AMBIENTAL</t>
  </si>
  <si>
    <t>GESTION DEL RIESGO</t>
  </si>
  <si>
    <t>PREVENCION Y ATENCION DE DESASTRES</t>
  </si>
  <si>
    <t>CONOCIMIENTO DEL RIESGO DEL DESASTRE</t>
  </si>
  <si>
    <t>FONDO DE GESTION DEL RIESGO DE DESASTRES EN EL MUNICIPIO DE BUCARAMANGA</t>
  </si>
  <si>
    <t>22106791</t>
  </si>
  <si>
    <t>REDUCCION Y MITIGACION DEL RIESGO DE DESASTRE</t>
  </si>
  <si>
    <t>FONDO GESTION DEL RIESGO DE DESASTRES EN EL MUNICIPIO DE BUCARAMANGA</t>
  </si>
  <si>
    <t>MANEJO DE EMERGENCIAS Y DESASTRES</t>
  </si>
  <si>
    <t>SUBSIDIOS DE ARRIENDOS</t>
  </si>
  <si>
    <t>22106814</t>
  </si>
  <si>
    <t>RECURSOS PROPIOS VIGENCIAS ANTERIORES EMERGENCIA COVID19</t>
  </si>
  <si>
    <t>MANEJO DE EMERGENCIAS Y DESASTRES DE LA SECRETARIA</t>
  </si>
  <si>
    <t>CALIDAD DE VIDA</t>
  </si>
  <si>
    <t>RED DE ESPACIO PUBLICO</t>
  </si>
  <si>
    <t>EQUIPAMIENTO</t>
  </si>
  <si>
    <t>INTERVENCION SOCIAL DEL ESPACIO PUBLICO</t>
  </si>
  <si>
    <t>SEGURIDAD Y CONVIVENCIA</t>
  </si>
  <si>
    <t>CASAS DE JUSTICIA</t>
  </si>
  <si>
    <t>FORTALECIMIENTO DE LA JUSTICIA MUNICIPAL</t>
  </si>
  <si>
    <t>SEGURIDAD CON LOGICA Y ETICA</t>
  </si>
  <si>
    <t>FONDO DE VIGILANCIA Y SEGURIDAD CIUDADANA</t>
  </si>
  <si>
    <t>221014091</t>
  </si>
  <si>
    <t>221014097</t>
  </si>
  <si>
    <t>FONDO CUENTA TERRITORIAL SE SEGURIDAD Y CONVIVENCIA CIUDADANA</t>
  </si>
  <si>
    <t>221014022</t>
  </si>
  <si>
    <t>SERVIVIOS PERSONALES , DOTACION Y RACIONES PARA NUEVOS AGENTES Y SOLDADOS</t>
  </si>
  <si>
    <t>221014052</t>
  </si>
  <si>
    <t>CONTRIBUCION 5%CONTRATOS DE OBRA PUBLICA</t>
  </si>
  <si>
    <t>221014062</t>
  </si>
  <si>
    <t>221014082</t>
  </si>
  <si>
    <t>FONDO LEY 418 SEGURIDAD Y VIGILANCIA</t>
  </si>
  <si>
    <t>CONVIVENCIA</t>
  </si>
  <si>
    <t>PROTECCION AL CONSUMIDOR</t>
  </si>
  <si>
    <t>COMPRA Y MANTENIMIENTO PREVENTIVO CCTV</t>
  </si>
  <si>
    <t>CREACION AMPLIACION Y MANTENIMIENTO FRENTES DE SEGURIDAD</t>
  </si>
  <si>
    <t>CONTROL Y VIGILANCIA A LOS ESTABLECIMIENTOS COMERCIALES IVC</t>
  </si>
  <si>
    <t>CONTROL A LA COMERCIALIZACION DE COMBUSTIBLES ILICITOS</t>
  </si>
  <si>
    <t>FORTALECIMIENTO DE LOS DERECHOS HUMANOS</t>
  </si>
  <si>
    <t>DERECHOS HUMANOS</t>
  </si>
  <si>
    <t>BUCARAMANGA TERRITORIO DE PAZ</t>
  </si>
  <si>
    <t>TOTAL INFORME</t>
  </si>
  <si>
    <t>ANEXO COMPROMISOS</t>
  </si>
  <si>
    <t>FECHA</t>
  </si>
  <si>
    <t>RP</t>
  </si>
  <si>
    <t>DESCRIPCION RUBRO</t>
  </si>
  <si>
    <t>CONCEPTO</t>
  </si>
  <si>
    <t>NIT TERCERO</t>
  </si>
  <si>
    <t>NOMBRE TERCERO</t>
  </si>
  <si>
    <t>CONTRATO</t>
  </si>
  <si>
    <t>VALOR</t>
  </si>
  <si>
    <t>IND</t>
  </si>
  <si>
    <t>AUXILIO ECONÓMICO COMO AYUDA HUMANITARIA INMEDIATA A PERSONAS VICTIMAS DEL CONFLICTO ARMADO</t>
  </si>
  <si>
    <t>5031909</t>
  </si>
  <si>
    <t>AGUSTIN RANGEL BERMUDEZ</t>
  </si>
  <si>
    <t>60265357</t>
  </si>
  <si>
    <t>NELCY LORENA AGUILLON RINCON</t>
  </si>
  <si>
    <t>88222102</t>
  </si>
  <si>
    <t>FREDDY OMAR LAMUS PEREZ</t>
  </si>
  <si>
    <t>AUXILIO ECONÓMICO COMO AYUDA HUMANITARIA INMEDIATA A PERSONAS VICTIMAS DEL CONFLICTO ARMADO.</t>
  </si>
  <si>
    <t>39019837</t>
  </si>
  <si>
    <t>JULIA ROSA MOLINA ERAZO</t>
  </si>
  <si>
    <t>5455664</t>
  </si>
  <si>
    <t>NELSON ALBERI AGUILLON RINCON</t>
  </si>
  <si>
    <t>1098602422</t>
  </si>
  <si>
    <t>JESUS MANUEL SEQUEDA QUIÑONEZ</t>
  </si>
  <si>
    <t>PRESTAR SERVICIOS PROFESIONALES COMO ABOGADO (A) EN LA SECRETARIA DEL INTERIOR ASESORANDO APOYANDO Y SUSTANCIANDO LOS PROCESOS CONTRACTUALES EN LAS DIFERENTES ETAPAS Y MODALIDADES DE SELECCIÓN QUE SE ADELANTEN EN LA SECRETARIA.</t>
  </si>
  <si>
    <t>1098643373</t>
  </si>
  <si>
    <t>IVAN MAURICIO ALVAREZ ARANGO</t>
  </si>
  <si>
    <t>294</t>
  </si>
  <si>
    <t>PRESTAR SERVICIOS PROFESIONALES EN LA SECRETARIA DEL INTERIOR BRINDANDO APOYO AL GRUPO DE PROYECTOS DE INVERSIÓN Y SIGC DE LA SECRETARÍA.</t>
  </si>
  <si>
    <t>13721948</t>
  </si>
  <si>
    <t>DANTE ALEJANDRO CORREDOR MARCIALES</t>
  </si>
  <si>
    <t>293</t>
  </si>
  <si>
    <t>PRESTAR SERVICIOS PROFESIONALES COMO INGENIERO INDUSTRIAL APOYANDO A LA SECRETARIA DEL INTERIOR EN EL REGISTRO, ACTUALIZACIÓN Y PUBLICACIÓN DE DATOS EXIGIDOS PARA LAS PLATAFORMAS OFICIALES Y DE CONTROL QUE CONFORMAN EL SISTEMA DE INFORMACIÓN PRE- CONTRACTUAL, CONTRACTUAL Y POST CONTRACTUAL DE LA SECRETARIA.</t>
  </si>
  <si>
    <t>1098705488</t>
  </si>
  <si>
    <t>DIEGO FERNANDO MERA SARAVIA</t>
  </si>
  <si>
    <t>295</t>
  </si>
  <si>
    <t>1098671312</t>
  </si>
  <si>
    <t>JUAN SEBASTIAN GOMEZ VARGAS</t>
  </si>
  <si>
    <t>292</t>
  </si>
  <si>
    <t>PRESTAR SERVICIOS PROFESIONALES COMO ABOGADO (A) EN LA SECRETARIA DEL INTERIOR, BRINDADO ASESORÍA JURÍDICA Y REPRESENTÁNDOLA EN LOS PROCESOS JUDICIALES A SU CARGO.</t>
  </si>
  <si>
    <t>1098728112</t>
  </si>
  <si>
    <t>SILVIA ALEJANDRA BARCO RAMIREZ</t>
  </si>
  <si>
    <t>303</t>
  </si>
  <si>
    <t>“PRESTAR SERVICIOS DE APOYO EN LAS ACTIVIDADES DE TIPO ADMINISTRATIVO CORRESPONDIENTES A LA RECEPCIÓN CONTROL Y SEGUIMIENTO DE LOS DOCUMENTOS EMANADOS Y ALLEGADOS A LA SECRETARIA DEL INTERIOR MUNICIPAL”</t>
  </si>
  <si>
    <t>63530827</t>
  </si>
  <si>
    <t>ADRIANA XIMENA MONTAÑEZ FLOREZ</t>
  </si>
  <si>
    <t>304</t>
  </si>
  <si>
    <t>“PRESTAR SERVICIOS PROFESIONALES COMO ABOGADO (A) EN LA SECRETARIA DEL INTERIOR BRINDADO ASESORÍA JURÍDICA EN LOS ASUNTOS DE COMPETENCIA DEL DESPACHO Y EN LAS ACTUACIONES PROCESALES INHERENTES A LOS PROCESOS ADMINISTRATIVOS SANCIONATORIOS EN SEGUNDA INSTANCIA ADELANTADOS POR LAS INSPECCIONES DE POLICÍA MUNICIPAL”</t>
  </si>
  <si>
    <t>1098720058</t>
  </si>
  <si>
    <t>MARIA CAMILA MANTILLA MEZA</t>
  </si>
  <si>
    <t>305</t>
  </si>
  <si>
    <t>“PRESTAR SERVICIOS DE APOYO A LA GESTIÓN EN LA SECRETARIA DEL INTERIOR REALIZANDO LA CLASIFICACIÓN, MANEJO Y ORGANIZACIÓN DE LA DOCUMENTACIÓN PRODUCIDA Y RECIBIDA EN LA SECRETARIA, DE CONFORMIDAD CON LA LEY GENERAL DE ARCHIVO (LEY 594 DE 2000)”</t>
  </si>
  <si>
    <t>63315611</t>
  </si>
  <si>
    <t>ELLETY ORTIZ SUAREZ</t>
  </si>
  <si>
    <t>306</t>
  </si>
  <si>
    <t>“PRESTAR SERVICIOS DE APOYO A LA GESTIÓN EN LA SECRETARIA DEL INTERIOR REALIZANDO LA ORGANIZACIÓN, DISTRIBUCIÓN Y ENTREGA DE DOCUMENTOS QUE SE EMITEN Y RECEPCIONAN EN ESTA SECRETARIA”</t>
  </si>
  <si>
    <t>1098719515</t>
  </si>
  <si>
    <t>YEISON HERNANDO ROJAS VILLAMIZAR</t>
  </si>
  <si>
    <t>311</t>
  </si>
  <si>
    <t>PRESTAR SERVICIOS PROFESIONALES EN LA SECRETARIA DEL INTERIOR, APOYANDO AL GRUPO DE CONTRATACIÓN EN LA ELABORACIÓN DE ESTUDIOS DEL SECTOR, FICHAS TÉCNICAS, EVALUACIONES FINANCIERAS Y TÉCNICAS LOS PROCESOS DE SELECCIÓN DE CONTRATISTAS, ASÍ COMO BRINDAR ASESORÍA EN LO RELACIONADO CON EL ESTATUTO DEL CONSUMIDOR (LEY 1480 DE 2011).</t>
  </si>
  <si>
    <t>37727507</t>
  </si>
  <si>
    <t>CARMEN LUISA LOPEZ BENJUMEA</t>
  </si>
  <si>
    <t>310</t>
  </si>
  <si>
    <t>91291151</t>
  </si>
  <si>
    <t>OSWALDO JURADO BELLO</t>
  </si>
  <si>
    <t>312</t>
  </si>
  <si>
    <t>1098673100</t>
  </si>
  <si>
    <t>MAYRA ALEJANDRA CRISTANCHO ARCINIEGAS</t>
  </si>
  <si>
    <t>316</t>
  </si>
  <si>
    <t>27650713</t>
  </si>
  <si>
    <t>ELVA MARINA ARIAS PABON</t>
  </si>
  <si>
    <t>1094506483</t>
  </si>
  <si>
    <t>IRIS YASMIN DELGADO MENDOZA</t>
  </si>
  <si>
    <t>PRESTAR SERVICIOS DE APOYO A LA GESTIÓN EN LA SECRETARIA DEL INTERIOR EN LAS ACTIVIDADES QUE SE DESARROLLAN EN EL CENTRO DE ATENCIÓN A VICTIMAS COMITÉ DE JUSTICIA TRANSICIONAL Y LOS RESPECTIVOS SUBCOMITÉS DEL MUNICIPIO DE BUCARAMANGA.</t>
  </si>
  <si>
    <t>63360927</t>
  </si>
  <si>
    <t>MONICA MACIAS CHAPARRO</t>
  </si>
  <si>
    <t>308</t>
  </si>
  <si>
    <t>PRESTAR SERVICIOS DE APOYO A LA GESTIÓN EN LA SECRETARIA DEL INTERIOR EN LA ATENCIÓN ORIENTACIÓN Y CARACTERIZACIÓN DE POBLACIÓN VICTIMA QUE LLEGAN AL CENTRO DE ATENCIÓN INTEGRAL DE VICTIMAS – CAIV DEL MUNICIPIO DE BUCARAMANGA.</t>
  </si>
  <si>
    <t>37938074</t>
  </si>
  <si>
    <t>CLAUDIA PATRICIA CUBILLOS VEGA</t>
  </si>
  <si>
    <t>309</t>
  </si>
  <si>
    <t>PRESTAR SERVICIOS PROFESIONALES COMO INGENIERO EN LA SECRETARIA DEL INTERIOR EN LA ACTUALIZACIÓN DE LOS SISTEMAS DE INFORMACIÓN Y GENERACIÓN DE ESTADÍSTICAS DE ATENCIÓN A LA POBLACIÓN VICTIMA DEL CONFLICTO INTERNO ARMADO.</t>
  </si>
  <si>
    <t>1100967701</t>
  </si>
  <si>
    <t>HECTOR ROJAS SANTOS</t>
  </si>
  <si>
    <t>307</t>
  </si>
  <si>
    <t>1098631815</t>
  </si>
  <si>
    <t>CARLOS FERNANDO CALDERON GUARIN</t>
  </si>
  <si>
    <t>318</t>
  </si>
  <si>
    <t>1093791643</t>
  </si>
  <si>
    <t>MARIYAD DIAZ PEÑA</t>
  </si>
  <si>
    <t>1094507005</t>
  </si>
  <si>
    <t>ROSA MILEIDY AGUILLON FERNANDEZ</t>
  </si>
  <si>
    <t>“PRESTAR SERVICIOS PROFESIONALES EN LA SECRETARIA DEL INTERIOR APOYANDO LAS ACTIVIDADES QUE SE DESARROLLAN EN EL CENTRO DE ATENCIÓN INTEGRAL A VICTIMAS- CAIV EN EL MUNICIPIO DE BUCARAMANGA”</t>
  </si>
  <si>
    <t>63475784</t>
  </si>
  <si>
    <t>SANDRA LILIANA ESPARZA RUEDA</t>
  </si>
  <si>
    <t>321</t>
  </si>
  <si>
    <t>1065572152</t>
  </si>
  <si>
    <t>GRECIA MILENA REDONDO MAESTRE</t>
  </si>
  <si>
    <t>335</t>
  </si>
  <si>
    <t>“PRESTAR SERVICIOS PROFESIONALES EN LA SECRETARIA DEL INTERIOR APOYANDO EL DESARROLLO DE LA POLÍTICA PÚBLICA TRAZADA PARA LAS VICTIMAS DEL CONFLICTO ARMADO ”</t>
  </si>
  <si>
    <t>37722671</t>
  </si>
  <si>
    <t>FRANCELY ARCINIEGAS CASTELLANOS</t>
  </si>
  <si>
    <t>348</t>
  </si>
  <si>
    <t>1095805088</t>
  </si>
  <si>
    <t>PAULA JULIANA VEGA VALENZUELA</t>
  </si>
  <si>
    <t>394</t>
  </si>
  <si>
    <t>AUXILIO ECONOMICO COMO AYUDA HUMANITARIA INMEDIATA A PERSONAS VICTIMAS DEL CONFLICTO ARMADO – SEGÚN RESOLUCION 073  DEL  12 FEBRERO DE 2020.</t>
  </si>
  <si>
    <t>1098709845</t>
  </si>
  <si>
    <t>LAURA NATALY LEON ACEVEDO</t>
  </si>
  <si>
    <t>AUXILIO ECONOMICO COMO AYUDA HUMANITARIA INMEDIATA A PERSONAS VICTIMAS DEL CONFLICTO ARMADO – SEGÚN RESOLUCION 058  DEL  12 FEBRERO DE 2020.</t>
  </si>
  <si>
    <t>91200651</t>
  </si>
  <si>
    <t>FACUNDO PORTILLA CASTELLANOS</t>
  </si>
  <si>
    <t>AUXILIO ECONOMICO COMO AYUDA HUMANITARIA INMEDIATA A PERSONAS VICTIMAS DEL CONFLICTO ARMADO – SEGÚN RESOLUCION 059  DEL  12 FEBRERO DE 2020.</t>
  </si>
  <si>
    <t>85439257</t>
  </si>
  <si>
    <t>WILFREDO NAVARRO QUINTERO</t>
  </si>
  <si>
    <t>AUXILIO ECONOMICO COMO AYUDA HUMANITARIA INMEDIATA A PERSONAS VICTIMAS DEL CONFLICTO ARMADO – SEGÚN RESOLUCION 060  DEL  12 FEBRERO DE 2020.</t>
  </si>
  <si>
    <t>5469845</t>
  </si>
  <si>
    <t>CARLOS ANDRES BOBADILLA DURAN</t>
  </si>
  <si>
    <t>AUXILIO ECONOMICO COMO AYUDA HUMANITARIA INMEDIATA A PERSONAS VICTIMAS DEL CONFLICTO ARMADO – SEGÚN RESOLUCION 064  DEL  12 FEBRERO DE 2020.</t>
  </si>
  <si>
    <t>13389244</t>
  </si>
  <si>
    <t>PABLO LEAL HERNANDEZ</t>
  </si>
  <si>
    <t>AUXILIO ECONOMICO COMO AYUDA HUMANITARIA INMEDIATA A PERSONAS VICTIMAS DEL CONFLICTO ARMADO – SEGÚN RESOLUCION 074  DEL  12 FEBRERO DE 2020.</t>
  </si>
  <si>
    <t>28215189</t>
  </si>
  <si>
    <t>LUDY ESPERANZA ARIAS GELVEZ</t>
  </si>
  <si>
    <t>AUXILIO ECONOMICO COMO AYUDA HUMANITARIA INMEDIATA A PERSONAS VICTIMAS DEL CONFLICTO ARMADO – SEGÚN RESOLUCION 075  DEL  12 FEBRERO DE 2020.</t>
  </si>
  <si>
    <t>63562948</t>
  </si>
  <si>
    <t>DIANA MARCELA ARIZA CORTEZ</t>
  </si>
  <si>
    <t>AUXILIO ECONOMICO COMO AYUDA HUMANITARIA INMEDIATA A PERSONAS VICTIMAS DEL CONFLICTO ARMADO – SEGÚN RESOLUCION 077  DEL  12 FEBRERO DE 2020.</t>
  </si>
  <si>
    <t>1093911575</t>
  </si>
  <si>
    <t>JOSE AUDELINO ROLON GONZALEZ</t>
  </si>
  <si>
    <t>AUXILIO ECONOMICO COMO AYUDA HUMANITARIA INMEDIATA A PERSONAS VICTIMAS DEL CONFLICTO ARMADO – SEGÚN RESOLUCION 056  DEL  12 FEBRERO DE 2020.</t>
  </si>
  <si>
    <t>37369448</t>
  </si>
  <si>
    <t>MARIA BENILDA BONETT MENESES</t>
  </si>
  <si>
    <t>AUXILIO ECONOMICO COMO AYUDA HUMANITARIA INMEDIATA A PERSONAS VICTIMAS DEL CONFLICTO ARMADO – SEGÚN RESOLUCION 057  DEL  12 FEBRERO DE 2020.</t>
  </si>
  <si>
    <t>60416005</t>
  </si>
  <si>
    <t>NUBIA TORRADO  PEREZ</t>
  </si>
  <si>
    <t>AUXILIO ECONOMICO COMO AYUDA HUMANITARIA INMEDIATA A PERSONAS VICTIMAS DEL CONFLICTO ARMADO – SEGÚN RESOLUCION 050  DEL  11 FEBRERO DE 2020.</t>
  </si>
  <si>
    <t>27815076</t>
  </si>
  <si>
    <t>ZORAIDA MARIA NAVARRO  QUINTERO</t>
  </si>
  <si>
    <t>AUXILIO ECONOMICO COMO AYUDA HUMANITARIA INMEDIATA A PERSONAS VICTIMAS DEL CONFLICTO ARMADO – SEGÚN RESOLUCION 051  DEL  11 FEBRERO DE 2020.</t>
  </si>
  <si>
    <t>37337328</t>
  </si>
  <si>
    <t>MARIA  TORCOROMA RUEDAS GARCIA</t>
  </si>
  <si>
    <t>AUXILIO ECONOMICO COMO AYUDA HUMANITARIA INMEDIATA A PERSONAS VICTIMAS DEL CONFLICTO ARMADO – SEGÚN RESOLUCION 053  DEL  11 FEBRERO DE 2020.</t>
  </si>
  <si>
    <t>1079179199</t>
  </si>
  <si>
    <t>DEIRO ANDRADE ARAQUE</t>
  </si>
  <si>
    <t>AUXILIO ECONOMICO COMO AYUDA HUMANITARIA INMEDIATA A PERSONAS VICTIMAS DEL CONFLICTO ARMADO – SEGÚN RESOLUCION 054  DEL  11 FEBRERO DE 2020.</t>
  </si>
  <si>
    <t>37329409</t>
  </si>
  <si>
    <t>LISET MARIA QUINTERO  BONET</t>
  </si>
  <si>
    <t>AUXILIO ECONOMICO COMO AYUDA HUMANITARIA INMEDIATA A PERSONAS VICTIMAS DEL CONFLICTO ARMADO – SEGÚN RESOLUCION 049  DEL  11 FEBRERO DE 2020.</t>
  </si>
  <si>
    <t>5464318</t>
  </si>
  <si>
    <t>LUIS JOSE SERRANO CONTRERAS</t>
  </si>
  <si>
    <t>AUXILIO ECONOMICO COMO AYUDA HUMANITARIA INMEDIATA A PERSONAS VICTIMAS DEL CONFLICTO ARMADO – SEGÚN RESOLUCION 048  DEL  11 FEBRERO DE 2020.</t>
  </si>
  <si>
    <t>1098768273</t>
  </si>
  <si>
    <t>ANGELA MARCELA MORENO CEPEDA</t>
  </si>
  <si>
    <t>AUXILIO ECONOMICO COMO AYUDA HUMANITARIA INMEDIATA A PERSONAS VICTIMAS DEL CONFLICTO ARMADO – SEGÚN RESOLUCION 047  DEL  11 FEBRERO DE 2020.</t>
  </si>
  <si>
    <t>1051635728</t>
  </si>
  <si>
    <t>EDITH MERCEDES ALVEAR HERNANDEZ</t>
  </si>
  <si>
    <t>AUXILIO ECONOMICO COMO AYUDA HUMANITARIA INMEDIATA A PERSONAS VICTIMAS DEL CONFLICTO ARMADO – SEGÚN RESOLUCION 046  DEL  11 FEBRERO DE 2020.</t>
  </si>
  <si>
    <t>17591112</t>
  </si>
  <si>
    <t>HERNAN ALEXANDER PAIPA GARCIA</t>
  </si>
  <si>
    <t>AUXILIO ECONOMICO COMO AYUDA HUMANITARIA INMEDIATA A PERSONAS VICTIMAS DEL CONFLICTO ARMADO – SEGÚN RESOLUCION 045  DEL  11 FEBRERO DE 2020.</t>
  </si>
  <si>
    <t>1039700296</t>
  </si>
  <si>
    <t>VINCEN DANIEL URREGO JIMENEZ</t>
  </si>
  <si>
    <t>AUXILIO ECONOMICO COMO AYUDA HUMANITARIA INMEDIATA A PERSONAS VICTIMAS DEL CONFLICTO ARMADO – SEGÚN RESOLUCION 044  DEL  11 FEBRERO DE 2020.</t>
  </si>
  <si>
    <t>1048992137</t>
  </si>
  <si>
    <t>MILISDEYS MANOSALVA CRISTI</t>
  </si>
  <si>
    <t>AUXILIO ECONOMICO COMO AYUDA HUMANITARIA INMEDIATA A PERSONAS VICTIMAS DEL CONFLICTO ARMADO – SEGÚN RESOLUCION 043  DEL  11 FEBRERO DE 2020.</t>
  </si>
  <si>
    <t>88177427</t>
  </si>
  <si>
    <t>EDWIN JOSE MANOSALVA CRISTI</t>
  </si>
  <si>
    <t>AUXILIO ECONOMICO COMO AYUDA HUMANITARIA INMEDIATA A PERSONAS VICTIMAS DEL CONFLICTO ARMADO – SEGÚN RESOLUCION 042  DEL  11 FEBRERO DE 2020.</t>
  </si>
  <si>
    <t>8829812</t>
  </si>
  <si>
    <t>ROBERT MENESES BOHORQUEZ</t>
  </si>
  <si>
    <t>AUXILIO ECONOMICO COMO AYUDA HUMANITARIA INMEDIATA A PERSONAS VICTIMAS DEL CONFLICTO ARMADO – SEGÚN RESOLUCION 041  DEL  11 FEBRERO DE 2020.</t>
  </si>
  <si>
    <t>2006269</t>
  </si>
  <si>
    <t>VICENTE AGUILLON JAIMES</t>
  </si>
  <si>
    <t>AUXILIO ECONOMICO COMO AYUDA HUMANITARIA INMEDIATA A PERSONAS VICTIMAS DEL CONFLICTO ARMADO – SEGÚN RESOLUCION 040  DEL  11 FEBRERO DE 2020.</t>
  </si>
  <si>
    <t>52468828</t>
  </si>
  <si>
    <t>MARIA  HELENA DIAZ  HERREÑO</t>
  </si>
  <si>
    <t>AUXILIO ECONOMICO COMO AYUDA HUMANITARIA INMEDIATA A PERSONAS VICTIMAS DEL CONFLICTO ARMADO – SEGÚN RESOLUCION 039  DEL  11 FEBRERO DE 2020.</t>
  </si>
  <si>
    <t>91442543</t>
  </si>
  <si>
    <t>JHON JAIRO DE FEX  DIAZ</t>
  </si>
  <si>
    <t>AUXILIO ECONOMICO COMO AYUDA HUMANITARIA INMEDIATA A PERSONAS VICTIMAS DEL CONFLICTO ARMADO – SEGÚN RESOLUCION 052  DEL  11 FEBRERO DE 2020.</t>
  </si>
  <si>
    <t>1129539906</t>
  </si>
  <si>
    <t>ANGIE PAOLA PATERNINA PICHON</t>
  </si>
  <si>
    <t>“PRESTAR SERVICIOS PROFESIONALES COMO ABOGADO (A) EN EL DESARROLLO DE LAS ACTUACIONES PROCESALES INHERENTES A LOS PROCESOS ADMINISTRATIVOS SANCIONATORIOS QUE ADELANTAN LOS INSPECTORES ADSCRITOS A LA SECRETARIA DEL INTERIOR DEL MUNICIPIO DE BUCARAMANGA.”</t>
  </si>
  <si>
    <t>63336780</t>
  </si>
  <si>
    <t>NIDIA LICENIA VIRVIESCAS CAMACHO</t>
  </si>
  <si>
    <t>436</t>
  </si>
  <si>
    <t>1091673870</t>
  </si>
  <si>
    <t>PAULA BEATRIZ ZAMBRANO MARQUEZ</t>
  </si>
  <si>
    <t>437</t>
  </si>
  <si>
    <t>63442864</t>
  </si>
  <si>
    <t>MARIA EUGENIA PRADA HERNANDEZ</t>
  </si>
  <si>
    <t>438</t>
  </si>
  <si>
    <t>1098727305</t>
  </si>
  <si>
    <t>JHON FERNANDO TAPIAS BAUTISTA</t>
  </si>
  <si>
    <t>447</t>
  </si>
  <si>
    <t>22550892</t>
  </si>
  <si>
    <t>ADRIANA DEL PILAR ZAFRA POLO</t>
  </si>
  <si>
    <t>458</t>
  </si>
  <si>
    <t>“PRESTAR SERVICIOS PROFESIONALES COMO ABOGADO(A) EN LA SECRETARIA DEL INTERIOR ASESORANDO, APOYANDO Y SUSTANCIANDO LOS PROCESOS ADMINISTRATIVOS Y CONTENCIOSOS ADMINISTRATIVOS EN LAS DIFERENTES ETAPAS DE COMPETENCIA DE LA SECRETARIA”</t>
  </si>
  <si>
    <t>63514413</t>
  </si>
  <si>
    <t>ALBA ROCIO DELGADO ACELAS</t>
  </si>
  <si>
    <t>461</t>
  </si>
  <si>
    <t>AUXILIO ECONOMICO COMO AYUDA HUMANITARIA INMEDIATA A PERSONAS VICTIMAS DEL CONFLICTO ARMADO – SEGÚN RESOLUCION 076  DEL  12 FEBRERO DE 2020.</t>
  </si>
  <si>
    <t>5725696</t>
  </si>
  <si>
    <t>OCTAVIO URBINA SUAREZ</t>
  </si>
  <si>
    <t>AUXILIO ECONOMICO COMO AYUDA HUMANITARIA INMEDIATA A PERSONAS VICTIMAS DEL CONFLICTO ARMADO – SEGÚN RESOLUCION 084  DEL  14 FEBRERO DE 2020.</t>
  </si>
  <si>
    <t>86069411</t>
  </si>
  <si>
    <t>JUAN CARLOS CHACON PIRATOA</t>
  </si>
  <si>
    <t>AUXILIO ECONOMICO COMO AYUDA HUMANITARIA INMEDIATA A PERSONAS VICTIMAS DEL CONFLICTO ARMADO – SEGÚN RESOLUCION 082  DEL  14 FEBRERO DE 2020.</t>
  </si>
  <si>
    <t>17589348</t>
  </si>
  <si>
    <t>PEDRO PABLO MARQUEZ MARQUEZ</t>
  </si>
  <si>
    <t>AUXILIO ECONOMICO COMO AYUDA HUMANITARIA INMEDIATA A PERSONAS VICTIMAS DEL CONFLICTO ARMADO – SEGÚN RESOLUCION 083  DEL  14 FEBRERO DE 2020.</t>
  </si>
  <si>
    <t>1007770024</t>
  </si>
  <si>
    <t>JENIFER PAEZ CALDERON</t>
  </si>
  <si>
    <t>AUXILIO ECONOMICO COMO AYUDA HUMANITARIA INMEDIATA A PERSONAS VICTIMAS DEL CONFLICTO ARMADO – SEGÚN RESOLUCION 081  DEL  14 FEBRERO DE 2020.</t>
  </si>
  <si>
    <t>1134849339</t>
  </si>
  <si>
    <t>NORELLYS SANGUINO PAYARES</t>
  </si>
  <si>
    <t>1098733648</t>
  </si>
  <si>
    <t>MARIO PEDRO RIOS PADILLA</t>
  </si>
  <si>
    <t>474</t>
  </si>
  <si>
    <t>“PRESTAR SERVICIOS PROFESIONALES EN LA SECRETARIA DEL INTERIOR APOYANDO LAS ACTIVIDADES QUE SE DESARROLLAN EN EL CENTRO DE ATENCIÓN INTEGRAL A VICTIMAS”</t>
  </si>
  <si>
    <t>63349478</t>
  </si>
  <si>
    <t>MONICA CELIS PRADA</t>
  </si>
  <si>
    <t>476</t>
  </si>
  <si>
    <t>1098753477</t>
  </si>
  <si>
    <t>FABIAN CACERES CONTRERAS</t>
  </si>
  <si>
    <t>478</t>
  </si>
  <si>
    <t>AUXILIO ECONOMICO COMO AYUDA HUMANITARIA INMEDIATA A PERSONAS VICTIMAS DEL CONFLICTO ARMADO – SEGÚN RESOLUCION 085  DEL  17 FEBRERO DE 2020.</t>
  </si>
  <si>
    <t>30020786</t>
  </si>
  <si>
    <t>MONICA MILENA DELGADO  CORDOBA</t>
  </si>
  <si>
    <t>AUXILIO ECONOMICO COMO AYUDA HUMANITARIA INMEDIATA A PERSONAS VICTIMAS DEL CONFLICTO ARMADO – SEGÚN RESOLUCION 087  DEL  19 FEBRERO DE 2020.</t>
  </si>
  <si>
    <t>1116870756</t>
  </si>
  <si>
    <t>MADELYN ANDREA VEGA PAIPA</t>
  </si>
  <si>
    <t>AUXILIO ECONOMICO COMO AYUDA HUMANITARIA INMEDIATA A PERSONAS VICTIMAS DEL CONFLICTO ARMADO – SEGÚN RESOLUCION 088  DEL  19 FEBRERO DE 2020.</t>
  </si>
  <si>
    <t>13749776</t>
  </si>
  <si>
    <t>ISAIAS RANGEL  PARRA</t>
  </si>
  <si>
    <t xml:space="preserve">AUXILIO ECONOMICO COMO AYUDA HUMANITARIA INMEDIATA A PERSONAS VICTIMAS DEL CONFLICTO ARMADO – SEGÚN RESOLUCION 090  DEL  20 FEBRERO DE 2020.
</t>
  </si>
  <si>
    <t>5036163</t>
  </si>
  <si>
    <t>OMAR PLATA CASADIEGO</t>
  </si>
  <si>
    <t xml:space="preserve">AUXILIO ECONOMICO COMO AYUDA HUMANITARIA INMEDIATA A PERSONAS VICTIMAS DEL CONFLICTO ARMADO – SEGÚN RESOLUCION 091  DEL  20 FEBRERO DE 2020.
</t>
  </si>
  <si>
    <t>1036603740</t>
  </si>
  <si>
    <t>MARIA  ALEJANDRA MENDOZA ALZATE</t>
  </si>
  <si>
    <t>“PRESTAR SERVICIOS PROFESIONALES EN LA SECRETARIA DEL INTERIOR COMO PSICÓLOGO (A) EN DESARROLLO DE CADA UNA DE LAS ACTUACIONES Y ACTIVIDADES QUE ADELANTAN LOS COMISARIOS DE FAMILIA CON EL FIN DE GARANTIZAR EL EJERCICIO DE LOS DERECHOS DE LOS NIÑOS, NIÑAS Y ADOLESCENTES.”</t>
  </si>
  <si>
    <t>1098720282</t>
  </si>
  <si>
    <t>JAIRO AVILA LAZARO</t>
  </si>
  <si>
    <t>509</t>
  </si>
  <si>
    <t>37724751</t>
  </si>
  <si>
    <t>DIANA MILENA CASTILLO LEON</t>
  </si>
  <si>
    <t>510</t>
  </si>
  <si>
    <t>63537100</t>
  </si>
  <si>
    <t>LEIDY CAROLINA PABON CHACON</t>
  </si>
  <si>
    <t>512</t>
  </si>
  <si>
    <t>“PRESTAR SERVICIOS PROFESIONALES EN LA SECRETARÍA DEL INTERIOR COMO TRABAJADOR (A) SOCIAL EN DESARROLLO DE CADA UNA DE LAS ACTUACIONES Y ACTIVIDADES QUE ADELANTAN LOS COMISARIOS DE FAMILIA CON EL FIN DE GARANTIZAR EL EJERCICIO DE LOS DERECHOS DE LOS NIÑOS, NIÑAS Y ADOLESCENTES”</t>
  </si>
  <si>
    <t>63365653</t>
  </si>
  <si>
    <t>ORFELINA RODRIGUEZ BAÑOS</t>
  </si>
  <si>
    <t>511</t>
  </si>
  <si>
    <t>“PRESTAR SERVICIOS DE APOYO A LA GESTIÓN EN LA SECRETARIA DEL INTERIOR EN LA IMPLEMENTACION DE ESTRATEGIAS Y REALIZACIÓN DE OPERATIVOS DE CONTROL Y PRESERVACIÓN DEL ESPACIO PUBLICO EN EL MUNICIPIO DE BUCARAMANGA”</t>
  </si>
  <si>
    <t>91255004</t>
  </si>
  <si>
    <t>BRUNO MIGUEL MORENO GELVEZ</t>
  </si>
  <si>
    <t>517</t>
  </si>
  <si>
    <t>1098746801</t>
  </si>
  <si>
    <t>JORGE ELIECER ORTIZ TORRES</t>
  </si>
  <si>
    <t>519</t>
  </si>
  <si>
    <t>1092334227</t>
  </si>
  <si>
    <t>ALVARO ANDRES TARAZONA PUENTES</t>
  </si>
  <si>
    <t>518</t>
  </si>
  <si>
    <t>88222436</t>
  </si>
  <si>
    <t>JOSE LEONARDO CARRERO</t>
  </si>
  <si>
    <t>520</t>
  </si>
  <si>
    <t>1098626233</t>
  </si>
  <si>
    <t>HENRY ALBERTO LADINO MEDINA</t>
  </si>
  <si>
    <t>521</t>
  </si>
  <si>
    <t>AUXILIO ECONOMICO COMO AYUDA HUMANITARIA INMEDIATA A PERSONAS VICTIMAS DEL CONFLICTO ARMADO – SEGÚN RESOLUCION  100 DEL 24 DE FEBRERO DE 2020.</t>
  </si>
  <si>
    <t>13512928</t>
  </si>
  <si>
    <t>ARCENIO ACEVEDO PARDO</t>
  </si>
  <si>
    <t>AUXILIO ECONOMICO COMO AYUDA HUMANITARIA INMEDIATA A PERSONAS VICTIMAS DEL CONFLICTO ARMADO – SEGÚN RESOLUCION  101 DEL 24 DE FEBRERO DE 2020.</t>
  </si>
  <si>
    <t>27815078</t>
  </si>
  <si>
    <t>MARIA YANETH LOPEZ RAMIREZ</t>
  </si>
  <si>
    <t>AUXILIO ECONOMICO COMO AYUDA HUMANITARIA INMEDIATA A PERSONAS VICTIMAS DEL CONFLICTO ARMADO – SEGÚN RESOLUCION  102 DEL 24 DE FEBRERO DE 2020.</t>
  </si>
  <si>
    <t>37310660</t>
  </si>
  <si>
    <t>EDITH CORONEL GONZALEZ</t>
  </si>
  <si>
    <t>AUXILIO ECONOMICO COMO AYUDA HUMANITARIA INMEDIATA A PERSONAS VICTIMAS DEL CONFLICTO ARMADO – SEGÚN RESOLUCION  103 DEL 24 DE FEBRERO DE 2020.</t>
  </si>
  <si>
    <t>37331502</t>
  </si>
  <si>
    <t>BETSY ALEJANDRA PABA CORONEL</t>
  </si>
  <si>
    <t>AUXILIO ECONOMICO COMO AYUDA HUMANITARIA INMEDIATA A PERSONAS VICTIMAS DEL CONFLICTO ARMADO – SEGÚN RESOLUCION  104 DEL 24 DE FEBRERO DE 2020.</t>
  </si>
  <si>
    <t>1004860707</t>
  </si>
  <si>
    <t>MARIA YAZMIN BAYONA ALVAREZ</t>
  </si>
  <si>
    <t>AUXILIO ECONOMICO COMO AYUDA HUMANITARIA INMEDIATA A PERSONAS VICTIMAS DEL CONFLICTO ARMADO – SEGÚN RESOLUCION  105 DEL 24 DE FEBRERO DE 2020.</t>
  </si>
  <si>
    <t>88179765</t>
  </si>
  <si>
    <t>GABRIEL VILLAMIZAR CASTILLO</t>
  </si>
  <si>
    <t>63558837</t>
  </si>
  <si>
    <t>ANDREA LILIANA PEDRAZA FONSECA</t>
  </si>
  <si>
    <t>523</t>
  </si>
  <si>
    <t>“PRESTAR SERVICIOS DE APOYO A LA GESTIÓN EN LA SECRETARIA DEL INTERIOR BRINDANDO APOYO EN LA PROYECCION, TRAMITE Y RESPUESTA A LAS DIFERENTES SOLICITUDES RELACIONADAS CON LA SEGUNDA INSTANCIA Y EL DESPACHO.”</t>
  </si>
  <si>
    <t>91529186</t>
  </si>
  <si>
    <t>JHON ALEXANDER MOSQUERA VANEGAS</t>
  </si>
  <si>
    <t>546</t>
  </si>
  <si>
    <t xml:space="preserve">AUXILIO ECONOMICO COMO AYUDA HUMANITARIA INMEDIATA A PERSONAS VICTIMAS DEL CONFLICTO ARMADO – SEGÚN RESOLUCION 111  DEL  26 FEBRERO DE 2020.
</t>
  </si>
  <si>
    <t>1038437329</t>
  </si>
  <si>
    <t>YAILETH JUDITH NORIEGA BANQUETH</t>
  </si>
  <si>
    <t xml:space="preserve">AUXILIO ECONOMICO COMO AYUDA HUMANITARIA INMEDIATA A PERSONAS VICTIMAS DEL CONFLICTO ARMADO – SEGÚN RESOLUCION 112  DEL  26 FEBRERO DE 2020.
</t>
  </si>
  <si>
    <t xml:space="preserve">AUXILIO ECONOMICO COMO AYUDA HUMANITARIA INMEDIATA A PERSONAS VICTIMAS DEL CONFLICTO ARMADO – SEGÚN RESOLUCION 110  DEL  26 FEBRERO DE 2020.
</t>
  </si>
  <si>
    <t>60392832</t>
  </si>
  <si>
    <t>NERY MARIA RODRIGUEZ CLARO</t>
  </si>
  <si>
    <t xml:space="preserve">AUXILIO ECONOMICO COMO AYUDA HUMANITARIA INMEDIATA A PERSONAS VICTIMAS DEL CONFLICTO ARMADO – SEGÚN RESOLUCION 109  DEL  26 FEBRERO DE 2020.
</t>
  </si>
  <si>
    <t>1116795633</t>
  </si>
  <si>
    <t>LUIS ENRIQUE BELEÑO GUERRERO</t>
  </si>
  <si>
    <t xml:space="preserve">AUXILIO ECONOMICO COMO AYUDA HUMANITARIA INMEDIATA A PERSONAS VICTIMAS DEL CONFLICTO ARMADO – SEGÚN RESOLUCION 106  DEL  25 FEBRERO DE 2020.
</t>
  </si>
  <si>
    <t>1115746053</t>
  </si>
  <si>
    <t>EMERSON VERA TAMARA</t>
  </si>
  <si>
    <t>1095817338</t>
  </si>
  <si>
    <t>OSCAR IVAN QUINTERO SANCHEZ</t>
  </si>
  <si>
    <t>551</t>
  </si>
  <si>
    <t>37727217</t>
  </si>
  <si>
    <t>YANETH RODRIGUEZ FONTECHA</t>
  </si>
  <si>
    <t>552</t>
  </si>
  <si>
    <t>13720089</t>
  </si>
  <si>
    <t>WILSON APARICIO CACERES</t>
  </si>
  <si>
    <t>553</t>
  </si>
  <si>
    <t>AUXILIO ECONOMICO COMO AYUDA HUMANITARIA INMEDIATA A PERSONAS VICTIMAS DEL CONFLICTO ARMADO – SEGÚN RESOLUCION 117  DEL 02 MARZO DE 2020.</t>
  </si>
  <si>
    <t>1049020755</t>
  </si>
  <si>
    <t>JAMER JULIAN PERILLA GORDILLO</t>
  </si>
  <si>
    <t>AUXILIO ECONOMICO COMO AYUDA HUMANITARIA INMEDIATA A PERSONAS VICTIMAS DEL CONFLICTO ARMADO – SEGÚN RESOLUCION 118  DEL 02 MARZO DE 2020.</t>
  </si>
  <si>
    <t>91272515</t>
  </si>
  <si>
    <t>SALUSTIANO PERICO COLMENARES</t>
  </si>
  <si>
    <t>AUXILIO ECONOMICO COMO AYUDA HUMANITARIA INMEDIATA A PERSONAS VICTIMAS DEL CONFLICTO ARMADO – SEGÚN RESOLUCION 119  DEL 02 MARZO DE 2020.</t>
  </si>
  <si>
    <t>1094577023</t>
  </si>
  <si>
    <t>FERNEY PARRA RODRIGUEZ</t>
  </si>
  <si>
    <t>AUXILIO ECONOMICO COMO AYUDA HUMANITARIA INMEDIATA A PERSONAS VICTIMAS DEL CONFLICTO ARMADO – SEGÚN RESOLUCION 120  DEL 02 MARZO DE 2020.</t>
  </si>
  <si>
    <t>1005162788</t>
  </si>
  <si>
    <t>YULIETH DAYANNA SMITH GIRALDO  JIMENEZ</t>
  </si>
  <si>
    <t>AUXILIO ECONOMICO COMO AYUDA HUMANITARIA INMEDIATA A PERSONAS VICTIMAS DEL CONFLICTO ARMADO – SEGÚN RESOLUCION  134 DEL 03 DE MARZO DE 2020.</t>
  </si>
  <si>
    <t>28331822</t>
  </si>
  <si>
    <t>ESPERANZA PORRAS PATIÑO</t>
  </si>
  <si>
    <t>AUXILIO ECONOMICO COMO AYUDA HUMANITARIA INMEDIATA A PERSONAS VICTIMAS DEL CONFLICTO ARMADO – SEGÚN RESOLUCION  135 DEL 03 DE MARZO DE 2020.</t>
  </si>
  <si>
    <t>1004966514</t>
  </si>
  <si>
    <t>JHON ANGELO NIÑO SEPULVEDA</t>
  </si>
  <si>
    <t>AUXILIO ECONOMICO COMO AYUDA HUMANITARIA INMEDIATA A PERSONAS VICTIMAS DEL CONFLICTO ARMADO – SEGÚN RESOLUCION  133 DEL 03 DE MARZO DE 2020.</t>
  </si>
  <si>
    <t>1102353014</t>
  </si>
  <si>
    <t>JESUS ALEXANDER VILLAMIL FLOREZ</t>
  </si>
  <si>
    <t>AUXILIO ECONOMICO COMO AYUDA HUMANITARIA INMEDIATA A PERSONAS VICTIMAS DEL CONFLICTO ARMADO – SEGÚN RESOLUCION  130 DEL 03 DE MARZO DE 2020.</t>
  </si>
  <si>
    <t>5469674</t>
  </si>
  <si>
    <t>JAIMER GUERRERO CARREÑO</t>
  </si>
  <si>
    <t>AUXILIO ECONOMICO COMO AYUDA HUMANITARIA INMEDIATA A PERSONAS VICTIMAS DEL CONFLICTO ARMADO – SEGÚN RESOLUCION  129 DEL 03 DE MARZO DE 2020.</t>
  </si>
  <si>
    <t>88143133</t>
  </si>
  <si>
    <t>ELGAR EMIRO DIAZ ROPERO</t>
  </si>
  <si>
    <t>AUXILIO ECONOMICO COMO AYUDA HUMANITARIA INMEDIATA A PERSONAS VICTIMAS DEL CONFLICTO ARMADO – SEGÚN RESOLUCION  127 DEL 03 DE MARZO DE 2020.</t>
  </si>
  <si>
    <t>5528077</t>
  </si>
  <si>
    <t>JOSE  MANUEL SOTO VERA</t>
  </si>
  <si>
    <t>AUXILIO ECONOMICO COMO AYUDA HUMANITARIA INMEDIATA A PERSONAS VICTIMAS DEL CONFLICTO ARMADO – SEGÚN RESOLUCION  125 DEL 03 DE MARZO DE 2020.</t>
  </si>
  <si>
    <t>1119181603</t>
  </si>
  <si>
    <t>ALEISON BECERRA  MUÑOZ</t>
  </si>
  <si>
    <t>SERVICIO DE ENERGÍA ELÉCTRICA CORRESPONDIENTE AL CONSUMO DE LUZ DE LAS PLAZAS GUARIN- CAMPESINA, GUARIN, SAN FRANCISCO, CONCORDIA.</t>
  </si>
  <si>
    <t>890201230</t>
  </si>
  <si>
    <t>ELECTRIFICADORA DE SANTANDER S.A.</t>
  </si>
  <si>
    <t>“PRESTAR SERVICIOS PROFESIONALES EN LA SECRETARIA DEL INTERIOR BRINDANDO APOYO EN LA ELABORACIÓN Y SEGUIMIENTO DEL PLAN ANUAL DE ADQUISICIONES, SEGUIMIENTO AL PRESUPUESTO Y APOYO FINANCIERO A LOS PROCESOS CONTRACTUALES”</t>
  </si>
  <si>
    <t>91155489</t>
  </si>
  <si>
    <t>MIGUEL ANTONIO BORRERO ARANGO</t>
  </si>
  <si>
    <t>578</t>
  </si>
  <si>
    <t>63509595</t>
  </si>
  <si>
    <t>MAGOLA BARBOSA ARIAS</t>
  </si>
  <si>
    <t>579</t>
  </si>
  <si>
    <t>PRESTAR SERVICIOS PROFESIONALES EN LA SECRETARIA DEL INTERIOR BRINDADO APOYO EN LA COORDINACIÓN DE ACTIVIDADES PROGRAMADAS POR EL DESPACHO Y DEMÁS QUE SE LE ASIGNEN.</t>
  </si>
  <si>
    <t>1095797332</t>
  </si>
  <si>
    <t>LEYDI JOHANA ZAMBRANO AVELLANEDA</t>
  </si>
  <si>
    <t>580</t>
  </si>
  <si>
    <t>“PRESTAR SERVICIOS PROFESIONALES EN EL SEGUIMIENTO Y CONTROL A LOS SISTEMAS DE INFORMACIÓN QUE SE MANEJAN EN LA SECRETARÍA DEL INTERIOR EN EL PROGRAMA DE INSPECCIONES Y COMISARÍAS”</t>
  </si>
  <si>
    <t>1098723348</t>
  </si>
  <si>
    <t>MARGARITA MARIA DIAZ GARRIDO</t>
  </si>
  <si>
    <t>581</t>
  </si>
  <si>
    <t>DECRETO NO. 0159 DE 2018 “POR EL CUAL SE DECRETA LA CALAMIDAD PÚBLICA EN EL BARRIO NUEVO HORIZONTE DE LA MANO DE DIOS SECTOR ESPERANZA III COMUNA 2 DEL MUNICIPIO DE BUCARAMANGA</t>
  </si>
  <si>
    <t>39409335</t>
  </si>
  <si>
    <t>EDELMIRA ORREGO USUGA</t>
  </si>
  <si>
    <t>91200295</t>
  </si>
  <si>
    <t>ROGELIO ARENAS NIÑO</t>
  </si>
  <si>
    <t>63510329</t>
  </si>
  <si>
    <t>SONIA NIÑO ZABALA</t>
  </si>
  <si>
    <t>63534714</t>
  </si>
  <si>
    <t>ERIKA MILENA ARCINIEGAS PORTILLA</t>
  </si>
  <si>
    <t>63536579</t>
  </si>
  <si>
    <t>LAURA MORENO OCHOA</t>
  </si>
  <si>
    <t>91496160</t>
  </si>
  <si>
    <t>WILMER RIVERA</t>
  </si>
  <si>
    <t>1098612094</t>
  </si>
  <si>
    <t>ALEXANDRA SOSA QUINTERO</t>
  </si>
  <si>
    <t>3908118</t>
  </si>
  <si>
    <t>ANDRES MANUEL MERCADO CASTRO</t>
  </si>
  <si>
    <t>63551268</t>
  </si>
  <si>
    <t>LEIDY JAZMIN MACAREO CARVAJAL</t>
  </si>
  <si>
    <t>91495434</t>
  </si>
  <si>
    <t>CARLOS ALBERTO MACAREO CARVAJAL</t>
  </si>
  <si>
    <t>37863901</t>
  </si>
  <si>
    <t>ROSA HELENA NIÑO ZABALA</t>
  </si>
  <si>
    <t>37749488</t>
  </si>
  <si>
    <t>BLANCA ROCIO NIÑO ZABALA</t>
  </si>
  <si>
    <t>91244633</t>
  </si>
  <si>
    <t>NELSON RODRIGUEZ QUINTERO</t>
  </si>
  <si>
    <t>63490514</t>
  </si>
  <si>
    <t>YOLANDA GARCIA</t>
  </si>
  <si>
    <t>13448747</t>
  </si>
  <si>
    <t>CIRO ALFONSO SANCHEZ ORTEGA</t>
  </si>
  <si>
    <t>77031914</t>
  </si>
  <si>
    <t>JESUS ALBERTO DIAZ OSORIO</t>
  </si>
  <si>
    <t>1098713730</t>
  </si>
  <si>
    <t>LEZNI MARISOL TORRES ORDUZ</t>
  </si>
  <si>
    <t>1098642912</t>
  </si>
  <si>
    <t>MARY LUZ CAÑIZARES JAIMES</t>
  </si>
  <si>
    <t>5526483</t>
  </si>
  <si>
    <t>ISAAC VELANDIA ARENALES</t>
  </si>
  <si>
    <t>91220913</t>
  </si>
  <si>
    <t>JAIRO ARIAS MONCADA</t>
  </si>
  <si>
    <t>1098636813</t>
  </si>
  <si>
    <t>MILEIDY MARCELA ORTEGA</t>
  </si>
  <si>
    <t>1098681385</t>
  </si>
  <si>
    <t>MARIAM CATERINE GRANADOS BLANCO</t>
  </si>
  <si>
    <t>1098707984</t>
  </si>
  <si>
    <t>FLORENCIA NIDI JOHANA TOBO MENDOZA</t>
  </si>
  <si>
    <t>1005333662</t>
  </si>
  <si>
    <t>MARISOL REYES FUENTES</t>
  </si>
  <si>
    <t>1098756307</t>
  </si>
  <si>
    <t>ERIKA ISABEL FANDIÑO CRUZ</t>
  </si>
  <si>
    <t>1098659230</t>
  </si>
  <si>
    <t>CAROLINA MILLAN CERDAS</t>
  </si>
  <si>
    <t>63539699</t>
  </si>
  <si>
    <t>MARTHA YANETH OLAYA RUBIO</t>
  </si>
  <si>
    <t>1098612658</t>
  </si>
  <si>
    <t>NATALY MAYORGA CERDAS</t>
  </si>
  <si>
    <t>75000645</t>
  </si>
  <si>
    <t>CARLOS FIDEL SALAZAR GOMEZ</t>
  </si>
  <si>
    <t>PRESTACIÓN DE SERVICIOS FÚNEBRES DENTRO DEL MARCO DEL PROYECTO “FORTALECIMIENTO A LA ATENCIÓN INTEGRAL DE LA POBLACIÓN VICTIMA DEL CONFLICTO ARMADO DEL MUNICIPIO DE BUCARAMANGA, SANTANDER, CENTRO ORIENTE”</t>
  </si>
  <si>
    <t>91237413</t>
  </si>
  <si>
    <t>JESUS ALBERTO REY OLARTE</t>
  </si>
  <si>
    <t>72</t>
  </si>
  <si>
    <t>PRESTAR SERVICIOS PROFESIONALES COMO ABOGADO (A) BRINDANDO ASESORÍA A LA SECRETARIA DEL INTERIOR EN LA FORMULACIÓN DEL PLAN INTEGRAL DE SEGURIDAD Y CONVIVENCIA CIUDADANA – PISCC Y EN LO RELACIONADO CON SEGURIDAD DEL PLAN DE DESARROLLO 2020- 2023 DEL MUNICIPIO DE BUCARAMANGA.</t>
  </si>
  <si>
    <t>1144031013</t>
  </si>
  <si>
    <t>PABLO ANDRES URIBE MURILLO</t>
  </si>
  <si>
    <t>594</t>
  </si>
  <si>
    <t>AUXILIO ECONOMICO COMO AYUDA HUMANITARIA INMEDIATA A PERSONAS VICTIMAS DEL CONFLICTO ARMADO – SEGÚN RESOLUCION  150  DEL 11 DE MARZO DE 2020.</t>
  </si>
  <si>
    <t>91216561</t>
  </si>
  <si>
    <t>REINALDO MORENO  JAIMES</t>
  </si>
  <si>
    <t>AUXILIO ECONOMICO COMO AYUDA HUMANITARIA INMEDIATA A PERSONAS VICTIMAS DEL CONFLICTO ARMADO – SEGÚN RESOLUCION  149  DEL 11 DE MARZO DE 2020.</t>
  </si>
  <si>
    <t>1098809230</t>
  </si>
  <si>
    <t>EDWAR ENRIQUE SANCHEZ BARRAGAN</t>
  </si>
  <si>
    <t>AUXILIO ECONOMICO COMO AYUDA HUMANITARIA INMEDIATA A PERSONAS VICTIMAS DEL CONFLICTO ARMADO – SEGÚN RESOLUCION  148  DEL 11 DE MARZO DE 2020.</t>
  </si>
  <si>
    <t>AUXILIO ECONOMICO COMO AYUDA HUMANITARIA INMEDIATA A PERSONAS VICTIMAS DEL CONFLICTO ARMADO – SEGÚN RESOLUCION  147  DEL 11 DE MARZO DE 2020.</t>
  </si>
  <si>
    <t>AUXILIO ECONOMICO COMO AYUDA HUMANITARIA INMEDIATA A PERSONAS VICTIMAS DEL CONFLICTO ARMADO – SEGÚN RESOLUCION  146  DEL 11 DE MARZO DE 2020.</t>
  </si>
  <si>
    <t>1119185879</t>
  </si>
  <si>
    <t>YEISON  ALEXANDER PABON PABON</t>
  </si>
  <si>
    <t>AUXILIO ECONOMICO COMO AYUDA HUMANITARIA INMEDIATA A PERSONAS VICTIMAS DEL CONFLICTO ARMADO – SEGÚN RESOLUCION 181 DEL 20 DE MARZO DE 2020</t>
  </si>
  <si>
    <t>AUXILIO ECONOMICO COMO AYUDA HUMANITARIA INMEDIATA A PERSONAS VICTIMAS DEL CONFLICTO ARMADO – SEGÚN RESOLUCION 180 DEL 20 DE MARZO DE 2020</t>
  </si>
  <si>
    <t>AUXILIO ECONOMICO COMO AYUDA HUMANITARIA INMEDIATA A PERSONAS VICTIMAS DEL CONFLICTO ARMADO – SEGÚN RESOLUCION 179 DEL 20 DE MARZO DE 2020</t>
  </si>
  <si>
    <t>AUXILIO ECONOMICO COMO AYUDA HUMANITARIA INMEDIATA A PERSONAS VICTIMAS DEL CONFLICTO ARMADO – SEGÚN RESOLUCION 178 DEL 20 DE MARZO DE 2020</t>
  </si>
  <si>
    <t>AUXILIO ECONOMICO COMO AYUDA HUMANITARIA INMEDIATA A PERSONAS VICTIMAS DEL CONFLICTO ARMADO – SEGÚN RESOLUCION 177 DEL 20 DE MARZO DE 2020</t>
  </si>
  <si>
    <t>AUXILIO ECONOMICO COMO AYUDA HUMANITARIA INMEDIATA A PERSONAS VICTIMAS DEL CONFLICTO ARMADO – SEGÚN RESOLUCION 176 DEL 20 DE MARZO DE 2020</t>
  </si>
  <si>
    <t>AUXILIO ECONOMICO COMO AYUDA HUMANITARIA INMEDIATA A PERSONAS VICTIMAS DEL CONFLICTO ARMADO – SEGÚN RESOLUCION 175 DEL 18 DE MARZO DE 2020</t>
  </si>
  <si>
    <t>9693406</t>
  </si>
  <si>
    <t>ALIRIO DE JESUS GELVES OSORIO</t>
  </si>
  <si>
    <t>AUXILIO ECONOMICO COMO AYUDA HUMANITARIA INMEDIATA A PERSONAS VICTIMAS DEL CONFLICTO ARMADO – SEGÚN RESOLUCION 174 DEL 18 DE MARZO DE 2020</t>
  </si>
  <si>
    <t>13715167</t>
  </si>
  <si>
    <t>HARVEY LIZCANO TORRA</t>
  </si>
  <si>
    <t>AUXILIO ECONOMICO COMO AYUDA HUMANITARIA INMEDIATA A PERSONAS VICTIMAS DEL CONFLICTO ARMADO – SEGÚN RESOLUCION 173 DEL 18 DE MARZO DE 2020</t>
  </si>
  <si>
    <t>37927568</t>
  </si>
  <si>
    <t>YANETH ALEMAN TOBIAS</t>
  </si>
  <si>
    <t>AUXILIO ECONOMICO COMO AYUDA HUMANITARIA INMEDIATA A PERSONAS VICTIMAS DEL CONFLICTO ARMADO – SEGÚN RESOLUCION 172 DEL 18 DE MARZO DE 2020</t>
  </si>
  <si>
    <t>77174215</t>
  </si>
  <si>
    <t>VILMAR JOSE DE LA ROSA PINO</t>
  </si>
  <si>
    <t>AUXILIO ECONOMICO COMO AYUDA HUMANITARIA INMEDIATA A PERSONAS VICTIMAS DEL CONFLICTO ARMADO – SEGÚN RESOLUCION 171 DEL 18 DE MARZO DE 2020</t>
  </si>
  <si>
    <t>AUXILIO ECONOMICO COMO AYUDA HUMANITARIA INMEDIATA A PERSONAS VICTIMAS DEL CONFLICTO ARMADO – SEGÚN RESOLUCION 165 DEL 13 DE MARZO DE 2020</t>
  </si>
  <si>
    <t>37667749</t>
  </si>
  <si>
    <t>MARIA LUCELY PABON GUERRERO</t>
  </si>
  <si>
    <t>CONSUMO SERVICIO DE ACUEDUCTO Y ALCANTARILLADO DE LAS PLAZAS DE MERCADO GUARIN-CAMPESINA, GUARIN, SAN FRANCISO, CONCORDIA</t>
  </si>
  <si>
    <t>890200162</t>
  </si>
  <si>
    <t>ACUEDUCTO METROPOLITANO DE BUCARAMANGA AMB S.A.  ESP</t>
  </si>
  <si>
    <t>AUXILIO ECONOMICO COMO AYUDA HUMANITARIA INMEDIATA A PERSONAS VICTIMAS DEL CONFLICTO ARMADO – SEGÚN RESOLUCION 183 DEL 30 DE MARZO DE 2020</t>
  </si>
  <si>
    <t>AUXILIO ECONOMICO COMO AYUDA HUMANITARIA INMEDIATA A PERSONAS VICTIMAS DEL CONFLICTO ARMADO – SEGÚN RESOLUCION 186 DEL 30 DE MARZO DE 2020</t>
  </si>
  <si>
    <t>AUXILIO ECONOMICO COMO AYUDA HUMANITARIA INMEDIATA A PERSONAS VICTIMAS DEL CONFLICTO ARMADO – SEGÚN RESOLUCION 187 DEL 30 DE MARZO DE 2020</t>
  </si>
  <si>
    <t>AUXILIO ECONOMICO COMO AYUDA HUMANITARIA INMEDIATA A PERSONAS VICTIMAS DEL CONFLICTO ARMADO – SEGÚN RESOLUCION 185 DEL 30 DE MARZO DE 2020</t>
  </si>
  <si>
    <t>AUXILIO ECONOMICO COMO AYUDA HUMANITARIA INMEDIATA A PERSONAS VICTIMAS DEL CONFLICTO ARMADO – SEGÚN RESOLUCION 184 DEL 30 DE MARZO DE 2020</t>
  </si>
  <si>
    <t>AUXILIO ECONOMICO COMO AYUDA HUMANITARIA INMEDIATA A PERSONAS VICTIMAS DEL CONFLICTO ARMADO – SEGÚN RESOLUCION 191 DEL 06 DE ABRIL DE 2020</t>
  </si>
  <si>
    <t>AUXILIO ECONOMICO COMO AYUDA HUMANITARIA INMEDIATA A PERSONAS VICTIMAS DEL CONFLICTO ARMADO – SEGÚN RESOLUCION 196 DEL 06 DE ABRIL DE 2020</t>
  </si>
  <si>
    <t>AUXILIO ECONOMICO COMO AYUDA HUMANITARIA INMEDIATA A PERSONAS VICTIMAS DEL CONFLICTO ARMADO – SEGÚN RESOLUCION 194 DEL 06 DE ABRIL DE 2020</t>
  </si>
  <si>
    <t>AUXILIO ECONOMICO COMO AYUDA HUMANITARIA INMEDIATA A PERSONAS VICTIMAS DEL CONFLICTO ARMADO – SEGÚN RESOLUCION 195 DEL 06 DE ABRIL DE 2020</t>
  </si>
  <si>
    <t>AUXILIO ECONOMICO COMO AYUDA HUMANITARIA INMEDIATA A PERSONAS VICTIMAS DEL CONFLICTO ARMADO – SEGÚN RESOLUCION 193 DEL 06 DE ABRIL DE 2020</t>
  </si>
  <si>
    <t>17587099</t>
  </si>
  <si>
    <t>MARIANO DE JESUS CAYLE GARCIA</t>
  </si>
  <si>
    <t>AUXILIO ECONOMICO COMO AYUDA HUMANITARIA INMEDIATA A PERSONAS VICTIMAS DEL CONFLICTO ARMADO – SEGÚN RESOLUCION 192 DEL 06 DE ABRIL DE 2020</t>
  </si>
  <si>
    <t>“SUMINISTRO DE AYUDAS HUMANITARIAS COMPLEMETARIAS DIRIGIDAS A LA POBLACIÓN VULNERABLE Y/O CON ÍNDICES DE POBREZA MULTI-DIMENSIONAL EN EL MUNICIPIO DE BUCARAMANGA EN EL MARCO DEL ESTADO DE EMERGENCIA ECONOMICA, SOCIAL Y ECOLÓGICA DECRETADA DEBIDO A LA PANDEMIA COVID 19 ”.</t>
  </si>
  <si>
    <t>901193481</t>
  </si>
  <si>
    <t>PARRA ISAZA GRUPO INVERSIONISTA S.A.S</t>
  </si>
  <si>
    <t>91</t>
  </si>
  <si>
    <t>AUXILIO ECONOMICO COMO AYUDA HUMANITARIA INMEDIATA A PERSONAS VICTIMAS DEL CONFLICTO ARMADO – SEGÚN RESOLUCION 197 DEL 14 DE ABRIL DE 2020</t>
  </si>
  <si>
    <t>AUXILIO ECONOMICO COMO AYUDA HUMANITARIA INMEDIATA A PERSONAS VICTIMAS DEL CONFLICTO ARMADO – SEGÚN RESOLUCION 209 DEL 17 DE ABRIL DE 2020</t>
  </si>
  <si>
    <t>37318461</t>
  </si>
  <si>
    <t>MARINA RANGEL RIOS</t>
  </si>
  <si>
    <t>AUXILIO ECONOMICO COMO AYUDA HUMANITARIA INMEDIATA A PERSONAS VICTIMAS DEL CONFLICTO ARMADO – SEGÚN RESOLUCION 210 DEL 21 DE ABRIL DE 2020</t>
  </si>
  <si>
    <t>PRESTAR SERVICIOS PROFESIONALES A LA SECRETARIA DEL INTERIOR Y A LA UNIDAD MUNICIPAL DE GESTIÓN DEL RIESGO DEL MUNICIPIO DE BUCARAMANGA EN LAS ACTIVIDADES OPERATIVAS Y LOGÍSTICAS PARA LA ENTREGA DE AYUDAS HUMANITARIAS, KITS DE ASEO Y ELEMENTOS DE PROTECCIÓN PERSONAL A LA POBLACIÓN VULNERABLE, SINDICADOS Y FUERZA PUBLICA Y EN EL APOYO DE ACCIONES DE PREVENCIÓN Y MITIGACIÓN DE LA PROPAGACIÓN A LA PANDEMIA COVID-19”.</t>
  </si>
  <si>
    <t>1098612672</t>
  </si>
  <si>
    <t>FABIAN LEONARDO SOLER HERNANDEZ</t>
  </si>
  <si>
    <t>620</t>
  </si>
  <si>
    <t>AUXILIO ECONOMICO COMO AYUDA HUMANITARIA INMEDIATA A PERSONAS VICTIMAS DEL CONFLICTO ARMADO – SEGÚN RESOLUCION 221 DEL 29 DE ABRIL DE 2020</t>
  </si>
  <si>
    <t>1007469557</t>
  </si>
  <si>
    <t>JUAN CAMILO VALBUENA MARTINEZ</t>
  </si>
  <si>
    <t>AUXILIO ECONOMICO COMO AYUDA HUMANITARIA INMEDIATA A PERSONAS VICTIMAS DEL CONFLICTO ARMADO – SEGÚN RESOLUCION 220 DEL 29 DE ABRIL DE 2020</t>
  </si>
  <si>
    <t>AUXILIO ECONOMICO COMO AYUDA HUMANITARIA INMEDIATA A PERSONAS VICTIMAS DEL CONFLICTO ARMADO – SEGÚN RESOLUCION 219 DEL 28 DE ABRIL DE 2020</t>
  </si>
  <si>
    <t>AUXILIO ECONOMICO COMO AYUDA HUMANITARIA INMEDIATA A PERSONAS VICTIMAS DEL CONFLICTO ARMADO – SEGÚN RESOLUCION 218 DEL 28 DE ABRIL DE 2020</t>
  </si>
  <si>
    <t>AUXILIO ECONOMICO COMO AYUDA HUMANITARIA INMEDIATA A PERSONAS VICTIMAS DEL CONFLICTO ARMADO – SEGÚN RESOLUCION 217 DEL 28 DE ABRIL DE 2020</t>
  </si>
  <si>
    <t>AUXILIO ECONOMICO COMO AYUDA HUMANITARIA INMEDIATA A PERSONAS VICTIMAS DEL CONFLICTO ARMADO – SEGÚN RESOLUCION 216 DEL 28 DE ABRIL DE 2020</t>
  </si>
  <si>
    <t>AUXILIO ECONOMICO COMO AYUDA HUMANITARIA INMEDIATA A PERSONAS VICTIMAS DEL CONFLICTO ARMADO – SEGÚN RESOLUCION 215 DEL 28 DE ABRIL DE 2020</t>
  </si>
  <si>
    <t>AUXILIO ECONOMICO COMO AYUDA HUMANITARIA INMEDIATA A PERSONAS VICTIMAS DEL CONFLICTO ARMADO – SEGÚN RESOLUCION 214 DEL 28 DE ABRIL DE 2020</t>
  </si>
  <si>
    <t>AUXILIO ECONOMICO COMO AYUDA HUMANITARIA INMEDIATA A PERSONAS VICTIMAS DEL CONFLICTO ARMADO – SEGÚN RESOLUCION 213 DEL 28 DE ABRIL DE 2020</t>
  </si>
  <si>
    <t>AUXILIO ECONOMICO COMO AYUDA HUMANITARIA INMEDIATA A PERSONAS VICTIMAS DEL CONFLICTO ARMADO – SEGÚN RESOLUCION 212 DEL 28 DE ABRIL DE 2020</t>
  </si>
  <si>
    <t>AUNAR ESFUERZOS PARA PROMOVER Y REALIZAR ACCIONES QUE GARANTICEN EL SERVICIO DE HOGAR DE PASO EN EL MARCO DEL PROYECTO “APOYO A LA MODALIDAD HOGAR DE PASO PARA LA PROTECCIÓN INTEGRAL DE NIÑAS, NIÑOS Y ADOLESCENTES CON ESTADO DE VULNERABILIDAD E INOBSERVANCIA EN EL MUNICIPIO DE BUCARAMANGA.</t>
  </si>
  <si>
    <t>900410301</t>
  </si>
  <si>
    <t>FUNDACION LAICAL MIANI</t>
  </si>
  <si>
    <t>95</t>
  </si>
  <si>
    <t>91245258</t>
  </si>
  <si>
    <t>WILSON MANTILLA BLANCO</t>
  </si>
  <si>
    <t>638</t>
  </si>
  <si>
    <t>PRESTACIÓN DEL SERVICIO DE TRANSPORTE TERRESTRE PARA LA REALIZACIÓN DE TRASLADOS HUMANITARIOS DE POBLACIÓN MIGRANTE QUE SE ENCUENTRAN EN EL MUNICIPIO DE BUCARAMANGA Y QUE VOLUNTARIAMENTE DESEAN REGRESAR A SU PAÍS DE ORIGEN, COMO MEDIDA DE PREVENCIÓN Y MITIGACIÓN ANTE LA EMERGENCIA SANITARIA OCASIONADA POR EL CORONAVIRUS COVID 19 EN EL MUNICIPIO DE BUCARAMANGA.</t>
  </si>
  <si>
    <t>804011303</t>
  </si>
  <si>
    <t>CONFORT EXPRESS S.A.S.</t>
  </si>
  <si>
    <t>97</t>
  </si>
  <si>
    <t>AUXILIO ECONOMICO COMO AYUDA HUMANITARIA INMEDIATA A PERSONAS VICTIMAS DEL CONFLICTO ARMADO – SEGÚN RESOLUCION 224 DEL 12 DE MAYO DE 2020</t>
  </si>
  <si>
    <t>AUXILIO ECONOMICO COMO AYUDA HUMANITARIA INMEDIATA A PERSONAS VICTIMAS DEL CONFLICTO ARMADO – SEGÚN RESOLUCION 223 DEL 12 DE MAYO DE 2020</t>
  </si>
  <si>
    <t>AUXILIO ECONOMICO COMO AYUDA HUMANITARIA INMEDIATA A PERSONAS VICTIMAS DEL CONFLICTO ARMADO – SEGÚN RESOLUCION 222 DEL 12 DE MAYO DE 2020</t>
  </si>
  <si>
    <t>“PRESTAR SERVICIOS DE APOYO A LA GESTIÓN COMO ADMINISTRADOR DE LAS PLAZAS DE MERCADO ADSCRITAS A LA SECRETARIA DEL INTERIOR ”</t>
  </si>
  <si>
    <t>37720632</t>
  </si>
  <si>
    <t>MARTHA EUGENIA ORDOÑEZ GOMEZ</t>
  </si>
  <si>
    <t>668</t>
  </si>
  <si>
    <t>1098719653</t>
  </si>
  <si>
    <t>EDGAR ALBERTO PEREZ MARIN</t>
  </si>
  <si>
    <t>667</t>
  </si>
  <si>
    <t>ADICIÓN AL CONTRATO 348 CON OBJETO MANTENIMIENTO DE LOS CENTROS DE ATENCIÓN INMEDIATA CAIS ADSCRITOS A LA POLICÍA METROPOLITANA DEL MUNICIPIO DE BUCARAMANGA.</t>
  </si>
  <si>
    <t>901327457</t>
  </si>
  <si>
    <t>CONSORCIO OBRAS BUCARAMANGA</t>
  </si>
  <si>
    <t>1098706940</t>
  </si>
  <si>
    <t>LEIDY KATHERINE LOPEZ CORREA</t>
  </si>
  <si>
    <t>693</t>
  </si>
  <si>
    <t>88260843</t>
  </si>
  <si>
    <t>DAVID MAURICIO FIGUEROA FORERO</t>
  </si>
  <si>
    <t>694</t>
  </si>
  <si>
    <t>“PRESTAR SERVICIOS PROFESIONALES EN LA SECRETARIA DEL INTERIOR EN EL DESARROLLO Y EJECUCIÓN DE LAS ACTIVIDADES INHERENTES AL PROGRAMA PLAZAS DE MERCADO CONFORME AL DECRETO MUNICIPAL 222 DE 2014”</t>
  </si>
  <si>
    <t>1098715266</t>
  </si>
  <si>
    <t>JENNIFER ANDREA VELASCO FRANCO</t>
  </si>
  <si>
    <t>686</t>
  </si>
  <si>
    <t>“ PRESTAR SERVICIOS DE APOYO A LA GESTIÓN EN LA SECRETARIA DEL INTERIOR EN LA IMPLEMENTACION DE ESTRATEGIAS Y REALIZACION DE OPERATIVOS DE CONTROL Y PRESERVACIÓN DEL ESPACIO PÚBLICO EN EL MUNICIPIO DE BUCARAMANGA”</t>
  </si>
  <si>
    <t>1098795726</t>
  </si>
  <si>
    <t>MARIA FERNANDA OSMA CHACON</t>
  </si>
  <si>
    <t>692</t>
  </si>
  <si>
    <t>“PRESTAR SERVICIOS DE APOYO A LA GESTIÓN EN LA SECRETARIA DEL INTERIOR EN LA IMPLEMENTACION DE ESTRATEGIAS Y REALIZACION DE OPERATIVOS DE CONTROL Y PRESERVACIÓN DEL ESPACIO PÚBLICO EN EL MUNICIPIO DE BUCARAMANGA”</t>
  </si>
  <si>
    <t>1095833095</t>
  </si>
  <si>
    <t>GIULIANNA ANDREA ULLOA LOZADA</t>
  </si>
  <si>
    <t>691</t>
  </si>
  <si>
    <t>“ PRESTAR SERVICIOS DE APOYO A LA GESTION EN LA SECRETARIA DEL INTERIOR EN LA IMPLEMENTACION DE ESTRATEGIAS Y REALIZACION DE OPERATIVOS DE CONTROL Y PRESERVACIÓN DEL ESPACIO PUBLICO EN EL MUNICIPIO DE BUCARAMANGA”</t>
  </si>
  <si>
    <t>1098745370</t>
  </si>
  <si>
    <t>BRIAM FERNEY PARRA DIAZ</t>
  </si>
  <si>
    <t>702</t>
  </si>
  <si>
    <t>AUXILIO ECONOMICO COMO AYUDA HUMANITARIA INMEDIATA A PERSONAS VICTIMAS DEL CONFLICTO ARMADO – SEGÚN RESOLUCION 246 DEL 28 DE MAYO DE 2020</t>
  </si>
  <si>
    <t>AUXILIO ECONOMICO COMO AYUDA HUMANITARIA INMEDIATA A PERSONAS VICTIMAS DEL CONFLICTO ARMADO – SEGÚN RESOLUCION 245 DEL 28 DE MAYO DE 2020</t>
  </si>
  <si>
    <t>AUXILIO ECONOMICO COMO AYUDA HUMANITARIA INMEDIATA A PERSONAS VICTIMAS DEL CONFLICTO ARMADO – SEGÚN RESOLUCION 244 DEL 28 DE MAYO DE 2020</t>
  </si>
  <si>
    <t>AUXILIO ECONOMICO COMO AYUDA HUMANITARIA INMEDIATA A PERSONAS VICTIMAS DEL CONFLICTO ARMADO – SEGÚN RESOLUCION 243 DEL 28 DE MAYO DE 2020</t>
  </si>
  <si>
    <t>AUXILIO ECONOMICO COMO AYUDA HUMANITARIA INMEDIATA A PERSONAS VICTIMAS DEL CONFLICTO ARMADO – SEGÚN RESOLUCION 242 DEL 28 DE MAYO DE 2020</t>
  </si>
  <si>
    <t xml:space="preserve">ADICIÓN Y PRORROGA N.º 01 DEL CONTRATO DE PRESTACIÓN DE SERVICIOS DE TRANSPORTE TERRESTRE N.º 97 DE 2020, CUYO OBJETO ES “PRESTACIÓN DEL SERVICIO DE TRANSPORTE TERRESTRE PARA LA REALIZACION DE TRASLADOS HUMANITARIOS DE POBLACION MIGRANTE QUE SE ENCUENTRAN EN EL MUNICIPIO DE BUCARAMANGA Y QUE VOLUNTARIAMENTE DESEAN REGRESAR A SU PAÍS DE ORIGEN, COMO MEDIDA DE PREVENCION Y MITIGACION ANTE LA EMERGENCIA SANITARIA OCASIONADA POR EL CORONAVIRUS COVID 19 EN EL MUNICIPIO DE BUCARAMANGA.
</t>
  </si>
  <si>
    <t>AUXILIO ECONOMICO COMO AYUDA HUMANITARIA INMEDIATA A PERSONAS VICTIMAS DEL CONFLICTO ARMADO – SEGÚN RESOLUCION 251 DEL 08 DE JUNIO DE 2020</t>
  </si>
  <si>
    <t>60447216</t>
  </si>
  <si>
    <t>MARY YURLEY QUEVEDO HERNANDEZ</t>
  </si>
  <si>
    <t>AUXILIO ECONOMICO COMO AYUDA HUMANITARIA INMEDIATA A PERSONAS VICTIMAS DEL CONFLICTO ARMADO – SEGÚN RESOLUCION 250 DEL 08 DE JUNIO DE 2020</t>
  </si>
  <si>
    <t>1094268413</t>
  </si>
  <si>
    <t>KATHERIN CORDERO HERNANDEZ</t>
  </si>
  <si>
    <t>AUXILIO ECONOMICO COMO AYUDA HUMANITARIA INMEDIATA A PERSONAS VICTIMAS DEL CONFLICTO ARMADO – SEGÚN RESOLUCION 249 DEL 08 DE JUNIO DE 2020</t>
  </si>
  <si>
    <t>60314552</t>
  </si>
  <si>
    <t>BERENICE HERNANDEZ ROJAS</t>
  </si>
  <si>
    <t>AUXILIO ECONOMICO COMO AYUDA HUMANITARIA INMEDIATA A PERSONAS VICTIMAS DEL CONFLICTO ARMADO – SEGÚN RESOLUCION 248 DEL 08 DE JUNIO DE 2020</t>
  </si>
  <si>
    <t>AUXILIO ECONOMICO COMO AYUDA HUMANITARIA INMEDIATA A PERSONAS VICTIMAS DEL CONFLICTO ARMADO – SEGÚN RESOLUCION 247 DEL 08 DE JUNIO DE 2020</t>
  </si>
  <si>
    <t>1005541771</t>
  </si>
  <si>
    <t>ALISANDRO LEON REMOLINA</t>
  </si>
  <si>
    <t>“SUMINISTRO DE ELEMENTOS DE PROTECCIÓN PERSONAL, ASEO, DESINFECCIÓN Y DEMÁS ELEMENTOS DE BIOSEGURIDAD NECESARIOS PARA REALIZAR ACCIONES DE PREVENCIÓN, CONTENCIÓN Y MITIGACIÓN DE LA PANDEMIA CAUSADA POR EL VIRUS COVID-19 EN EL MUNICIPIO DE BUCARAMANGA”</t>
  </si>
  <si>
    <t>800012833</t>
  </si>
  <si>
    <t>TODO ASEO SAS</t>
  </si>
  <si>
    <t>117</t>
  </si>
  <si>
    <t>ADICIONAL Y PRORROGA 1 DEL CONTRATO 342 DEL 2019 CON OBJETO MANTENIMIENTO CORRECTIVO Y PREVENTIVO DEL SISTEMA DE VIDEO VIGILANCIA EN EL MUNICIPIO DE BUCARAMANGA PARA EL FORTALECIMIENTO DE LAS COMUNICACIONES Y CIRCUITOS CERRADOS DE TELEVISIÓN EN EL MARCO DE LA SEGURIDAD Y LA CONVIVENCIA CIUDADANA PARA EL ORDEN PÚBLICO.</t>
  </si>
  <si>
    <t>901325870</t>
  </si>
  <si>
    <t>CONSORCIO MANTENIMIENTO CCTV BUCARAMANGA 2019</t>
  </si>
  <si>
    <t>342</t>
  </si>
  <si>
    <t>“PRESTAR SERVICIOS PROFESIONALES COMO ABOGADO (A) A LA SECRETARIA DEL INTERIOR PARA EL FORTALECIMIENTO Y ACOMPAÑAMIENTO JURÍDICO EN LOS PROCESOS QUE PERMITAN EL DESARROLLO EFICIENTE DE LAS INSPECCIONES DE POLICÍA URBANAS Y RURALES Y COMISARIAS DE FAMILIA DEL MUNICIPIO DE BUCARAMANGA.”</t>
  </si>
  <si>
    <t>63359369</t>
  </si>
  <si>
    <t>CLAUDIA MILENA RUEDA DOMINGUEZ</t>
  </si>
  <si>
    <t>820</t>
  </si>
  <si>
    <t>825</t>
  </si>
  <si>
    <t>826</t>
  </si>
  <si>
    <t>827</t>
  </si>
  <si>
    <t>1098739177</t>
  </si>
  <si>
    <t>JULIANA JIMENA JACOME PRADO</t>
  </si>
  <si>
    <t>828</t>
  </si>
  <si>
    <t>829</t>
  </si>
  <si>
    <t>831</t>
  </si>
  <si>
    <t>832</t>
  </si>
  <si>
    <t>“PRESTAR SERVICIOS PROFESIONALES COMO ABOGADO (A) BRINDADO ACOMPAÑAMIENTO JURÍDICO Y APOYANDO EN EL SEGUIMIENTO Y CONTROL DE LOS SISTEMAS DE INFORMACIÓN QUE MANEJA LA SECRETARÍA DEL INTERIOR DEL MUNICIPIO DE BUCARAMANGA”</t>
  </si>
  <si>
    <t>833</t>
  </si>
  <si>
    <t xml:space="preserve">“PRESTAR SERVICIOS DE APOYO A LA GESTIÓN EN LA SECRETARIA DEL INTERIOR EN LA IMPLEMENTACIÓN DE ESTRATEGIAS Y REALIZACIÓN DE OPERATIVOS DE CONTROL, PRESERVACIÓN Y RECUPERACIÓN DEL ESPACIO PUBLICO EN EL MUNICIPIO DE BUCARAMANGA”
</t>
  </si>
  <si>
    <t>835</t>
  </si>
  <si>
    <t>836</t>
  </si>
  <si>
    <t>“PRESTAR SERVICIOS DE APOYO A LA GESTIÓN EN LA SECRETARIA DEL INTERIOR EN LA IMPLEMENTACIÓN DE ESTRATEGIAS Y REALIZACIÓN DE OPERATIVOS DE CONTROL, PRESERVACIÓN Y RECUPERACIÓN DEL ESPACIO PUBLICO EN EL MUNICIPIO DE BUCARAMANGA”</t>
  </si>
  <si>
    <t>837</t>
  </si>
  <si>
    <t>838</t>
  </si>
  <si>
    <t>839</t>
  </si>
  <si>
    <t>840</t>
  </si>
  <si>
    <t>841</t>
  </si>
  <si>
    <t>842</t>
  </si>
  <si>
    <t>844</t>
  </si>
  <si>
    <t>AUXILIO ECONOMICO COMO AYUDA HUMANITARIA INMEDIATA A PERSONAS VICTIMAS DEL CONFLICTO ARMADO – SEGÚN RESOLUCION 289 DEL 06 DE AGOSTO DE 2020</t>
  </si>
  <si>
    <t>91245651</t>
  </si>
  <si>
    <t>GONZALO CANDELA DELGADO</t>
  </si>
  <si>
    <t>AUXILIO ECONOMICO COMO AYUDA HUMANITARIA INMEDIATA A PERSONAS VICTIMAS DEL CONFLICTO ARMADO – SEGÚN RESOLUCION 290 DEL 06 DE AGOSTO DE 2020</t>
  </si>
  <si>
    <t>AUXILIO ECONOMICO COMO AYUDA HUMANITARIA INMEDIATA A PERSONAS VICTIMAS DEL CONFLICTO ARMADO – SEGÚN RESOLUCION 291 DEL 06 DE AGOSTO DE 2020</t>
  </si>
  <si>
    <t>AUXILIO ECONOMICO COMO AYUDA HUMANITARIA INMEDIATA A PERSONAS VICTIMAS DEL CONFLICTO ARMADO – SEGÚN RESOLUCION 292 DEL 06 DE AGOSTO DE 2020</t>
  </si>
  <si>
    <t>AUXILIO ECONOMICO COMO AYUDA HUMANITARIA INMEDIATA A PERSONAS VICTIMAS DEL CONFLICTO ARMADO – SEGÚN RESOLUCION 293 DEL 06 DE AGOSTO DE 2020</t>
  </si>
  <si>
    <t>AUXILIO ECONOMICO COMO AYUDA HUMANITARIA INMEDIATA A PERSONAS VICTIMAS DEL CONFLICTO ARMADO – SEGÚN RESOLUCION 294 DEL 06 DE AGOSTO DE 2020</t>
  </si>
  <si>
    <t>19602588</t>
  </si>
  <si>
    <t>LEONAR RAUL NUÑEZ ANAYA</t>
  </si>
  <si>
    <t>AUXILIO ECONOMICO COMO AYUDA HUMANITARIA INMEDIATA A PERSONAS VICTIMAS DEL CONFLICTO ARMADO – SEGÚN RESOLUCION 295 DEL 06 DE AGOSTO DE 2020</t>
  </si>
  <si>
    <t>45623036</t>
  </si>
  <si>
    <t>ANGELA MARIA VARGAS MORA</t>
  </si>
  <si>
    <t>AUXILIO ECONOMICO COMO AYUDA HUMANITARIA INMEDIATA A PERSONAS VICTIMAS DEL CONFLICTO ARMADO – SEGÚN RESOLUCION 296 DEL 06 DE AGOSTO DE 2020</t>
  </si>
  <si>
    <t>1090983002</t>
  </si>
  <si>
    <t>SANDRA LICETH CARDONA RIOS</t>
  </si>
  <si>
    <t>AUXILIO ECONOMICO COMO AYUDA HUMANITARIA INMEDIATA A PERSONAS VICTIMAS DEL CONFLICTO ARMADO – SEGÚN RESOLUCION 297 DEL 06 DE AGOSTO DE 2020</t>
  </si>
  <si>
    <t>847</t>
  </si>
  <si>
    <t>856</t>
  </si>
  <si>
    <t>PRESTAR SERVICIOS PROFESIONALES EN SECRETARIA DEL INTERIOR EN EL REGISTRO, ACTUALIZACIÓN Y PUBLICACIÓN DE DATOS EXIGIDOS PARA LAS PLATAFORMAS OFICIALES Y DE CONTROL QUE CONFORMAN EL SISTEMA DE INFORMACIÓN PRE- CONTRACTUAL, CONTRACTUAL Y POST CONTRACTUAL DE LA SECRETARIA</t>
  </si>
  <si>
    <t>857</t>
  </si>
  <si>
    <t>858</t>
  </si>
  <si>
    <t>PRESTAR SERVICIOS PROFESIONALES COMO ABOGADO (A) ESPECIALIZADO ASESORANDO, APOYANDO Y SUSTANCIANDO LOS PROCESOS CONTRACTUALES EN LAS DIFERENTES ETAPAS Y MODALIDADES DE SELECCIÓN QUE SE ADELANTEN EN LA SECRETARIA DEL INTERIOR.</t>
  </si>
  <si>
    <t>859</t>
  </si>
  <si>
    <t>860</t>
  </si>
  <si>
    <t>PRESTAR SERVICIOS PROFESIONALES COMO ABOGADO(A) EN LA SECRETARIA DEL INTERIOR ASESORANDO, APOYANDO Y SUSTANCIANDO LAS ACTUACIONES ADMINISTRATIVAS, LOS PROCESOS ADMINISTRATIVOS Y LOS PROCESOS LABORALES ADMINISTRATIVOS, EN LAS DIFERENTES ETAPAS DE COMPETENCIA DE LA SECRETARIA.</t>
  </si>
  <si>
    <t>1098755086</t>
  </si>
  <si>
    <t>JAIDER NICOLAS MARTINEZ CARVAJAL</t>
  </si>
  <si>
    <t>861</t>
  </si>
  <si>
    <t>862</t>
  </si>
  <si>
    <t>PRESTAR SERVICIOS PROFESIONALES COMO ABOGADO (A) EN LA SECRETARÍA DEL INTERIOR CON EL FIN DE BRINDAR ASESORÍA LEGAL ENCAMINADA A LA DEFENSA TÉCNICA – JURÍDICA ANTE LOS DIFERENTES ENTES DE CONTROL, ASÍ COMO LA SUSTANCIACIÓN, VERIFICACIÓN Y SEGUIMIENTO, DE LOS PROCESOS CONTRACTUALES EN LA SECRETARÍA DEL INTERIOR DENTRO DE LA EJECUCIÓN DE LOS PROGRAMAS Y PROYECTOS DEL PLAN DE DESARROLLO 2020-2023.</t>
  </si>
  <si>
    <t>1098615167</t>
  </si>
  <si>
    <t>MARIA ALEJANDRA RODRIGUEZ PEREZ</t>
  </si>
  <si>
    <t>883</t>
  </si>
  <si>
    <t>“PRESTAR SERVICIOS DE APOYO A LA GESTIÓN EN LA SECRETARIA DEL INTERIOR DEL MUNICIPIO DE BUCARAMANGA EN ACTIVIDADES Y DILIGENCIAS QUE ADELANTAN LAS INSPECCIONES DE POLICÍA DE BUCARAMANGA, RELACIONADAS CON LA FUNCIÓN DE INSPECCIÓN, VIGILANCIA Y CONTROL EN MATERIA DE PROTECCIÓN AL CONSUMIDOR, CONTROL A LA COMERCIALIZACIÓN DE COMBUSTIBLE. ”</t>
  </si>
  <si>
    <t>913</t>
  </si>
  <si>
    <t>“PRESTAR SERVICIOS DE APOYO A LA GESTION EN LA COORDINACION, CONTROL Y SEGUIMIENTO DE LOS DOCUMENTOS EMITIDOS Y RECEPCIONADOS EN LA SECRETARIA DEL INTERIOR MUNICIPAL”</t>
  </si>
  <si>
    <t>63332103</t>
  </si>
  <si>
    <t>CLARA MYRIAM HERNANDEZ DIAZ</t>
  </si>
  <si>
    <t>912</t>
  </si>
  <si>
    <t>1098735100</t>
  </si>
  <si>
    <t>MARIA CAMILA CORDOBA CASTAÑEDA</t>
  </si>
  <si>
    <t>910</t>
  </si>
  <si>
    <t>PRESTAR SERVICIOS PROFESIONALES COMO INGENIERO CIVIL PARA APOYAR A LA UNIDAD MUNICIPAL DE GESTIÓN DEL RIESGO DE DESASTRE- UMGRD DEL MUNICIPIO DE BUCARAMANGA</t>
  </si>
  <si>
    <t>1100954916</t>
  </si>
  <si>
    <t>JONATHAN ALBERTO LOPEZ  LARA</t>
  </si>
  <si>
    <t>917</t>
  </si>
  <si>
    <t>918</t>
  </si>
  <si>
    <t>919</t>
  </si>
  <si>
    <t>“PRESTAR SERVICIOS DE APOYO A LA GESTION EN LA SECRETARIA DEL INTERIOR REALIZANDO LA CLASIFICACION, MANEJO Y ORGANIZACIÓN DE LA DOCUMENTACIÓN PRODUCIDA Y RECIBIDA EN LA SECRETARIA, DE CONFORMIDAD CON LA LEY GENERAL DE ARCHIVO (LEY 594 DE 2000)”</t>
  </si>
  <si>
    <t>920</t>
  </si>
  <si>
    <t>921</t>
  </si>
  <si>
    <t>1098662033</t>
  </si>
  <si>
    <t>LEYNA LUCIA ALFONSO ROJAS</t>
  </si>
  <si>
    <t>922</t>
  </si>
  <si>
    <t>1096954170</t>
  </si>
  <si>
    <t>ADRIANA LIZETH PRADA SUAREZ</t>
  </si>
  <si>
    <t>923</t>
  </si>
  <si>
    <t>1098775404</t>
  </si>
  <si>
    <t>MONICA ALEJANDRA ARGUELLO PARRA</t>
  </si>
  <si>
    <t>924</t>
  </si>
  <si>
    <t>1102351178</t>
  </si>
  <si>
    <t>YULY PAOLA BURGOS ROMERO</t>
  </si>
  <si>
    <t>925</t>
  </si>
  <si>
    <t>926</t>
  </si>
  <si>
    <t>1098717859</t>
  </si>
  <si>
    <t>ANA MARIA DE JESUS RICO CORTES</t>
  </si>
  <si>
    <t>927</t>
  </si>
  <si>
    <t>63454066</t>
  </si>
  <si>
    <t>ANGELA MARCELA RINCON ROJAS</t>
  </si>
  <si>
    <t>929</t>
  </si>
  <si>
    <t>PRESTAR SERVICIOS PROFESIONALES COMO ABOGADO (A) BRINDANDO ASESORÍA A LA SECRETARIA DEL INTERIOR EN LA IMPLEMENTACION DEL PLAN INTEGRAL DE SEGURIDAD Y CONVIVENCIA CIUDADANA – PISCC DEL MUNICIPIO DE BUCARAMANGA.</t>
  </si>
  <si>
    <t>949</t>
  </si>
  <si>
    <t>969</t>
  </si>
  <si>
    <t>“PRESTAR SERVICIOS PROFESIONALES COMO ABOGADO (A) EN LA SECRETARIA DEL INTERIOR BRINDANDO ASESORÍA Y ACOMPAÑAMIENTO A LAS INSPECCIONES DE POLICÍA Y AL GRUPO DE REACCIÓN INMEDIATA DEL MUNICIPIO DE BUCARAMANGA-RIMB.”</t>
  </si>
  <si>
    <t>970</t>
  </si>
  <si>
    <t>971</t>
  </si>
  <si>
    <t>1098750317</t>
  </si>
  <si>
    <t>MARIA FERNANDA MEDINA NAVARRO</t>
  </si>
  <si>
    <t>972</t>
  </si>
  <si>
    <t>973</t>
  </si>
  <si>
    <t>974</t>
  </si>
  <si>
    <t>975</t>
  </si>
  <si>
    <t>“PRESTAR SERVICIOS PROFESIONALES EN LA SECRETARIA DEL INTERIOR APOYANDO EL DESARROLLO DE LA POLÍTICA PÚBLICA TRAZADA PARA LAS VICTIMAS DEL CONFLICTO ARMADO”</t>
  </si>
  <si>
    <t>976</t>
  </si>
  <si>
    <t>PRESTAR SERVICIOS PROFESIONALES COMO INGENIERO EN LA SECRETARIA DEL INTERIOR EN LA ACTUALIZACIÓN DE LOS SISTEMAS DE INFORMACIÓN Y GENERACIÓN DE ESTADÍSTICAS DE ATENCIÓN A LA POBLACIÓN VICTIMA DEL CONFLICTO INTERNO ARMADO</t>
  </si>
  <si>
    <t>977</t>
  </si>
  <si>
    <t>“PRESTAR SERVICIOS DE APOYO A LA GESTIÓN EN LA SECRETARIA DEL INTERIOR EN LA ATENCIÓN ORIENTACIÓN Y CARACTERIZACIÓN DE POBLACIÓN VICTIMA QUE LLEGAN AL CENTRO DE ATENCIÓN INTEGRAL DE VICTIMAS – CAIV DEL MUNICIPIO DE BUCARAMANGA”</t>
  </si>
  <si>
    <t>978</t>
  </si>
  <si>
    <t>979</t>
  </si>
  <si>
    <t>“PRESTAR SERVICIOS DE APOYO A LA GESTIÓN EN LA SECRETARIA DEL INTERIOR EN LAS ACTIVIDADES QUE SE DESARROLLAN EN EL CENTRO DE ATENCIÓN A VICTIMAS COMITÉ DE JUSTICIA TRANSICIONAL Y LOS RESPECTIVOS SUBCOMITÉS DEL MUNICIPIO DE BUCARAMANGA”.</t>
  </si>
  <si>
    <t>980</t>
  </si>
  <si>
    <t>1094247206</t>
  </si>
  <si>
    <t>JEIMY YURDLEY CARRILLO ANTOLINEZ</t>
  </si>
  <si>
    <t>981</t>
  </si>
  <si>
    <t>AUXILIO ECONOMICO COMO AYUDA HUMANITARIA INMEDIATA A PERSONAS VICTIMAS DEL CONFLICTO ARMADO – SEGÚN RESOLUCION 317 DEL 27 DE AGOSTO DE 2020</t>
  </si>
  <si>
    <t>1098771989</t>
  </si>
  <si>
    <t>PAOLA ANDREA DUEÑAS ANGARITA</t>
  </si>
  <si>
    <t>AUXILIO ECONOMICO COMO AYUDA HUMANITARIA INMEDIATA A PERSONAS VICTIMAS DEL CONFLICTO ARMADO – SEGÚN RESOLUCION 318 DEL 27 DE AGOSTO DE 2020</t>
  </si>
  <si>
    <t>26063578</t>
  </si>
  <si>
    <t>EHINNY DEL CARMEN MIJARES NUÑEZ</t>
  </si>
  <si>
    <t>AUXILIO ECONOMICO COMO AYUDA HUMANITARIA INMEDIATA A PERSONAS VICTIMAS DEL CONFLICTO ARMADO – SEGÚN RESOLUCION 319 DEL 01 DE SEPTIEMBRE DE 2020</t>
  </si>
  <si>
    <t>60420612</t>
  </si>
  <si>
    <t>SACTY ARELIX SANTANDER LEAL</t>
  </si>
  <si>
    <t>AUXILIO ECONOMICO COMO AYUDA HUMANITARIA INMEDIATA A PERSONAS VICTIMAS DEL CONFLICTO ARMADO – SEGÚN RESOLUCION 320 DEL 01 DE SEPTIEMBRE DE 2020</t>
  </si>
  <si>
    <t>27728194</t>
  </si>
  <si>
    <t>NANCY ESTELA MARTINEZ DURAN</t>
  </si>
  <si>
    <t>AUXILIO ECONOMICO COMO AYUDA HUMANITARIA INMEDIATA A PERSONAS VICTIMAS DEL CONFLICTO ARMADO – SEGÚN RESOLUCION 321 DEL 01 DE SEPTIEMBRE DE 2020</t>
  </si>
  <si>
    <t>1004942690</t>
  </si>
  <si>
    <t>YANDRY FRANCO MARTINEZ</t>
  </si>
  <si>
    <t>63502605</t>
  </si>
  <si>
    <t>JENNIFER BLANCO NIETO</t>
  </si>
  <si>
    <t>1083</t>
  </si>
  <si>
    <t>“PRESTAR SERVICIOS DE APOYO A LA GESTIÓN EN LA SECRETARIA DEL INTERIOR EN EL DESARROLLO DE LAS ACTIVIDADES DIRIGIDAS A LA POBLACIÓN VICTIMA DEL CONFLICTO INTERNO ARMADO QUE SOLICITAN LA ORIENTACIÓN ACERCA DE LOS SERVICIOS DEL CENTRO DE ATENCIÓN A VICTIMAS –CAIV EN EL MUNICIPIO DE BUCARAMANGA”.</t>
  </si>
  <si>
    <t>63369272</t>
  </si>
  <si>
    <t>ADELA BAYONA VILLAMIZAR</t>
  </si>
  <si>
    <t>1151</t>
  </si>
  <si>
    <t>1150</t>
  </si>
  <si>
    <t>17904047</t>
  </si>
  <si>
    <t>JOSE CARLOS CUADRADO SIOSI</t>
  </si>
  <si>
    <t>1154</t>
  </si>
  <si>
    <t>1098702702</t>
  </si>
  <si>
    <t>MARIA ALEJANDRA RACINES CASTRO</t>
  </si>
  <si>
    <t>1148</t>
  </si>
  <si>
    <t>1098725643</t>
  </si>
  <si>
    <t>MAIRA ALEJANDRA SILVA VILLACORTE</t>
  </si>
  <si>
    <t>1169</t>
  </si>
  <si>
    <t>“PRESTAR SERVICIOS PROFESIONALES A LA SECRETARIA DEL INTERIOR DEL MUNICIPIO DE BUCARAMANGA EN EL SEGUIMIENTO Y CAPACITACIÓN DEL PERSONAL QUE REALIZA ACTIVIDADES DE CONVIVENCIA Y SEGURIDAD CIUDADANA E INTERVENCIÓN DE ESPACIO PUBLICO”.</t>
  </si>
  <si>
    <t>1232888119</t>
  </si>
  <si>
    <t>MAYRA MILENA MURGAS MOLINA</t>
  </si>
  <si>
    <t>1153</t>
  </si>
  <si>
    <t>“PRESTAR SERVICIOS PROFESIONALES EN LA SECRETARIA DEL INTERIOR APOYANDO LAS ACTIVIDADES QUE SE DESARROLLAN EN EL CENTRO DE ATENCION INTEGRAL A VICTIMAS”</t>
  </si>
  <si>
    <t>1152</t>
  </si>
  <si>
    <t>1098743451</t>
  </si>
  <si>
    <t>YURY SURLEY SANDOVAL SERRANO</t>
  </si>
  <si>
    <t>1156</t>
  </si>
  <si>
    <t>“PRESTAR SERVICIOS DE APOYO A LA GESTIÓN EN LA SECRETARÍA DEL INTERIOR BRINDANDO APOYO EN LA PROYECCIÓN, TRÁMITE Y RESPUESTA A LAS DIFERENTES SOLICITUDES RELACIONADAS CON ESPACIO PUBLICO, CONVIVENCIA CIUDADANA Y DESPACHO”</t>
  </si>
  <si>
    <t>1201</t>
  </si>
  <si>
    <t>91535458</t>
  </si>
  <si>
    <t>ANDRES MAURICIO MEDINA</t>
  </si>
  <si>
    <t>1214</t>
  </si>
  <si>
    <t>AUXILIO ECONOMICO COMO AYUDA HUMANITARIA INMEDIATA A PERSONAS VICTIMAS DEL CONFLICTO ARMADO – SEGÚN RESOLUCION 322 DEL 09 DE SEPTIEMBRE DE 2020</t>
  </si>
  <si>
    <t>88280939</t>
  </si>
  <si>
    <t>NUMAR AIDEL TRILLOS LUNA</t>
  </si>
  <si>
    <t>63527060</t>
  </si>
  <si>
    <t>DIANA MILENA ARIZA PINZON</t>
  </si>
  <si>
    <t>1238</t>
  </si>
  <si>
    <t>“PRESTAR SERVICIOS DE APOYO A LA GESTIÓN EN LA SECRETARIA DEL INTERIOR DEL MUNICIPIO DE BUCARAMANGA EN ACTIVIDADES Y DILIGENCIAS QUE ADELANTAN LAS INSPECCIONES DE POLICÍA DE BUCARAMANGA, RELACIONADAS CON LA FUNCIÓN DE INSPECCIÓN, VIGILANCIA Y CONTROL EN MATERIA DE PROTECCIÓN AL CONSUMIDOR, CONTROL A LA COMERCIALIZACIÓN DE COMBUSTIBLE”</t>
  </si>
  <si>
    <t>1098672571</t>
  </si>
  <si>
    <t>SANDRA LILIANA GOMEZ USECHE</t>
  </si>
  <si>
    <t>1241</t>
  </si>
  <si>
    <t>13722022</t>
  </si>
  <si>
    <t>NELSON EDUARDO PIMIENTO FORERO</t>
  </si>
  <si>
    <t>1264</t>
  </si>
  <si>
    <t>AUXILIO ECONOMICO COMO AYUDA HUMANITARIA INMEDIATA A PERSONAS VICTIMAS DEL CONFLICTO ARMADO – SEGÚN RESOLUCION 324 DEL 14 DE SEPTIEMBRE DE 2020</t>
  </si>
  <si>
    <t>60382490</t>
  </si>
  <si>
    <t>ISIDORA GALVIS MIER</t>
  </si>
  <si>
    <t>AUXILIO ECONOMICO COMO AYUDA HUMANITARIA INMEDIATA A PERSONAS VICTIMAS DEL CONFLICTO ARMADO – SEGÚN RESOLUCION 325 DEL 14 DE SEPTIEMBRE DE 2020</t>
  </si>
  <si>
    <t>91541347</t>
  </si>
  <si>
    <t>JORGE ALBERTO CHAPARRO CARRILLO</t>
  </si>
  <si>
    <t>PRESTACIÓN DEL SERVICIO INTEGRAL DE ALQUILER DE VEHÍCULO DE CARGA PARA EL DESARROLLO DE OPERATIVOS DE RECUPERACIÓN, CONTROL Y PRESERVACIÓN DEL ESPACIO PÚBLICO PROGRAMADOS POR LA SECRETARIA DEL INTERIOR</t>
  </si>
  <si>
    <t>830006177</t>
  </si>
  <si>
    <t>PORTES DE COLOMBIA S.A.S.</t>
  </si>
  <si>
    <t>151</t>
  </si>
  <si>
    <t>63367424</t>
  </si>
  <si>
    <t>MARIA TERESA BUSTOS JAIMES</t>
  </si>
  <si>
    <t>1266</t>
  </si>
  <si>
    <t>SERVICIO DE ACUEDUCTO, ALCANTARILLADO Y ASEO CORRESPONDIENTE AL CONSUMO DE LAS PLAZAS DE MERCADO GUARIN, SAN FRANCISCO, CONCORDIA, KENEDDY</t>
  </si>
  <si>
    <t>SERVICIO DE ENERGÍA ELÉCTRICA CORRESPONDIENTE AL CONSUMO DE LAS PLAZAS DE MERCADO GUARIN, SAN FRANCISCO, GAITAN, KENEDDY</t>
  </si>
  <si>
    <t>1327</t>
  </si>
  <si>
    <t>1328</t>
  </si>
  <si>
    <t>“PRESTACIÓN DE SERVICIOS PROFESIONALES A LA SECRETARIA DEL INTERIOR COMO COORDINADOR DE LAS PLAZAS DE MERCADO SAN FRANCISCO, GUARÍN, KENNEDY, LA CONCORDIA DEL MUNICIPIO DE BUCARAMANGA”.</t>
  </si>
  <si>
    <t>1098698467</t>
  </si>
  <si>
    <t>MANUEL RICARDO SANTAMARIA DURAN</t>
  </si>
  <si>
    <t>1329</t>
  </si>
  <si>
    <t>“PRESTAR SERVICIOS DE APOYO A LA GESTION COMO ADMINISTRADOR DE LAS PLAZAS DE MERCADO ADSCRITAS A LA SECRETARIA DEL INTERIOR”</t>
  </si>
  <si>
    <t>1330</t>
  </si>
  <si>
    <t>1331</t>
  </si>
  <si>
    <t>“PRESTAR SERVICIOS PROFESIONALES EN LA SECRETARIA DEL INTERIOR EN LA ACTUALIZACIÓN E IMPLEMENTACION DE LOS PROGRAMAS INTERNOS DE ALMACENAMIENTO Y PRESENTACIÓN DE RESIDUOS SÓLIDOS DE LAS PLAZAS DE MERCADO SAN FRANCISCO, GUARÍN, KENNEDY, LA CONCORDIA DEL MUNICIPIO DE BUCARAMANGA CONFORME A LA NORMATIVIDAD VIGENTE.”</t>
  </si>
  <si>
    <t>63494877</t>
  </si>
  <si>
    <t>ALBA JOSEFA VARGAS BUITRAGO</t>
  </si>
  <si>
    <t>1332</t>
  </si>
  <si>
    <t>1333</t>
  </si>
  <si>
    <t>1334</t>
  </si>
  <si>
    <t>1098669704</t>
  </si>
  <si>
    <t>LUIS CARLOS PEREA BERMUDEZ</t>
  </si>
  <si>
    <t>1369</t>
  </si>
  <si>
    <t>PRESTAR SERVICIOS PROFESIONALES COMO ABOGADO (A) BRINDANDO ASESORÍA JURIDICA Y ACOMPAÑAMIENTO EN LOS PROGRAMAS DE SEGURIDAD Y CONVIVENCIA CIUDADANA DE LA SECRETARIA DEL INTERIOR DEL MUNICIPIO DE BUCARAMANGA</t>
  </si>
  <si>
    <t>1098622939</t>
  </si>
  <si>
    <t>MANUEL JOSE TORRES GONZALEZ</t>
  </si>
  <si>
    <t>1371</t>
  </si>
  <si>
    <t>TOTAL INFORME COMPROMISOS SECRETARIA DEL INTERIOR</t>
  </si>
  <si>
    <t>Observaciones</t>
  </si>
  <si>
    <t>Total ejecución sistema</t>
  </si>
  <si>
    <t>Diferencia</t>
  </si>
  <si>
    <t>Presupuesto Disponible</t>
  </si>
  <si>
    <t>Presupuesto Dispoible</t>
  </si>
  <si>
    <t>ok</t>
  </si>
  <si>
    <t>* Hogar de Paso - Fundación Laical Miani</t>
  </si>
  <si>
    <t xml:space="preserve">
221014072</t>
  </si>
  <si>
    <t>* Trata de personas</t>
  </si>
  <si>
    <t xml:space="preserve">* SRPA (Hogares claret, fundacion FEI) 
   Cupos 101 * $ 2.086.000) (* 12 meses) 
   total $2.528.182.
   Infraestructura $371.818.000
</t>
  </si>
  <si>
    <t>* Apoyos economicos entregan por resolucion 
  ruta de proteccion</t>
  </si>
  <si>
    <t>* Ayuda humanitaria (pago por resolucion)</t>
  </si>
  <si>
    <t>* 1 Contrato servicios funebres 70 millones
     (Jesús Rey)</t>
  </si>
  <si>
    <t>* CPS $170.776.667:
   (Mónica Macias-Claudia Cubillos 
   $33.320.000 $16.660.000 c/u) 
   (Sandra Esparza $24.5 millones)(Mónica 
   Celis $23.250.000)
   (Hector Rojas $34.3 millones)
   (Francely Arciniegas $39.2 millones)
   (María Bustos $5.270.000)
   (Adela Bayona $5.610.000), (Diana Ariza 
   $5.326.667</t>
  </si>
  <si>
    <t>* CPS $603.823.333
   3 Recepción documentos $38.740.000: 
      (Adriana Montañez $16.140.000)
      (Clara Hernandez $6.8 millones)
      (Elety Ortiz $15.8 millones)
   2 Entrega documentos $24.800.000:
      (Oswaldo Jurado $15.8 millones)
      (Yeison Rojas $9 millones)
  10 Abogados $276.933.333:
      (Carlos Calderón $32 millones)
      (Grecia Redondo $45.9 millones)
      (Ivan Alvarez $45.9 millones)
      (Jaider Martinez $14.7 millones)
      (Jeimy Carrillo $13.3 millones)
      (Jenifer Blanco $11.9 millones)
      (Manuel Torres $11.333.333)
      (María Rodriguez $18 millones)
      (María Mantilla $29.4 millones)
      (Pablo Uribe $22.5 millones PISCC)
      (Silvia Barco $32 millones)
   1 Estudio Sector:
      (Carmen López $35.7 millones)
   5 Proyectos $160.450.000:
      (Dante Corredor $37.8 millones)
      (Juan Gómez $21 millones)
      (Juliana Jacome $14.850.000)
      (Johana Zambrano $31.5 millones)
      (Mayra Cristancho $34.3 millones)
      (Paula Vega $21 millones)
   1 Secop:
      (Diego Mera $35.7 millones)
   1 Plan adquisiciones:
      (Miguel Borrero $31.5 millones)</t>
  </si>
  <si>
    <t>* CPS (Jairo Avila $31.5 millones)</t>
  </si>
  <si>
    <t>* CPS $75.533.333 (4 administradores 
   David Figueroa, Edgar Perez, Leidy lópez, 
   Marta Ordoñez $52.400 millones $13.100
   c/u), (1 Coordinador Manuel Santamaria  
   $8.6 millones), Jenifer Velasco ($4.5 
   millones) (Alba Vargas $10.033.333) 
* Servicios públicos $576.701.526
   Agua $490.421.813 Energia $86.279.713</t>
  </si>
  <si>
    <t>* CPS $205.666.667 operativos 13 (Yaneth
   Rodriguez, WIlson Aparicio, Oscar Quintero, 
   Jorge Ortiz, José Carrero, Henry Ladino, 
   Bruno Moreno, Alvaro Tarazona 
   $148.266.664 $18.533.333 c/u), 
   (María Osma, Juliana Ullona $23.066.666 
   $11.533.333 c/u), (Andres Medina 
   $6.333.333)(Luis Perea $5.666.667), 
   Briam parra $3 millones)
   (María Murgas $8.250.000)(Jhon Mosquera 
   $11.083.333)
* Camión espacio público $44.250.000</t>
  </si>
  <si>
    <r>
      <rPr>
        <b/>
        <sz val="12"/>
        <color theme="1"/>
        <rFont val="Arial"/>
        <family val="2"/>
      </rPr>
      <t>221014122 (233.935.967):</t>
    </r>
    <r>
      <rPr>
        <sz val="12"/>
        <color theme="1"/>
        <rFont val="Arial"/>
        <family val="2"/>
      </rPr>
      <t xml:space="preserve">
* Contrato elementos proteccion personal 
   COVID19 $ 233.935.967
</t>
    </r>
    <r>
      <rPr>
        <b/>
        <sz val="12"/>
        <color theme="1"/>
        <rFont val="Arial"/>
        <family val="2"/>
      </rPr>
      <t>221014063 (123.022.807)</t>
    </r>
    <r>
      <rPr>
        <sz val="12"/>
        <color theme="1"/>
        <rFont val="Arial"/>
        <family val="2"/>
      </rPr>
      <t xml:space="preserve">:
* Contrato mantenimiento camaras 
   $123.022.807
</t>
    </r>
    <r>
      <rPr>
        <b/>
        <sz val="12"/>
        <color theme="1"/>
        <rFont val="Arial"/>
        <family val="2"/>
      </rPr>
      <t>221014022 ($230.822.121):</t>
    </r>
    <r>
      <rPr>
        <sz val="12"/>
        <color theme="1"/>
        <rFont val="Arial"/>
        <family val="2"/>
      </rPr>
      <t xml:space="preserve">
* Contrato adicional mantenimiento CAIS
  $230.822.121</t>
    </r>
  </si>
  <si>
    <t>* CPS Comisarias:
   (Adriana Prada, Ana Rico, Angela Rincon,
    María Cordoba, Mónica Arguello 
    $50 millones $10 millones c/u)
   (Andrea Pedraza, Orfelina Rodriguez $45 
   millones  $22.5 millones c/u)
   (Diana Castillo, Leydi Pabon $22.5 millones 
   $11.250.000 c/u)
   (María Medina $9.5 millones)</t>
  </si>
  <si>
    <t xml:space="preserve">
* CPS: Ing. Civil $16 millones Jonathan 
   López</t>
  </si>
  <si>
    <t>221014111
* Transporte migrantes $238.896.000
* Elementos protección $162.095.058
22106811 ($25 millones):
* CPS: Coordinador entrega mercados 
  $9 millones Fabian Soler</t>
  </si>
  <si>
    <t>221014111 - $610.960
22106811 - $9.000</t>
  </si>
  <si>
    <r>
      <rPr>
        <b/>
        <sz val="12"/>
        <color theme="1"/>
        <rFont val="Arial"/>
        <family val="2"/>
      </rPr>
      <t>22106811</t>
    </r>
    <r>
      <rPr>
        <sz val="12"/>
        <color theme="1"/>
        <rFont val="Arial"/>
        <family val="2"/>
      </rPr>
      <t xml:space="preserve"> ($162.553.625):
* Subsi. arriendo $50.750.000 ene-may 
* Ayudas humanitarias mercados  
  $111.803.625
</t>
    </r>
    <r>
      <rPr>
        <b/>
        <sz val="12"/>
        <color theme="1"/>
        <rFont val="Arial"/>
        <family val="2"/>
      </rPr>
      <t>22106812</t>
    </r>
    <r>
      <rPr>
        <sz val="12"/>
        <color theme="1"/>
        <rFont val="Arial"/>
        <family val="2"/>
      </rPr>
      <t xml:space="preserve"> ($30.450.000):
* Subsi. arriendo $30.450.000 jun-ago
</t>
    </r>
    <r>
      <rPr>
        <b/>
        <sz val="12"/>
        <color theme="1"/>
        <rFont val="Arial"/>
        <family val="2"/>
      </rPr>
      <t>22106814</t>
    </r>
    <r>
      <rPr>
        <sz val="12"/>
        <color theme="1"/>
        <rFont val="Arial"/>
        <family val="2"/>
      </rPr>
      <t xml:space="preserve"> ($3.100 millones):
* Ayud.humanit.mercados $3.100 millones</t>
    </r>
  </si>
  <si>
    <t>22106811 - $1.214.450
22106812 - $105.239
22106813 - $1.000.000
22106814 - $3.100.000</t>
  </si>
  <si>
    <t>22106751 - $2.528.182
22106753 - $371.818</t>
  </si>
  <si>
    <t>221014074 - $1.834.173
221014075 - $1.401.698</t>
  </si>
  <si>
    <t>22102641 - $352.405
22101231 - $5.000
22101232 - $77.454
22101234 - $4.775</t>
  </si>
  <si>
    <r>
      <rPr>
        <b/>
        <sz val="12"/>
        <color theme="1"/>
        <rFont val="Arial"/>
        <family val="2"/>
      </rPr>
      <t>221014022 - $230.822</t>
    </r>
    <r>
      <rPr>
        <sz val="12"/>
        <color theme="1"/>
        <rFont val="Arial"/>
        <family val="2"/>
      </rPr>
      <t xml:space="preserve">
</t>
    </r>
    <r>
      <rPr>
        <b/>
        <sz val="12"/>
        <color theme="1"/>
        <rFont val="Arial"/>
        <family val="2"/>
      </rPr>
      <t>221014063 - $250.000</t>
    </r>
    <r>
      <rPr>
        <sz val="12"/>
        <color theme="1"/>
        <rFont val="Arial"/>
        <family val="2"/>
      </rPr>
      <t xml:space="preserve">
221014072 - $3.013.947
</t>
    </r>
    <r>
      <rPr>
        <b/>
        <sz val="12"/>
        <color theme="1"/>
        <rFont val="Arial"/>
        <family val="2"/>
      </rPr>
      <t xml:space="preserve">221014073 - $7.483.194
</t>
    </r>
    <r>
      <rPr>
        <b/>
        <sz val="12"/>
        <rFont val="Arial"/>
        <family val="2"/>
      </rPr>
      <t>221014077 - $298.467</t>
    </r>
    <r>
      <rPr>
        <sz val="12"/>
        <color theme="1"/>
        <rFont val="Arial"/>
        <family val="2"/>
      </rPr>
      <t xml:space="preserve">
221014101 - $36.660
</t>
    </r>
    <r>
      <rPr>
        <b/>
        <sz val="12"/>
        <color theme="1"/>
        <rFont val="Arial"/>
        <family val="2"/>
      </rPr>
      <t>221014122 - $1.500.000</t>
    </r>
    <r>
      <rPr>
        <sz val="12"/>
        <color theme="1"/>
        <rFont val="Arial"/>
        <family val="2"/>
      </rPr>
      <t xml:space="preserve">
</t>
    </r>
    <r>
      <rPr>
        <b/>
        <sz val="12"/>
        <color theme="1"/>
        <rFont val="Arial"/>
        <family val="2"/>
      </rPr>
      <t>221014141 - $200.000
221014151 - $400.000
221014161 $130.904
221014162 - $375.495
221014167 - $93.601</t>
    </r>
  </si>
  <si>
    <t>221014111
22106811</t>
  </si>
  <si>
    <t>22106811
22106812
22106813
22106814</t>
  </si>
  <si>
    <t>221014074
221014075</t>
  </si>
  <si>
    <t>22106751
22106753</t>
  </si>
  <si>
    <t>Detalle Recursos</t>
  </si>
  <si>
    <t xml:space="preserve">Ejecutados:
221014111 $400.991
22106811 $9 </t>
  </si>
  <si>
    <t>Programados:
22106811 $52.200 - 
$9 personal
22106811 $21.096 arcgis</t>
  </si>
  <si>
    <t>22102641 Inspecciones y comisarias:
* CPS 19 Abogados $316.383.334:
   (Adriana Zafra, María Prada, Nidia Viviercas 
    $73.5 millones  $24.5 millones c/u)
   (Alba Delgado $24 millones)
   (Briam Parra, Leyna Alfonso, Yuli Burgos 
   $30 millones  $10 millones c/u)
   (Claudia Rueda $18 millones)
   (Fabian Caceres $23.250.000)
   (Jhon Tapias, Mario Rios $44.333.334
    $22.166.667 c/u)
   (José Cuadrado, María Silva, María Racines, 
    Yuri Sandoval  $33 millones  $8.250.000 c/u)
   (Magola Barbosa $22.5 millones)
   (Margarita Diaz $15.750.000)
   (Paula Zambrano $28.3 millones)
   (Wilson Mantilla $3.750.000)
* CPS Segunda instancia:
   (Jhon Mosquera $15 millones)
* CPS Sistema información:
   (Margarita Diaz $15.750.000)
22101232 Fondo consumidor:
* CPS Operativos $18.360.000:
   (Yeison Rojas $7.2 millones)
   (Sandra Gomez $5.640.000)
   (Nelson Pimiento $5.520.000)</t>
  </si>
  <si>
    <t>EVIDENCIAS DE EJECUCIÓN</t>
  </si>
  <si>
    <r>
      <t xml:space="preserve">* CPS (Jairo Avila $31.5 millones)
</t>
    </r>
    <r>
      <rPr>
        <sz val="12"/>
        <color rgb="FFFF0000"/>
        <rFont val="Arial"/>
        <family val="2"/>
      </rPr>
      <t>*Falta documento de estrategia a desarrollar.</t>
    </r>
  </si>
  <si>
    <t>* Hogar de Paso - Fundación Laical Miani Contrato
*Informe de Actividades
*Seguimiento de número de niños y niñas atendidos</t>
  </si>
  <si>
    <t>*Informe de intervención de los puntos criticos.
*Fotos</t>
  </si>
  <si>
    <t>* CPS Comisarias:
   (Adriana Prada, Ana Rico, Angela Rincon,     María Cordoba, Mónica Arguello     $50 millones $10 millones c/u)   (Andrea Pedraza, Orfelina Rodriguez $45    millones  $22.5 millones c/u)   (Diana Castillo, Leydi Pabon $22.5 millones    $11.250.000 c/u)   (María Medina $9.5 millones)</t>
  </si>
  <si>
    <r>
      <t xml:space="preserve">*Informe reporte de la semana de la trata de personas.
</t>
    </r>
    <r>
      <rPr>
        <sz val="12"/>
        <color rgb="FFFF0000"/>
        <rFont val="Arial"/>
        <family val="2"/>
      </rPr>
      <t xml:space="preserve">*Falta convenio que lo reporte Claudia </t>
    </r>
  </si>
  <si>
    <t>* SRPA (Hogares claret, fundacion FEI) 
   Cupos 101 * $ 2.086.000) (* 12 meses) 
   total $2.528.182.
   Infraestructura $371.818.000</t>
  </si>
  <si>
    <t>*Estadisticas del RIMB
*Reporte de capacitaciones a infractores escuela de convivencia 
*Fotos de rimb
*Presentación del Proyecto 
*Decreto de Tolerancia y Movivmiento</t>
  </si>
  <si>
    <t>* Contrato mantenimiento camaras $123.022.807</t>
  </si>
  <si>
    <t xml:space="preserve">*Caravanas por la vida </t>
  </si>
  <si>
    <t>221014072
221014063</t>
  </si>
  <si>
    <t>*Documento doctora Melissa</t>
  </si>
  <si>
    <t>PLAN ACCION</t>
  </si>
  <si>
    <t>gmoram</t>
  </si>
  <si>
    <t>*Plan de acción territorial.
*Acta de aprobación del plan territorial por parte comité territorial de justicia transional.
*Componente programatico</t>
  </si>
  <si>
    <t>*Resolucion 027 de 2020 - Es la resolución General de las ayudas humanitarias inmediata del CAIV
*Resoluciones por meses -pendiente de febrero 
*Adjuntar el informe de estadisticas entregadas de ayudas humanitarias.</t>
  </si>
  <si>
    <r>
      <rPr>
        <sz val="12"/>
        <color rgb="FF7030A0"/>
        <rFont val="Arial"/>
        <family val="2"/>
      </rPr>
      <t xml:space="preserve">*Es una meta que se da por demanda </t>
    </r>
    <r>
      <rPr>
        <sz val="12"/>
        <color rgb="FFFF0000"/>
        <rFont val="Arial"/>
        <family val="2"/>
      </rPr>
      <t xml:space="preserve">
* Apoyos economicos entregan por resolucion  ruta de proteccion</t>
    </r>
  </si>
  <si>
    <t>*Conmemoración Día Nacional de las Víctimas de Violencia Sexual en el marco de victimas de colombia</t>
  </si>
  <si>
    <t>*Entregas realizadas de tejas y plasticos a los damnificados.
*Adquisición elementos ola invernal contrato 181 $289.999.899</t>
  </si>
  <si>
    <t>Contrato de:
* CPS: Ing. Civil $16 millones Jonathan López
* CPS: Ivone Landazabal $7.066.666
*Soportes del plan</t>
  </si>
  <si>
    <t>Contrato de:
* Transporte migrantes $238.896.000
* Elementos protección $162.095.058
* CPS: Coordinador entrega mercados $9 millones Fabian Soler</t>
  </si>
  <si>
    <t>* Subsi. arriendo $50.750.000 ene-may 
* Ayudas humanitarias mercados  $111.803.625
* Subsi. arriendo $50.750.000 jul-oct
* Ayud.humanit.mercados $3.100 millones
* Ayudas humanitarias mercados $58.829.975</t>
  </si>
  <si>
    <t>* CPS $75.533.333 (4 administradores David Figueroa, Edgar Perez, Leidy 
   lópez, Marta Ordoñez $52.400 millones $13.100  c/u), (1 Coordinador Manuel 
   Santamaria $8.6 millones), Jenifer Velasco ($4.5 millones) (Alba Vargas 
   $10.033.333) (German Ortega $6.660.000
* Servicios públicos $576.701.526 Agua $490.421.813 Energia $86.279.713
* Servicio limpieza EMAB $143.999.970</t>
  </si>
  <si>
    <r>
      <t xml:space="preserve">
* CPS 19 Abogados $327.300.001:
   (Adriana Zafra, María Prada, Nidia Viviercas $73.5 millones  $24.5 millones c/u)   (Alba Delgado $24 millones)   (Briam Parra, Leyna Alfonso, Yuli Burgos 
   $30 millones  $10 millones c/u)   (Claudia Rueda $18 millones)
   (Fabian Caceres $23.250.000)   (Jhon Tapias, Mario Rios $44.333.334
    $22.166.667 c/u)   (José Cuadrado, María Silva, María Racines, 
    Yuri Sandoval  $33 millones  $8.250.000 c/u)   (Magola Barbosa $22.5 millones)   (Margarita Diaz $15.750.000)   (Paula Zambrano $28.3 millones)
   (Wilson Mantilla $3.750.000) (Diana Moreno $6.166.667) (Natalia Coronel 
   $4.750.000)
* CPS Segunda instancia:   (Jhon Mosquera $15 millones)
* CPS Sistema información:   (Margarita Diaz $15.750.000)
* CPS Operativos $18.360.000:   (Yeison Rojas $7.2 millones)   (Sandra Gomez $5.640.000)   (Nelson Pimiento $5.520.000)
</t>
    </r>
    <r>
      <rPr>
        <sz val="12"/>
        <color rgb="FFFF0000"/>
        <rFont val="Arial"/>
        <family val="2"/>
      </rPr>
      <t>*Falta documento de estrategia a desarrollar.</t>
    </r>
  </si>
  <si>
    <t>*Ley 1448 de 2011 Ley de victimas
*Resolucion 388 de 2007 UARIV-Protocolo de participación
*RESOLUCIÓN NUMERO 328 DE 2020 - Apoyo compensatorio $175.560
*RESOLUCIÓN NUMERO 327 DE 2020 - Ayuda conectividad 
* Adquisiciòn equipo cómputo $74.955.363</t>
  </si>
  <si>
    <t>* CPS $176.776.667:
   (Mónica Macias-Claudia Cubillos $33.320.000 $16.660.000 c/u) (Sandra 
   Esparza $24.5 millones)(Mónica Celis $23.250.000) (Hector Rojas $34.3 
   millones) (Francely Arciniegas $39.2 millones) (María Bustos $5.270.000)
   (Adela Bayona $5.610.000), (Diana Ariza $5.326.667) (Carolina Rios Abogada 
   $ 6.000.000)
* Adquisición equipo cómputo $29.171.516</t>
  </si>
  <si>
    <t>* Plan integral de Seguridad y Convivencia Ciudadana
*Acta de Aprobación del PISCC
*Actas de aprobación del proyectos.
* Contrato elementos proteccion personal COVID19 $ 233.935.967
* Contrato adicional mantenimiento CAIS  $230.822.121
* Contrato raciones alimentarias POLMEBUC $71.169.840</t>
  </si>
  <si>
    <r>
      <t xml:space="preserve">* CPS $210.600.000 Operativos 2 (María Osma, Juliana Ullona $23.066.666 
   $11.533.333 c/u), Operativos 8 (Jorge Ortiz, Alvaro Tarazona, José Carrero, 
   Henry Ladino,Oscar Quintero,Yaneth Rodriguez, WIlson Aparicio, Bruno Moreno 
   $148.266.667 $ 18.533.333 c/u)
    (Andres Medina $6.333.333)(Luis Perea $5.666.667), Briam Parra $3 millones  
    (María Murgas $8.250.000)(Jhon Mosquera $11.083.333) (Walfran Suarez 
    $4.933.333)
* Camión espacio público $44.250.000
* Informe de Espacio público y Fotos 
</t>
    </r>
    <r>
      <rPr>
        <sz val="12"/>
        <color rgb="FFFF0000"/>
        <rFont val="Arial"/>
        <family val="2"/>
      </rPr>
      <t>*Falta documento del Programa de Gestores</t>
    </r>
  </si>
  <si>
    <t>22102641
22101231
22101232
22101234
221014074</t>
  </si>
  <si>
    <t>221014022
221014063
221014072
221014073
221014077
221014101
221014122
221014141
221014151
221014161
221014162
221014167
221014072</t>
  </si>
  <si>
    <t xml:space="preserve">
221014072
221014074</t>
  </si>
  <si>
    <t>221014072
221014074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</si>
</sst>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dd/mm/yyyy;@"/>
    <numFmt numFmtId="165" formatCode="_-* #,##0.00_-;\-* #,##0.00_-;_-* &quot;-&quot;_-;_-@_-"/>
    <numFmt numFmtId="166" formatCode="#,##0.0"/>
    <numFmt numFmtId="167" formatCode="_-* #,##0_-;\-* #,##0_-;_-* &quot;-&quot;??_-;_-@_-"/>
  </numFmts>
  <fonts count="18" x14ac:knownFonts="1">
    <font>
      <sz val="11"/>
      <color theme="1"/>
      <name val="Arial"/>
      <family val="2"/>
    </font>
    <font>
      <b/>
      <sz val="12"/>
      <color indexed="8"/>
      <name val="Arial"/>
      <family val="2"/>
    </font>
    <font>
      <b/>
      <sz val="12"/>
      <name val="Arial"/>
      <family val="2"/>
    </font>
    <font>
      <sz val="12"/>
      <name val="Arial"/>
      <family val="2"/>
    </font>
    <font>
      <b/>
      <sz val="14"/>
      <color indexed="8"/>
      <name val="Arial"/>
      <family val="2"/>
    </font>
    <font>
      <sz val="12"/>
      <color theme="1"/>
      <name val="Arial"/>
      <family val="2"/>
    </font>
    <font>
      <b/>
      <sz val="14"/>
      <color theme="1"/>
      <name val="Arial"/>
      <family val="2"/>
    </font>
    <font>
      <sz val="12"/>
      <color indexed="8"/>
      <name val="Arial"/>
      <family val="2"/>
    </font>
    <font>
      <sz val="12"/>
      <color rgb="FFFF0000"/>
      <name val="Arial"/>
      <family val="2"/>
    </font>
    <font>
      <u/>
      <sz val="11"/>
      <color theme="10"/>
      <name val="Arial"/>
      <family val="2"/>
    </font>
    <font>
      <u/>
      <sz val="11"/>
      <color theme="11"/>
      <name val="Arial"/>
      <family val="2"/>
    </font>
    <font>
      <sz val="11"/>
      <color theme="1"/>
      <name val="Arial"/>
      <family val="2"/>
    </font>
    <font>
      <b/>
      <sz val="16"/>
      <name val="Arial"/>
      <family val="2"/>
    </font>
    <font>
      <b/>
      <sz val="10"/>
      <name val="Arial"/>
      <family val="2"/>
    </font>
    <font>
      <sz val="10"/>
      <name val="Arial"/>
      <family val="2"/>
    </font>
    <font>
      <sz val="12"/>
      <color theme="1"/>
      <name val="Arial"/>
      <family val="2"/>
    </font>
    <font>
      <b/>
      <sz val="12"/>
      <color theme="1"/>
      <name val="Arial"/>
      <family val="2"/>
    </font>
    <font>
      <sz val="12"/>
      <color rgb="FF7030A0"/>
      <name val="Arial"/>
      <family val="2"/>
    </font>
  </fonts>
  <fills count="1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rgb="FFFFFF00"/>
        <bgColor indexed="64"/>
      </patternFill>
    </fill>
    <fill>
      <patternFill patternType="solid">
        <fgColor indexed="4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6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s>
  <cellStyleXfs count="135">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300">
    <xf numFmtId="0" fontId="0" fillId="0" borderId="0" xfId="0"/>
    <xf numFmtId="0" fontId="5"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164" fontId="3" fillId="0" borderId="18" xfId="0" applyNumberFormat="1" applyFont="1" applyBorder="1" applyAlignment="1" applyProtection="1">
      <alignment horizontal="center" vertical="center" wrapText="1"/>
    </xf>
    <xf numFmtId="0" fontId="4" fillId="0" borderId="0" xfId="0" applyFont="1" applyAlignment="1">
      <alignment vertical="center" wrapText="1"/>
    </xf>
    <xf numFmtId="3" fontId="5" fillId="0" borderId="0" xfId="0" applyNumberFormat="1" applyFont="1" applyAlignment="1">
      <alignment horizontal="center" vertical="center"/>
    </xf>
    <xf numFmtId="9"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7" fillId="0" borderId="7"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3"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2" xfId="0" applyFont="1" applyBorder="1" applyAlignment="1">
      <alignment horizontal="center" vertical="center" wrapText="1"/>
    </xf>
    <xf numFmtId="164" fontId="5" fillId="0" borderId="5" xfId="0" applyNumberFormat="1" applyFont="1" applyBorder="1" applyAlignment="1">
      <alignment horizontal="center" vertical="center"/>
    </xf>
    <xf numFmtId="3" fontId="5" fillId="0" borderId="5" xfId="0" applyNumberFormat="1" applyFont="1" applyBorder="1" applyAlignment="1">
      <alignment horizontal="center" vertical="center"/>
    </xf>
    <xf numFmtId="9" fontId="5" fillId="0" borderId="5" xfId="0" applyNumberFormat="1" applyFont="1" applyBorder="1" applyAlignment="1">
      <alignment horizontal="center" vertical="center"/>
    </xf>
    <xf numFmtId="164" fontId="5" fillId="0" borderId="50" xfId="0" applyNumberFormat="1" applyFont="1" applyBorder="1" applyAlignment="1">
      <alignment horizontal="center" vertical="center"/>
    </xf>
    <xf numFmtId="3" fontId="5" fillId="0" borderId="50" xfId="0" applyNumberFormat="1" applyFont="1" applyBorder="1" applyAlignment="1">
      <alignment horizontal="center" vertical="center"/>
    </xf>
    <xf numFmtId="9" fontId="5" fillId="0" borderId="50" xfId="0" applyNumberFormat="1" applyFont="1" applyBorder="1" applyAlignment="1">
      <alignment horizontal="center" vertical="center"/>
    </xf>
    <xf numFmtId="9" fontId="5" fillId="0" borderId="51" xfId="0" applyNumberFormat="1" applyFont="1" applyBorder="1" applyAlignment="1">
      <alignment horizontal="center" vertical="center"/>
    </xf>
    <xf numFmtId="164"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164" fontId="5" fillId="0" borderId="7" xfId="0" applyNumberFormat="1" applyFont="1" applyBorder="1" applyAlignment="1">
      <alignment horizontal="center" vertical="center"/>
    </xf>
    <xf numFmtId="3" fontId="5" fillId="0" borderId="7" xfId="0" applyNumberFormat="1" applyFont="1" applyBorder="1" applyAlignment="1">
      <alignment horizontal="center" vertical="center"/>
    </xf>
    <xf numFmtId="9" fontId="5" fillId="0" borderId="7"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5" fillId="2" borderId="45" xfId="0" applyFont="1" applyFill="1" applyBorder="1" applyAlignment="1">
      <alignment horizontal="center" vertical="center" wrapText="1"/>
    </xf>
    <xf numFmtId="164" fontId="5" fillId="2" borderId="45" xfId="0" applyNumberFormat="1" applyFont="1" applyFill="1" applyBorder="1" applyAlignment="1">
      <alignment horizontal="center" vertical="center"/>
    </xf>
    <xf numFmtId="0" fontId="5" fillId="2" borderId="45" xfId="0" applyFont="1" applyFill="1" applyBorder="1"/>
    <xf numFmtId="3" fontId="5" fillId="2" borderId="45" xfId="0" applyNumberFormat="1" applyFont="1" applyFill="1" applyBorder="1" applyAlignment="1">
      <alignment horizontal="center" vertical="center"/>
    </xf>
    <xf numFmtId="9" fontId="8" fillId="2" borderId="45" xfId="0" applyNumberFormat="1" applyFont="1" applyFill="1" applyBorder="1" applyAlignment="1">
      <alignment horizontal="center" vertical="center"/>
    </xf>
    <xf numFmtId="9" fontId="5" fillId="2" borderId="45" xfId="0" applyNumberFormat="1" applyFont="1" applyFill="1" applyBorder="1" applyAlignment="1">
      <alignment horizontal="center" vertical="center"/>
    </xf>
    <xf numFmtId="0" fontId="5" fillId="2" borderId="45" xfId="0" applyFont="1" applyFill="1" applyBorder="1" applyAlignment="1">
      <alignment horizontal="center" vertical="center"/>
    </xf>
    <xf numFmtId="9" fontId="5" fillId="2" borderId="46"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9" fontId="5" fillId="0" borderId="32"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7" fillId="0" borderId="19" xfId="0" applyFont="1" applyFill="1" applyBorder="1" applyAlignment="1">
      <alignment horizontal="justify" vertical="center" wrapText="1"/>
    </xf>
    <xf numFmtId="3" fontId="5" fillId="0" borderId="19" xfId="0" applyNumberFormat="1" applyFont="1" applyBorder="1" applyAlignment="1">
      <alignment horizontal="center" vertical="center"/>
    </xf>
    <xf numFmtId="9" fontId="5" fillId="0" borderId="19" xfId="0" applyNumberFormat="1" applyFont="1" applyBorder="1" applyAlignment="1">
      <alignment horizontal="center" vertical="center"/>
    </xf>
    <xf numFmtId="9" fontId="5" fillId="0" borderId="28" xfId="0" applyNumberFormat="1" applyFont="1" applyBorder="1" applyAlignment="1">
      <alignment horizontal="center" vertical="center"/>
    </xf>
    <xf numFmtId="164" fontId="5" fillId="0" borderId="52" xfId="0" applyNumberFormat="1" applyFont="1" applyBorder="1" applyAlignment="1">
      <alignment horizontal="center" vertical="center"/>
    </xf>
    <xf numFmtId="3" fontId="5" fillId="0" borderId="52" xfId="0" applyNumberFormat="1" applyFont="1" applyBorder="1" applyAlignment="1">
      <alignment horizontal="center" vertical="center"/>
    </xf>
    <xf numFmtId="9" fontId="5" fillId="0" borderId="52" xfId="0" applyNumberFormat="1" applyFont="1" applyBorder="1" applyAlignment="1">
      <alignment horizontal="center" vertical="center"/>
    </xf>
    <xf numFmtId="9" fontId="5" fillId="0" borderId="56" xfId="0" applyNumberFormat="1" applyFont="1" applyBorder="1" applyAlignment="1">
      <alignment horizontal="center" vertical="center"/>
    </xf>
    <xf numFmtId="3" fontId="5" fillId="0" borderId="49" xfId="0" applyNumberFormat="1" applyFont="1" applyBorder="1" applyAlignment="1">
      <alignment horizontal="center" vertical="center"/>
    </xf>
    <xf numFmtId="3" fontId="5" fillId="0" borderId="37" xfId="0" applyNumberFormat="1" applyFont="1" applyBorder="1" applyAlignment="1">
      <alignment horizontal="center" vertical="center"/>
    </xf>
    <xf numFmtId="3" fontId="5" fillId="0" borderId="57"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38" xfId="0" applyNumberFormat="1" applyFont="1" applyBorder="1" applyAlignment="1">
      <alignment horizontal="center" vertical="center"/>
    </xf>
    <xf numFmtId="0" fontId="5" fillId="0" borderId="58" xfId="0" applyFont="1" applyBorder="1" applyAlignment="1">
      <alignment horizontal="center" vertical="center"/>
    </xf>
    <xf numFmtId="0" fontId="5" fillId="0" borderId="47" xfId="0" applyFont="1" applyBorder="1" applyAlignment="1">
      <alignment horizontal="center" vertical="center"/>
    </xf>
    <xf numFmtId="0" fontId="5" fillId="0" borderId="59"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0" xfId="0" applyFont="1" applyBorder="1" applyAlignment="1">
      <alignment horizontal="center" vertical="center"/>
    </xf>
    <xf numFmtId="9" fontId="8" fillId="0" borderId="55" xfId="0" applyNumberFormat="1" applyFont="1" applyBorder="1" applyAlignment="1">
      <alignment horizontal="center" vertical="center"/>
    </xf>
    <xf numFmtId="9" fontId="5" fillId="0" borderId="48" xfId="0" applyNumberFormat="1" applyFont="1" applyBorder="1" applyAlignment="1">
      <alignment horizontal="center" vertical="center"/>
    </xf>
    <xf numFmtId="9" fontId="8" fillId="0" borderId="60" xfId="0" applyNumberFormat="1" applyFont="1" applyBorder="1" applyAlignment="1">
      <alignment horizontal="center" vertical="center"/>
    </xf>
    <xf numFmtId="9" fontId="8" fillId="0" borderId="61" xfId="0" applyNumberFormat="1" applyFont="1" applyBorder="1" applyAlignment="1">
      <alignment horizontal="center" vertical="center"/>
    </xf>
    <xf numFmtId="9" fontId="8" fillId="0" borderId="62" xfId="0" applyNumberFormat="1" applyFont="1" applyBorder="1" applyAlignment="1">
      <alignment horizontal="center" vertical="center"/>
    </xf>
    <xf numFmtId="9" fontId="5" fillId="0" borderId="2"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6" xfId="0" applyNumberFormat="1" applyFont="1" applyBorder="1" applyAlignment="1">
      <alignment horizontal="center" vertical="center"/>
    </xf>
    <xf numFmtId="9" fontId="6" fillId="4" borderId="44" xfId="0" applyNumberFormat="1" applyFont="1" applyFill="1" applyBorder="1" applyAlignment="1">
      <alignment horizontal="center" vertical="center"/>
    </xf>
    <xf numFmtId="9" fontId="6" fillId="4" borderId="51" xfId="0" applyNumberFormat="1" applyFont="1" applyFill="1" applyBorder="1" applyAlignment="1">
      <alignment horizontal="center" vertical="center"/>
    </xf>
    <xf numFmtId="0" fontId="5" fillId="0" borderId="36" xfId="0" quotePrefix="1" applyFont="1" applyFill="1" applyBorder="1"/>
    <xf numFmtId="3" fontId="6" fillId="4" borderId="48" xfId="0" applyNumberFormat="1" applyFont="1" applyFill="1" applyBorder="1" applyAlignment="1">
      <alignment horizontal="center" vertical="center"/>
    </xf>
    <xf numFmtId="3" fontId="6" fillId="4" borderId="50" xfId="0" applyNumberFormat="1" applyFont="1" applyFill="1" applyBorder="1" applyAlignment="1">
      <alignment horizontal="center" vertical="center"/>
    </xf>
    <xf numFmtId="9" fontId="6" fillId="4" borderId="50" xfId="0" applyNumberFormat="1"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0" xfId="0" applyFont="1" applyFill="1" applyBorder="1" applyAlignment="1">
      <alignment horizontal="center" vertical="center" wrapText="1"/>
    </xf>
    <xf numFmtId="9" fontId="5" fillId="0" borderId="57" xfId="0" applyNumberFormat="1" applyFont="1" applyBorder="1" applyAlignment="1">
      <alignment horizontal="center" vertical="center"/>
    </xf>
    <xf numFmtId="9" fontId="5" fillId="0" borderId="49"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5" fillId="0" borderId="5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5" xfId="0" applyFont="1" applyBorder="1" applyAlignment="1">
      <alignment horizontal="center" vertical="center" wrapText="1"/>
    </xf>
    <xf numFmtId="9" fontId="8" fillId="0" borderId="63" xfId="0" applyNumberFormat="1" applyFont="1" applyBorder="1" applyAlignment="1">
      <alignment horizontal="center" vertical="center"/>
    </xf>
    <xf numFmtId="9" fontId="5" fillId="0" borderId="53" xfId="0" applyNumberFormat="1" applyFont="1" applyBorder="1" applyAlignment="1">
      <alignment horizontal="center" vertical="center"/>
    </xf>
    <xf numFmtId="0" fontId="5" fillId="0" borderId="43" xfId="0" applyFont="1" applyBorder="1" applyAlignment="1">
      <alignment horizontal="center" vertical="center" wrapText="1"/>
    </xf>
    <xf numFmtId="164" fontId="5" fillId="0" borderId="34" xfId="0" applyNumberFormat="1" applyFont="1" applyBorder="1" applyAlignment="1">
      <alignment horizontal="center" vertical="center"/>
    </xf>
    <xf numFmtId="0" fontId="7" fillId="0" borderId="34" xfId="0" applyFont="1" applyFill="1" applyBorder="1" applyAlignment="1">
      <alignment horizontal="justify" vertical="center" wrapText="1"/>
    </xf>
    <xf numFmtId="9" fontId="5" fillId="0" borderId="34" xfId="0" applyNumberFormat="1" applyFont="1" applyBorder="1" applyAlignment="1">
      <alignment horizontal="center" vertical="center"/>
    </xf>
    <xf numFmtId="9" fontId="5" fillId="0" borderId="41"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5" fillId="0" borderId="42" xfId="0" applyNumberFormat="1" applyFont="1" applyBorder="1" applyAlignment="1">
      <alignment horizontal="center" vertical="center"/>
    </xf>
    <xf numFmtId="9" fontId="5" fillId="0" borderId="33" xfId="0" applyNumberFormat="1" applyFont="1" applyBorder="1" applyAlignment="1">
      <alignment horizontal="center" vertical="center"/>
    </xf>
    <xf numFmtId="0" fontId="5" fillId="0" borderId="43" xfId="0" applyFont="1" applyBorder="1" applyAlignment="1">
      <alignment horizontal="center" vertical="center"/>
    </xf>
    <xf numFmtId="3" fontId="5" fillId="0" borderId="34" xfId="0" applyNumberFormat="1" applyFont="1" applyBorder="1" applyAlignment="1">
      <alignment horizontal="center" vertical="center"/>
    </xf>
    <xf numFmtId="9" fontId="8" fillId="0" borderId="64" xfId="0" applyNumberFormat="1" applyFont="1" applyBorder="1" applyAlignment="1">
      <alignment horizontal="center" vertical="center"/>
    </xf>
    <xf numFmtId="9" fontId="5" fillId="0" borderId="65" xfId="0" applyNumberFormat="1" applyFont="1" applyBorder="1" applyAlignment="1">
      <alignment horizontal="center" vertical="center"/>
    </xf>
    <xf numFmtId="0" fontId="5" fillId="3" borderId="22" xfId="0" applyFont="1" applyFill="1" applyBorder="1" applyAlignment="1">
      <alignment horizontal="center" vertical="center" wrapText="1"/>
    </xf>
    <xf numFmtId="164" fontId="5" fillId="3" borderId="22" xfId="0" applyNumberFormat="1" applyFont="1" applyFill="1" applyBorder="1" applyAlignment="1">
      <alignment horizontal="center" vertical="center"/>
    </xf>
    <xf numFmtId="0" fontId="5" fillId="3" borderId="22" xfId="0" applyFont="1" applyFill="1" applyBorder="1"/>
    <xf numFmtId="3" fontId="5" fillId="3" borderId="22" xfId="0" applyNumberFormat="1" applyFont="1" applyFill="1" applyBorder="1" applyAlignment="1">
      <alignment horizontal="center" vertical="center"/>
    </xf>
    <xf numFmtId="9" fontId="8" fillId="3" borderId="22" xfId="0" applyNumberFormat="1" applyFont="1" applyFill="1" applyBorder="1" applyAlignment="1">
      <alignment horizontal="center" vertical="center"/>
    </xf>
    <xf numFmtId="9" fontId="5" fillId="3" borderId="22" xfId="0" applyNumberFormat="1" applyFont="1" applyFill="1" applyBorder="1" applyAlignment="1">
      <alignment horizontal="center" vertical="center"/>
    </xf>
    <xf numFmtId="0" fontId="5" fillId="3" borderId="22" xfId="0" applyFont="1" applyFill="1" applyBorder="1" applyAlignment="1">
      <alignment horizontal="center" vertical="center"/>
    </xf>
    <xf numFmtId="9" fontId="5" fillId="3" borderId="12"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3" fontId="5" fillId="0" borderId="41" xfId="0" applyNumberFormat="1" applyFont="1" applyBorder="1" applyAlignment="1">
      <alignment horizontal="center" vertical="center"/>
    </xf>
    <xf numFmtId="0" fontId="0" fillId="0" borderId="0" xfId="0" applyAlignment="1">
      <alignment horizontal="center"/>
    </xf>
    <xf numFmtId="0" fontId="12" fillId="0" borderId="0" xfId="0" applyFont="1" applyAlignment="1">
      <alignment horizontal="center"/>
    </xf>
    <xf numFmtId="0" fontId="13" fillId="5" borderId="5" xfId="0" applyFont="1" applyFill="1" applyBorder="1" applyAlignment="1">
      <alignment horizontal="center" vertical="center" wrapText="1"/>
    </xf>
    <xf numFmtId="0" fontId="13" fillId="0" borderId="0" xfId="0" applyFont="1" applyBorder="1" applyAlignment="1" applyProtection="1"/>
    <xf numFmtId="41" fontId="0" fillId="0" borderId="0" xfId="133" applyFont="1"/>
    <xf numFmtId="41" fontId="13" fillId="0" borderId="0" xfId="133" applyFont="1" applyBorder="1" applyAlignment="1" applyProtection="1"/>
    <xf numFmtId="0" fontId="12" fillId="0" borderId="0" xfId="0" applyFont="1"/>
    <xf numFmtId="0" fontId="13" fillId="5" borderId="5" xfId="0" applyFont="1" applyFill="1" applyBorder="1" applyAlignment="1">
      <alignment horizontal="center" vertical="center"/>
    </xf>
    <xf numFmtId="4" fontId="13" fillId="5" borderId="5" xfId="0" applyNumberFormat="1" applyFont="1" applyFill="1" applyBorder="1" applyAlignment="1">
      <alignment horizontal="center" vertical="center"/>
    </xf>
    <xf numFmtId="0" fontId="13" fillId="0" borderId="0" xfId="0" applyFont="1" applyAlignment="1">
      <alignment horizontal="center"/>
    </xf>
    <xf numFmtId="14" fontId="0" fillId="0" borderId="0" xfId="0" applyNumberFormat="1" applyFont="1" applyBorder="1" applyAlignment="1" applyProtection="1"/>
    <xf numFmtId="41" fontId="2" fillId="0" borderId="0" xfId="133"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165" fontId="14" fillId="0" borderId="0" xfId="133" applyNumberFormat="1" applyFont="1" applyAlignment="1">
      <alignment vertical="center"/>
    </xf>
    <xf numFmtId="0" fontId="14" fillId="0" borderId="0" xfId="0" applyFont="1" applyBorder="1" applyAlignment="1">
      <alignment vertical="center"/>
    </xf>
    <xf numFmtId="0" fontId="13" fillId="0" borderId="0" xfId="0" applyFont="1" applyBorder="1" applyAlignment="1" applyProtection="1">
      <alignment vertical="center" wrapText="1"/>
    </xf>
    <xf numFmtId="0" fontId="14" fillId="0" borderId="0" xfId="0" applyFont="1" applyBorder="1" applyAlignment="1">
      <alignment vertical="center" wrapText="1"/>
    </xf>
    <xf numFmtId="41" fontId="13" fillId="5" borderId="5" xfId="133" applyFont="1" applyFill="1" applyBorder="1" applyAlignment="1">
      <alignment horizontal="center" vertical="center"/>
    </xf>
    <xf numFmtId="0" fontId="15" fillId="0" borderId="0" xfId="0" applyFont="1"/>
    <xf numFmtId="0" fontId="15" fillId="0" borderId="0" xfId="0" applyFont="1" applyAlignment="1">
      <alignment horizontal="center" vertical="center"/>
    </xf>
    <xf numFmtId="14" fontId="0" fillId="6" borderId="0" xfId="0" applyNumberFormat="1" applyFont="1" applyFill="1" applyBorder="1" applyAlignment="1" applyProtection="1"/>
    <xf numFmtId="0" fontId="0" fillId="6" borderId="0" xfId="0" applyFill="1"/>
    <xf numFmtId="41" fontId="0" fillId="6" borderId="0" xfId="133" applyFont="1" applyFill="1"/>
    <xf numFmtId="0" fontId="5" fillId="7" borderId="1"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3" fontId="7" fillId="0" borderId="0" xfId="0" applyNumberFormat="1" applyFont="1" applyFill="1" applyBorder="1" applyAlignment="1">
      <alignment horizontal="left" vertical="center" wrapText="1"/>
    </xf>
    <xf numFmtId="3" fontId="5" fillId="0" borderId="0" xfId="0" applyNumberFormat="1" applyFont="1" applyAlignment="1">
      <alignment vertical="center"/>
    </xf>
    <xf numFmtId="165" fontId="14" fillId="0" borderId="0" xfId="133" applyNumberFormat="1" applyFont="1" applyFill="1" applyBorder="1" applyAlignment="1" applyProtection="1">
      <alignment vertical="center"/>
    </xf>
    <xf numFmtId="165" fontId="14" fillId="0" borderId="0" xfId="133" applyNumberFormat="1" applyFont="1" applyFill="1" applyBorder="1" applyAlignment="1">
      <alignment vertical="center"/>
    </xf>
    <xf numFmtId="165" fontId="0" fillId="0" borderId="5" xfId="133" applyNumberFormat="1" applyFont="1" applyFill="1" applyBorder="1" applyAlignment="1">
      <alignment vertical="center"/>
    </xf>
    <xf numFmtId="0" fontId="5" fillId="0" borderId="0" xfId="0" applyFont="1" applyFill="1" applyAlignment="1">
      <alignment vertical="center"/>
    </xf>
    <xf numFmtId="41" fontId="5" fillId="0" borderId="0" xfId="133" applyFont="1" applyAlignment="1">
      <alignment vertical="center" wrapText="1"/>
    </xf>
    <xf numFmtId="3" fontId="5" fillId="0" borderId="50" xfId="0" applyNumberFormat="1" applyFont="1" applyFill="1" applyBorder="1" applyAlignment="1">
      <alignment horizontal="center" vertical="center"/>
    </xf>
    <xf numFmtId="9" fontId="5" fillId="0" borderId="50" xfId="0" applyNumberFormat="1" applyFont="1" applyFill="1" applyBorder="1" applyAlignment="1">
      <alignment horizontal="center" vertical="center"/>
    </xf>
    <xf numFmtId="9" fontId="5" fillId="0" borderId="51" xfId="0" applyNumberFormat="1" applyFont="1" applyFill="1" applyBorder="1" applyAlignment="1">
      <alignment horizontal="center" vertical="center"/>
    </xf>
    <xf numFmtId="0" fontId="5" fillId="0" borderId="0" xfId="0" applyFont="1" applyFill="1" applyAlignment="1">
      <alignment vertical="center" wrapText="1"/>
    </xf>
    <xf numFmtId="3" fontId="5" fillId="0" borderId="0" xfId="0" applyNumberFormat="1" applyFont="1" applyFill="1" applyAlignment="1">
      <alignment vertical="center"/>
    </xf>
    <xf numFmtId="0" fontId="5" fillId="0" borderId="0" xfId="0" applyFont="1" applyAlignment="1">
      <alignment horizontal="center" vertical="center" wrapText="1"/>
    </xf>
    <xf numFmtId="0" fontId="5" fillId="0" borderId="14" xfId="0" applyFont="1" applyFill="1" applyBorder="1" applyAlignment="1">
      <alignment horizontal="center" vertical="center"/>
    </xf>
    <xf numFmtId="3"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3" fontId="5" fillId="0" borderId="34" xfId="0" applyNumberFormat="1" applyFont="1" applyFill="1" applyBorder="1" applyAlignment="1">
      <alignment horizontal="center" vertical="center"/>
    </xf>
    <xf numFmtId="9" fontId="5" fillId="0" borderId="34" xfId="0" applyNumberFormat="1" applyFont="1" applyFill="1" applyBorder="1" applyAlignment="1">
      <alignment horizontal="center" vertical="center"/>
    </xf>
    <xf numFmtId="9" fontId="5" fillId="0" borderId="33" xfId="0" applyNumberFormat="1" applyFont="1" applyFill="1" applyBorder="1" applyAlignment="1">
      <alignment horizontal="center" vertical="center"/>
    </xf>
    <xf numFmtId="3" fontId="5" fillId="0" borderId="19" xfId="0" applyNumberFormat="1" applyFont="1" applyFill="1" applyBorder="1" applyAlignment="1">
      <alignment horizontal="center" vertical="center"/>
    </xf>
    <xf numFmtId="9" fontId="5" fillId="0" borderId="19" xfId="0" applyNumberFormat="1" applyFont="1" applyFill="1" applyBorder="1" applyAlignment="1">
      <alignment horizontal="center" vertical="center"/>
    </xf>
    <xf numFmtId="9" fontId="5" fillId="0" borderId="28"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59" xfId="0" applyFont="1" applyFill="1" applyBorder="1" applyAlignment="1">
      <alignment horizontal="center" vertical="center"/>
    </xf>
    <xf numFmtId="3"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52" xfId="0" applyNumberFormat="1" applyFont="1" applyFill="1" applyBorder="1" applyAlignment="1">
      <alignment horizontal="center" vertical="center"/>
    </xf>
    <xf numFmtId="9" fontId="5" fillId="0" borderId="52" xfId="0" applyNumberFormat="1" applyFont="1" applyFill="1" applyBorder="1" applyAlignment="1">
      <alignment horizontal="center" vertical="center"/>
    </xf>
    <xf numFmtId="9" fontId="5" fillId="0" borderId="56"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32" xfId="0" applyNumberFormat="1" applyFont="1" applyFill="1" applyBorder="1" applyAlignment="1">
      <alignment horizontal="center" vertical="center"/>
    </xf>
    <xf numFmtId="41" fontId="5" fillId="0" borderId="0" xfId="133" applyFont="1" applyAlignment="1">
      <alignment vertical="center"/>
    </xf>
    <xf numFmtId="0" fontId="14" fillId="8" borderId="0" xfId="0" applyFont="1" applyFill="1" applyAlignment="1">
      <alignment vertical="center"/>
    </xf>
    <xf numFmtId="0" fontId="14" fillId="8" borderId="0" xfId="0" applyFont="1" applyFill="1" applyAlignment="1">
      <alignment vertical="center" wrapText="1"/>
    </xf>
    <xf numFmtId="165" fontId="14" fillId="8" borderId="0" xfId="133" applyNumberFormat="1" applyFont="1" applyFill="1" applyAlignment="1">
      <alignmen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3" fillId="0" borderId="0"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5" xfId="0" applyFont="1" applyFill="1" applyBorder="1" applyAlignment="1" applyProtection="1">
      <alignment vertical="center" wrapText="1"/>
    </xf>
    <xf numFmtId="165" fontId="14" fillId="0" borderId="5" xfId="133" applyNumberFormat="1" applyFont="1" applyFill="1" applyBorder="1" applyAlignment="1" applyProtection="1">
      <alignment vertical="center"/>
    </xf>
    <xf numFmtId="0" fontId="14" fillId="0" borderId="5" xfId="0" applyFont="1" applyFill="1" applyBorder="1" applyAlignment="1">
      <alignment vertical="center" wrapText="1"/>
    </xf>
    <xf numFmtId="0" fontId="14" fillId="0" borderId="0" xfId="0" applyFont="1" applyFill="1" applyAlignment="1">
      <alignment vertical="center" wrapText="1"/>
    </xf>
    <xf numFmtId="0" fontId="14" fillId="0" borderId="5" xfId="0" applyFont="1" applyFill="1" applyBorder="1" applyAlignment="1">
      <alignment vertical="center"/>
    </xf>
    <xf numFmtId="165" fontId="14" fillId="0" borderId="5" xfId="133" applyNumberFormat="1" applyFont="1" applyFill="1" applyBorder="1" applyAlignment="1">
      <alignment vertical="center"/>
    </xf>
    <xf numFmtId="0" fontId="14" fillId="0" borderId="0" xfId="0" applyFont="1" applyFill="1" applyBorder="1" applyAlignment="1" applyProtection="1">
      <alignment vertical="center" wrapText="1"/>
    </xf>
    <xf numFmtId="165" fontId="14" fillId="0" borderId="0" xfId="133" applyNumberFormat="1" applyFont="1" applyFill="1" applyAlignment="1">
      <alignment vertical="center"/>
    </xf>
    <xf numFmtId="0" fontId="0" fillId="0" borderId="5" xfId="0" applyFill="1" applyBorder="1" applyAlignment="1">
      <alignment vertical="center"/>
    </xf>
    <xf numFmtId="0" fontId="0" fillId="0" borderId="5" xfId="0" applyFill="1" applyBorder="1" applyAlignment="1">
      <alignment vertical="center" wrapText="1"/>
    </xf>
    <xf numFmtId="165" fontId="13" fillId="0" borderId="0" xfId="133" applyNumberFormat="1" applyFont="1" applyFill="1" applyBorder="1" applyAlignment="1" applyProtection="1">
      <alignment vertical="center"/>
    </xf>
    <xf numFmtId="0" fontId="3" fillId="7" borderId="53" xfId="0" applyFont="1" applyFill="1" applyBorder="1" applyAlignment="1">
      <alignment horizontal="center" vertical="center" wrapText="1"/>
    </xf>
    <xf numFmtId="0" fontId="5" fillId="0" borderId="59" xfId="0" applyFont="1" applyBorder="1" applyAlignment="1">
      <alignment horizontal="center" vertical="center" wrapText="1"/>
    </xf>
    <xf numFmtId="0" fontId="5" fillId="0" borderId="58" xfId="0" applyFont="1" applyFill="1" applyBorder="1" applyAlignment="1">
      <alignment horizontal="center" vertical="center" wrapText="1"/>
    </xf>
    <xf numFmtId="0" fontId="5" fillId="0" borderId="47"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59" xfId="0"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58" xfId="0" applyFont="1" applyFill="1" applyBorder="1" applyAlignment="1">
      <alignment horizontal="center" vertical="center"/>
    </xf>
    <xf numFmtId="0" fontId="13" fillId="0" borderId="5" xfId="0" applyFont="1" applyFill="1" applyBorder="1" applyAlignment="1">
      <alignment vertical="center"/>
    </xf>
    <xf numFmtId="165" fontId="13" fillId="0" borderId="5" xfId="133" applyNumberFormat="1" applyFont="1" applyFill="1" applyBorder="1" applyAlignment="1" applyProtection="1">
      <alignment vertical="center"/>
    </xf>
    <xf numFmtId="166" fontId="5" fillId="0" borderId="37" xfId="0" applyNumberFormat="1" applyFont="1" applyBorder="1" applyAlignment="1">
      <alignment horizontal="center" vertical="center"/>
    </xf>
    <xf numFmtId="9" fontId="5" fillId="0" borderId="13" xfId="0" applyNumberFormat="1" applyFont="1" applyFill="1" applyBorder="1" applyAlignment="1">
      <alignment horizontal="center" vertical="center"/>
    </xf>
    <xf numFmtId="9" fontId="5" fillId="0" borderId="57" xfId="0" applyNumberFormat="1" applyFont="1" applyFill="1" applyBorder="1" applyAlignment="1">
      <alignment horizontal="center" vertical="center"/>
    </xf>
    <xf numFmtId="166" fontId="5" fillId="0" borderId="57" xfId="0" applyNumberFormat="1" applyFont="1" applyBorder="1" applyAlignment="1">
      <alignment horizontal="center" vertical="center"/>
    </xf>
    <xf numFmtId="164" fontId="5" fillId="0" borderId="5" xfId="0" applyNumberFormat="1" applyFont="1" applyFill="1" applyBorder="1" applyAlignment="1">
      <alignment horizontal="center" vertical="center"/>
    </xf>
    <xf numFmtId="3" fontId="5" fillId="0" borderId="57" xfId="0" applyNumberFormat="1" applyFont="1" applyFill="1" applyBorder="1" applyAlignment="1">
      <alignment horizontal="center" vertical="center"/>
    </xf>
    <xf numFmtId="9" fontId="8" fillId="0" borderId="61"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0" fontId="5" fillId="0" borderId="0" xfId="0" applyFont="1" applyFill="1"/>
    <xf numFmtId="0" fontId="5" fillId="9" borderId="0" xfId="0" applyFont="1" applyFill="1" applyAlignment="1">
      <alignment wrapText="1"/>
    </xf>
    <xf numFmtId="0" fontId="16" fillId="9" borderId="0" xfId="0" applyFont="1" applyFill="1" applyAlignment="1">
      <alignment horizontal="center" vertical="center" wrapText="1"/>
    </xf>
    <xf numFmtId="0" fontId="5" fillId="9" borderId="0" xfId="0" applyFont="1" applyFill="1" applyAlignment="1">
      <alignment vertical="center" wrapText="1"/>
    </xf>
    <xf numFmtId="0" fontId="8" fillId="9" borderId="0" xfId="0" applyFont="1" applyFill="1" applyAlignment="1">
      <alignment wrapText="1"/>
    </xf>
    <xf numFmtId="0" fontId="8" fillId="9" borderId="0" xfId="0" applyFont="1" applyFill="1" applyAlignment="1">
      <alignment vertical="center" wrapText="1"/>
    </xf>
    <xf numFmtId="3" fontId="8" fillId="9" borderId="0" xfId="0" applyNumberFormat="1" applyFont="1" applyFill="1" applyBorder="1" applyAlignment="1">
      <alignment horizontal="left" vertical="center" wrapText="1"/>
    </xf>
    <xf numFmtId="0" fontId="5" fillId="9" borderId="0" xfId="0" applyFont="1" applyFill="1" applyAlignment="1">
      <alignment vertical="center"/>
    </xf>
    <xf numFmtId="0" fontId="4" fillId="0" borderId="0" xfId="0" applyFont="1" applyFill="1" applyAlignment="1">
      <alignment vertical="center" wrapText="1"/>
    </xf>
    <xf numFmtId="3" fontId="6" fillId="0" borderId="50" xfId="0" applyNumberFormat="1" applyFont="1" applyFill="1" applyBorder="1" applyAlignment="1">
      <alignment horizontal="center" vertical="center"/>
    </xf>
    <xf numFmtId="43" fontId="5" fillId="0" borderId="0" xfId="134" applyFont="1" applyFill="1" applyAlignment="1">
      <alignment vertical="center"/>
    </xf>
    <xf numFmtId="167" fontId="5" fillId="0" borderId="0" xfId="134" applyNumberFormat="1" applyFont="1" applyFill="1" applyAlignment="1">
      <alignment vertical="center"/>
    </xf>
    <xf numFmtId="3" fontId="5" fillId="0" borderId="0" xfId="0" applyNumberFormat="1" applyFont="1" applyFill="1" applyAlignment="1">
      <alignment horizontal="center" vertical="center"/>
    </xf>
    <xf numFmtId="0" fontId="3"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Alignment="1">
      <alignment horizontal="center" vertical="center" wrapText="1"/>
    </xf>
    <xf numFmtId="0" fontId="2" fillId="0" borderId="27"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2"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6" xfId="0" applyFont="1" applyBorder="1" applyAlignment="1">
      <alignment horizontal="center" vertical="center"/>
    </xf>
    <xf numFmtId="0" fontId="2"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5" xfId="0" applyFont="1" applyBorder="1" applyAlignment="1">
      <alignment horizontal="center" vertical="center" wrapText="1"/>
    </xf>
    <xf numFmtId="0" fontId="2" fillId="7" borderId="32" xfId="0" applyFont="1" applyFill="1" applyBorder="1" applyAlignment="1">
      <alignment horizontal="center" vertical="center" wrapText="1"/>
    </xf>
    <xf numFmtId="0" fontId="2" fillId="7" borderId="54" xfId="0" applyFont="1" applyFill="1" applyBorder="1" applyAlignment="1">
      <alignment horizontal="center" vertical="center" wrapText="1"/>
    </xf>
    <xf numFmtId="0" fontId="12" fillId="0" borderId="0" xfId="0" applyFont="1" applyAlignment="1">
      <alignment horizontal="center"/>
    </xf>
    <xf numFmtId="41" fontId="12" fillId="0" borderId="0" xfId="133" applyFont="1" applyAlignment="1">
      <alignment horizontal="center"/>
    </xf>
  </cellXfs>
  <cellStyles count="1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Millares" xfId="134" builtinId="3"/>
    <cellStyle name="Millares [0]" xfId="133" builtinId="6"/>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5" name="Imagen 2" descr="escudo">
          <a:extLst>
            <a:ext uri="{FF2B5EF4-FFF2-40B4-BE49-F238E27FC236}">
              <a16:creationId xmlns:a16="http://schemas.microsoft.com/office/drawing/2014/main" xmlns="" id="{00000000-0008-0000-0000-0000B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9025" y="114300"/>
          <a:ext cx="12382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9"/>
  <sheetViews>
    <sheetView tabSelected="1" zoomScale="70" zoomScaleNormal="70"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10" width="9.625" style="1" customWidth="1"/>
    <col min="11" max="11" width="9.75" style="1" hidden="1" customWidth="1"/>
    <col min="12" max="12" width="10.75" style="1" customWidth="1"/>
    <col min="13" max="14" width="13.125" style="1" customWidth="1"/>
    <col min="15" max="17" width="23.625" style="1" customWidth="1"/>
    <col min="18" max="19" width="12.625" style="1" customWidth="1"/>
    <col min="20" max="20" width="16.625" style="162" customWidth="1"/>
    <col min="21" max="21" width="71.125" style="241" hidden="1" customWidth="1"/>
    <col min="22" max="22" width="0" style="1" hidden="1" customWidth="1"/>
    <col min="23" max="16384" width="10.75" style="1"/>
  </cols>
  <sheetData>
    <row r="2" spans="2:22" ht="20.100000000000001" customHeight="1" x14ac:dyDescent="0.2">
      <c r="B2" s="255" t="s">
        <v>16</v>
      </c>
      <c r="C2" s="255"/>
      <c r="D2" s="255"/>
      <c r="E2" s="255"/>
      <c r="F2" s="255"/>
      <c r="G2" s="255"/>
      <c r="H2" s="255"/>
      <c r="I2" s="255"/>
      <c r="J2" s="255"/>
      <c r="K2" s="255"/>
      <c r="L2" s="255"/>
      <c r="M2" s="255"/>
      <c r="N2" s="255"/>
      <c r="O2" s="255"/>
      <c r="P2" s="255"/>
      <c r="Q2" s="255"/>
      <c r="R2" s="255"/>
      <c r="S2" s="255"/>
    </row>
    <row r="3" spans="2:22" ht="20.100000000000001" customHeight="1" x14ac:dyDescent="0.2">
      <c r="B3" s="255" t="s">
        <v>25</v>
      </c>
      <c r="C3" s="255"/>
      <c r="D3" s="255"/>
      <c r="E3" s="255"/>
      <c r="F3" s="255"/>
      <c r="G3" s="255"/>
      <c r="H3" s="255"/>
      <c r="I3" s="255"/>
      <c r="J3" s="255"/>
      <c r="K3" s="255"/>
      <c r="L3" s="255"/>
      <c r="M3" s="255"/>
      <c r="N3" s="255"/>
      <c r="O3" s="255"/>
      <c r="P3" s="255"/>
      <c r="Q3" s="255"/>
      <c r="R3" s="255"/>
      <c r="S3" s="255"/>
      <c r="T3" s="248"/>
    </row>
    <row r="4" spans="2:22" ht="20.100000000000001" customHeight="1" x14ac:dyDescent="0.2">
      <c r="B4" s="255" t="s">
        <v>26</v>
      </c>
      <c r="C4" s="255"/>
      <c r="D4" s="255"/>
      <c r="E4" s="255"/>
      <c r="F4" s="255"/>
      <c r="G4" s="255"/>
      <c r="H4" s="255"/>
      <c r="I4" s="255"/>
      <c r="J4" s="255"/>
      <c r="K4" s="255"/>
      <c r="L4" s="255"/>
      <c r="M4" s="255"/>
      <c r="N4" s="255"/>
      <c r="O4" s="255"/>
      <c r="P4" s="255"/>
      <c r="Q4" s="255"/>
      <c r="R4" s="255"/>
      <c r="S4" s="255"/>
    </row>
    <row r="6" spans="2:22" ht="15.75" thickBot="1" x14ac:dyDescent="0.25"/>
    <row r="7" spans="2:22" ht="18" customHeight="1" thickBot="1" x14ac:dyDescent="0.25">
      <c r="B7" s="2" t="s">
        <v>2</v>
      </c>
      <c r="C7" s="3" t="s">
        <v>13</v>
      </c>
      <c r="D7" s="4"/>
      <c r="E7" s="4"/>
      <c r="F7" s="4"/>
      <c r="G7" s="4"/>
      <c r="H7" s="4"/>
      <c r="I7" s="4"/>
      <c r="J7" s="4"/>
      <c r="K7" s="4"/>
      <c r="L7" s="4"/>
      <c r="M7" s="4"/>
      <c r="N7" s="4"/>
      <c r="O7" s="4"/>
      <c r="P7" s="4"/>
      <c r="Q7" s="4"/>
      <c r="R7" s="4"/>
      <c r="S7" s="4"/>
    </row>
    <row r="8" spans="2:22" ht="18" customHeight="1" thickBot="1" x14ac:dyDescent="0.25">
      <c r="B8" s="7">
        <v>2020</v>
      </c>
      <c r="C8" s="8">
        <v>44135</v>
      </c>
      <c r="D8" s="256" t="s">
        <v>3</v>
      </c>
      <c r="E8" s="257"/>
      <c r="F8" s="257"/>
      <c r="G8" s="257"/>
      <c r="H8" s="257"/>
      <c r="I8" s="257"/>
      <c r="J8" s="258"/>
      <c r="K8" s="4"/>
      <c r="L8" s="4"/>
      <c r="M8" s="4"/>
      <c r="N8" s="4"/>
      <c r="O8" s="4"/>
      <c r="P8" s="4"/>
      <c r="Q8" s="4"/>
      <c r="R8" s="4"/>
      <c r="S8" s="4"/>
    </row>
    <row r="9" spans="2:22" ht="30" customHeight="1" x14ac:dyDescent="0.2">
      <c r="B9" s="259" t="s">
        <v>17</v>
      </c>
      <c r="C9" s="262" t="s">
        <v>18</v>
      </c>
      <c r="D9" s="264" t="s">
        <v>0</v>
      </c>
      <c r="E9" s="267" t="s">
        <v>4</v>
      </c>
      <c r="F9" s="267"/>
      <c r="G9" s="267" t="s">
        <v>5</v>
      </c>
      <c r="H9" s="267"/>
      <c r="I9" s="267"/>
      <c r="J9" s="269"/>
      <c r="K9" s="5"/>
      <c r="L9" s="264" t="s">
        <v>6</v>
      </c>
      <c r="M9" s="269"/>
      <c r="N9" s="279" t="s">
        <v>23</v>
      </c>
      <c r="O9" s="280"/>
      <c r="P9" s="280"/>
      <c r="Q9" s="280"/>
      <c r="R9" s="280"/>
      <c r="S9" s="281"/>
    </row>
    <row r="10" spans="2:22" ht="17.100000000000001" customHeight="1" x14ac:dyDescent="0.2">
      <c r="B10" s="260"/>
      <c r="C10" s="263"/>
      <c r="D10" s="265"/>
      <c r="E10" s="268"/>
      <c r="F10" s="268"/>
      <c r="G10" s="268" t="s">
        <v>7</v>
      </c>
      <c r="H10" s="272" t="s">
        <v>24</v>
      </c>
      <c r="I10" s="273" t="s">
        <v>1</v>
      </c>
      <c r="J10" s="270" t="s">
        <v>8</v>
      </c>
      <c r="K10" s="6"/>
      <c r="L10" s="275" t="s">
        <v>9</v>
      </c>
      <c r="M10" s="277" t="s">
        <v>10</v>
      </c>
      <c r="N10" s="282"/>
      <c r="O10" s="283"/>
      <c r="P10" s="283"/>
      <c r="Q10" s="283"/>
      <c r="R10" s="283"/>
      <c r="S10" s="284"/>
    </row>
    <row r="11" spans="2:22" ht="37.5" customHeight="1" thickBot="1" x14ac:dyDescent="0.25">
      <c r="B11" s="261"/>
      <c r="C11" s="263"/>
      <c r="D11" s="266"/>
      <c r="E11" s="20" t="s">
        <v>11</v>
      </c>
      <c r="F11" s="20" t="s">
        <v>12</v>
      </c>
      <c r="G11" s="272"/>
      <c r="H11" s="285"/>
      <c r="I11" s="274"/>
      <c r="J11" s="271"/>
      <c r="K11" s="21"/>
      <c r="L11" s="276"/>
      <c r="M11" s="278"/>
      <c r="N11" s="253" t="s">
        <v>22</v>
      </c>
      <c r="O11" s="227" t="s">
        <v>19</v>
      </c>
      <c r="P11" s="254" t="s">
        <v>20</v>
      </c>
      <c r="Q11" s="22" t="s">
        <v>21</v>
      </c>
      <c r="R11" s="22" t="s">
        <v>14</v>
      </c>
      <c r="S11" s="23" t="s">
        <v>15</v>
      </c>
      <c r="U11" s="242" t="s">
        <v>1136</v>
      </c>
    </row>
    <row r="12" spans="2:22" ht="75.75" thickBot="1" x14ac:dyDescent="0.25">
      <c r="B12" s="96" t="s">
        <v>30</v>
      </c>
      <c r="C12" s="96" t="s">
        <v>29</v>
      </c>
      <c r="D12" s="94" t="s">
        <v>28</v>
      </c>
      <c r="E12" s="27">
        <v>43831</v>
      </c>
      <c r="F12" s="27">
        <v>44196</v>
      </c>
      <c r="G12" s="19" t="s">
        <v>27</v>
      </c>
      <c r="H12" s="28">
        <v>1</v>
      </c>
      <c r="I12" s="28">
        <v>1</v>
      </c>
      <c r="J12" s="61">
        <v>1</v>
      </c>
      <c r="K12" s="75">
        <f>+J12/I12</f>
        <v>1</v>
      </c>
      <c r="L12" s="76">
        <f>DAYS360(E12,$C$8)/DAYS360(E12,F12)</f>
        <v>0.83333333333333337</v>
      </c>
      <c r="M12" s="30">
        <f>IF(I12=0," -",IF(K12&gt;100%,100%,K12))</f>
        <v>1</v>
      </c>
      <c r="N12" s="99" t="s">
        <v>1128</v>
      </c>
      <c r="O12" s="174">
        <v>619960</v>
      </c>
      <c r="P12" s="174">
        <v>409991</v>
      </c>
      <c r="Q12" s="164">
        <v>0</v>
      </c>
      <c r="R12" s="165">
        <f>IF(O12=0," -",P12/O12)</f>
        <v>0.66131847215949413</v>
      </c>
      <c r="S12" s="166" t="str">
        <f>IF(Q12=0," -",IF(P12=0,100%,Q12/P12))</f>
        <v xml:space="preserve"> -</v>
      </c>
      <c r="T12" s="168"/>
      <c r="U12" s="243" t="s">
        <v>1156</v>
      </c>
      <c r="V12" s="1" t="s">
        <v>1148</v>
      </c>
    </row>
    <row r="13" spans="2:22" ht="12.95" customHeight="1" thickBot="1" x14ac:dyDescent="0.25">
      <c r="B13" s="89"/>
      <c r="C13" s="90"/>
      <c r="D13" s="40"/>
      <c r="E13" s="41"/>
      <c r="F13" s="41"/>
      <c r="G13" s="42"/>
      <c r="H13" s="43"/>
      <c r="I13" s="43"/>
      <c r="J13" s="43"/>
      <c r="K13" s="44"/>
      <c r="L13" s="45"/>
      <c r="M13" s="45"/>
      <c r="N13" s="46"/>
      <c r="O13" s="43"/>
      <c r="P13" s="43"/>
      <c r="Q13" s="43"/>
      <c r="R13" s="45"/>
      <c r="S13" s="47"/>
    </row>
    <row r="14" spans="2:22" ht="90" x14ac:dyDescent="0.2">
      <c r="B14" s="292" t="s">
        <v>44</v>
      </c>
      <c r="C14" s="292" t="s">
        <v>43</v>
      </c>
      <c r="D14" s="289" t="s">
        <v>40</v>
      </c>
      <c r="E14" s="31">
        <v>43831</v>
      </c>
      <c r="F14" s="31">
        <v>44196</v>
      </c>
      <c r="G14" s="15" t="s">
        <v>31</v>
      </c>
      <c r="H14" s="32">
        <v>2</v>
      </c>
      <c r="I14" s="32">
        <v>0</v>
      </c>
      <c r="J14" s="232">
        <v>0.2</v>
      </c>
      <c r="K14" s="77" t="e">
        <f>+J14/I14</f>
        <v>#DIV/0!</v>
      </c>
      <c r="L14" s="80">
        <f t="shared" ref="L14:L15" si="0">DAYS360(E14,$C$8)/DAYS360(E14,F14)</f>
        <v>0.83333333333333337</v>
      </c>
      <c r="M14" s="34" t="str">
        <f t="shared" ref="M14:M15" si="1">IF(I14=0," -",IF(K14&gt;100%,100%,K14))</f>
        <v xml:space="preserve"> -</v>
      </c>
      <c r="N14" s="69">
        <v>22106811</v>
      </c>
      <c r="O14" s="180">
        <v>64296</v>
      </c>
      <c r="P14" s="180">
        <v>23067</v>
      </c>
      <c r="Q14" s="180">
        <v>0</v>
      </c>
      <c r="R14" s="181">
        <f t="shared" ref="R14:R15" si="2">IF(O14=0," -",P14/O14)</f>
        <v>0.35876259798432253</v>
      </c>
      <c r="S14" s="182" t="str">
        <f t="shared" ref="S14:S15" si="3">IF(Q14=0," -",IF(P14=0,100%,Q14/P14))</f>
        <v xml:space="preserve"> -</v>
      </c>
      <c r="T14" s="168"/>
      <c r="U14" s="241" t="s">
        <v>1155</v>
      </c>
    </row>
    <row r="15" spans="2:22" ht="30" x14ac:dyDescent="0.2">
      <c r="B15" s="293"/>
      <c r="C15" s="293"/>
      <c r="D15" s="290"/>
      <c r="E15" s="24">
        <v>43831</v>
      </c>
      <c r="F15" s="24">
        <v>44196</v>
      </c>
      <c r="G15" s="16" t="s">
        <v>32</v>
      </c>
      <c r="H15" s="25">
        <v>9</v>
      </c>
      <c r="I15" s="25">
        <v>0</v>
      </c>
      <c r="J15" s="63">
        <v>0</v>
      </c>
      <c r="K15" s="78" t="e">
        <f>+J15/I15</f>
        <v>#DIV/0!</v>
      </c>
      <c r="L15" s="81">
        <f t="shared" si="0"/>
        <v>0.83333333333333337</v>
      </c>
      <c r="M15" s="35" t="str">
        <f t="shared" si="1"/>
        <v xml:space="preserve"> -</v>
      </c>
      <c r="N15" s="70">
        <v>0</v>
      </c>
      <c r="O15" s="25">
        <v>0</v>
      </c>
      <c r="P15" s="25">
        <v>0</v>
      </c>
      <c r="Q15" s="25">
        <v>0</v>
      </c>
      <c r="R15" s="26" t="str">
        <f t="shared" si="2"/>
        <v xml:space="preserve"> -</v>
      </c>
      <c r="S15" s="35" t="str">
        <f t="shared" si="3"/>
        <v xml:space="preserve"> -</v>
      </c>
      <c r="T15" s="168"/>
    </row>
    <row r="16" spans="2:22" ht="45.75" thickBot="1" x14ac:dyDescent="0.25">
      <c r="B16" s="293"/>
      <c r="C16" s="293"/>
      <c r="D16" s="291"/>
      <c r="E16" s="48">
        <v>43831</v>
      </c>
      <c r="F16" s="48">
        <v>44196</v>
      </c>
      <c r="G16" s="17" t="s">
        <v>33</v>
      </c>
      <c r="H16" s="49">
        <v>5</v>
      </c>
      <c r="I16" s="49">
        <v>0</v>
      </c>
      <c r="J16" s="67">
        <v>0</v>
      </c>
      <c r="K16" s="97" t="e">
        <f t="shared" ref="K16:K59" si="4">+J16/I16</f>
        <v>#DIV/0!</v>
      </c>
      <c r="L16" s="98">
        <f t="shared" ref="L16:L59" si="5">DAYS360(E16,$C$8)/DAYS360(E16,F16)</f>
        <v>0.83333333333333337</v>
      </c>
      <c r="M16" s="51" t="str">
        <f t="shared" ref="M16:M59" si="6">IF(I16=0," -",IF(K16&gt;100%,100%,K16))</f>
        <v xml:space="preserve"> -</v>
      </c>
      <c r="N16" s="74">
        <v>0</v>
      </c>
      <c r="O16" s="49">
        <v>0</v>
      </c>
      <c r="P16" s="49">
        <v>0</v>
      </c>
      <c r="Q16" s="49">
        <v>0</v>
      </c>
      <c r="R16" s="50" t="str">
        <f t="shared" ref="R16:R60" si="7">IF(O16=0," -",P16/O16)</f>
        <v xml:space="preserve"> -</v>
      </c>
      <c r="S16" s="51" t="str">
        <f t="shared" ref="S16:S60" si="8">IF(Q16=0," -",IF(P16=0,100%,Q16/P16))</f>
        <v xml:space="preserve"> -</v>
      </c>
      <c r="T16" s="168"/>
    </row>
    <row r="17" spans="2:21" ht="75" x14ac:dyDescent="0.2">
      <c r="B17" s="293"/>
      <c r="C17" s="293"/>
      <c r="D17" s="286" t="s">
        <v>41</v>
      </c>
      <c r="E17" s="31">
        <v>43831</v>
      </c>
      <c r="F17" s="31">
        <v>44196</v>
      </c>
      <c r="G17" s="15" t="s">
        <v>34</v>
      </c>
      <c r="H17" s="32">
        <v>1</v>
      </c>
      <c r="I17" s="32">
        <v>0</v>
      </c>
      <c r="J17" s="62">
        <v>0</v>
      </c>
      <c r="K17" s="77" t="e">
        <f t="shared" si="4"/>
        <v>#DIV/0!</v>
      </c>
      <c r="L17" s="80">
        <f t="shared" si="5"/>
        <v>0.83333333333333337</v>
      </c>
      <c r="M17" s="34" t="str">
        <f t="shared" si="6"/>
        <v xml:space="preserve"> -</v>
      </c>
      <c r="N17" s="69">
        <v>0</v>
      </c>
      <c r="O17" s="32">
        <v>0</v>
      </c>
      <c r="P17" s="32">
        <v>0</v>
      </c>
      <c r="Q17" s="32">
        <v>0</v>
      </c>
      <c r="R17" s="33" t="str">
        <f t="shared" si="7"/>
        <v xml:space="preserve"> -</v>
      </c>
      <c r="S17" s="34" t="str">
        <f t="shared" si="8"/>
        <v xml:space="preserve"> -</v>
      </c>
      <c r="T17" s="168"/>
      <c r="U17" s="243"/>
    </row>
    <row r="18" spans="2:21" ht="45" x14ac:dyDescent="0.2">
      <c r="B18" s="293"/>
      <c r="C18" s="293"/>
      <c r="D18" s="287"/>
      <c r="E18" s="24">
        <v>43831</v>
      </c>
      <c r="F18" s="24">
        <v>44196</v>
      </c>
      <c r="G18" s="16" t="s">
        <v>35</v>
      </c>
      <c r="H18" s="25">
        <v>30</v>
      </c>
      <c r="I18" s="25">
        <v>0</v>
      </c>
      <c r="J18" s="63">
        <v>0</v>
      </c>
      <c r="K18" s="78" t="e">
        <f t="shared" si="4"/>
        <v>#DIV/0!</v>
      </c>
      <c r="L18" s="81">
        <f t="shared" si="5"/>
        <v>0.83333333333333337</v>
      </c>
      <c r="M18" s="35" t="str">
        <f t="shared" si="6"/>
        <v xml:space="preserve"> -</v>
      </c>
      <c r="N18" s="70">
        <v>0</v>
      </c>
      <c r="O18" s="25">
        <v>0</v>
      </c>
      <c r="P18" s="25">
        <v>0</v>
      </c>
      <c r="Q18" s="25">
        <v>0</v>
      </c>
      <c r="R18" s="26" t="str">
        <f t="shared" si="7"/>
        <v xml:space="preserve"> -</v>
      </c>
      <c r="S18" s="35" t="str">
        <f t="shared" si="8"/>
        <v xml:space="preserve"> -</v>
      </c>
      <c r="T18" s="168"/>
    </row>
    <row r="19" spans="2:21" ht="45" x14ac:dyDescent="0.2">
      <c r="B19" s="293"/>
      <c r="C19" s="293"/>
      <c r="D19" s="287"/>
      <c r="E19" s="24">
        <v>43831</v>
      </c>
      <c r="F19" s="24">
        <v>44196</v>
      </c>
      <c r="G19" s="16" t="s">
        <v>36</v>
      </c>
      <c r="H19" s="25">
        <v>6</v>
      </c>
      <c r="I19" s="25">
        <v>0</v>
      </c>
      <c r="J19" s="63">
        <v>0</v>
      </c>
      <c r="K19" s="78" t="e">
        <f t="shared" si="4"/>
        <v>#DIV/0!</v>
      </c>
      <c r="L19" s="81">
        <f t="shared" si="5"/>
        <v>0.83333333333333337</v>
      </c>
      <c r="M19" s="35" t="str">
        <f t="shared" si="6"/>
        <v xml:space="preserve"> -</v>
      </c>
      <c r="N19" s="70">
        <v>0</v>
      </c>
      <c r="O19" s="25">
        <v>0</v>
      </c>
      <c r="P19" s="25">
        <v>0</v>
      </c>
      <c r="Q19" s="25">
        <v>0</v>
      </c>
      <c r="R19" s="26" t="str">
        <f t="shared" si="7"/>
        <v xml:space="preserve"> -</v>
      </c>
      <c r="S19" s="35" t="str">
        <f t="shared" si="8"/>
        <v xml:space="preserve"> -</v>
      </c>
      <c r="T19" s="168"/>
    </row>
    <row r="20" spans="2:21" ht="60" x14ac:dyDescent="0.2">
      <c r="B20" s="293"/>
      <c r="C20" s="293"/>
      <c r="D20" s="287"/>
      <c r="E20" s="24">
        <v>43831</v>
      </c>
      <c r="F20" s="24">
        <v>44196</v>
      </c>
      <c r="G20" s="16" t="s">
        <v>37</v>
      </c>
      <c r="H20" s="25">
        <v>1</v>
      </c>
      <c r="I20" s="25">
        <v>0</v>
      </c>
      <c r="J20" s="63">
        <v>0</v>
      </c>
      <c r="K20" s="78" t="e">
        <f t="shared" si="4"/>
        <v>#DIV/0!</v>
      </c>
      <c r="L20" s="81">
        <f t="shared" si="5"/>
        <v>0.83333333333333337</v>
      </c>
      <c r="M20" s="35" t="str">
        <f t="shared" si="6"/>
        <v xml:space="preserve"> -</v>
      </c>
      <c r="N20" s="70">
        <v>0</v>
      </c>
      <c r="O20" s="25">
        <v>0</v>
      </c>
      <c r="P20" s="25">
        <v>0</v>
      </c>
      <c r="Q20" s="25">
        <v>0</v>
      </c>
      <c r="R20" s="26" t="str">
        <f t="shared" si="7"/>
        <v xml:space="preserve"> -</v>
      </c>
      <c r="S20" s="35" t="str">
        <f t="shared" si="8"/>
        <v xml:space="preserve"> -</v>
      </c>
      <c r="T20" s="168"/>
    </row>
    <row r="21" spans="2:21" ht="30.75" thickBot="1" x14ac:dyDescent="0.25">
      <c r="B21" s="293"/>
      <c r="C21" s="293"/>
      <c r="D21" s="288"/>
      <c r="E21" s="36">
        <v>43831</v>
      </c>
      <c r="F21" s="36">
        <v>44196</v>
      </c>
      <c r="G21" s="14" t="s">
        <v>38</v>
      </c>
      <c r="H21" s="38">
        <v>1</v>
      </c>
      <c r="I21" s="38">
        <v>1</v>
      </c>
      <c r="J21" s="233">
        <v>1</v>
      </c>
      <c r="K21" s="79">
        <f t="shared" si="4"/>
        <v>1</v>
      </c>
      <c r="L21" s="82">
        <f t="shared" si="5"/>
        <v>0.83333333333333337</v>
      </c>
      <c r="M21" s="39">
        <f t="shared" si="6"/>
        <v>1</v>
      </c>
      <c r="N21" s="71" t="s">
        <v>117</v>
      </c>
      <c r="O21" s="171">
        <v>570000</v>
      </c>
      <c r="P21" s="171">
        <v>290000</v>
      </c>
      <c r="Q21" s="37">
        <v>0</v>
      </c>
      <c r="R21" s="38">
        <f t="shared" si="7"/>
        <v>0.50877192982456143</v>
      </c>
      <c r="S21" s="39" t="str">
        <f t="shared" si="8"/>
        <v xml:space="preserve"> -</v>
      </c>
      <c r="T21" s="168"/>
      <c r="U21" s="243" t="s">
        <v>1154</v>
      </c>
    </row>
    <row r="22" spans="2:21" ht="95.45" customHeight="1" thickBot="1" x14ac:dyDescent="0.25">
      <c r="B22" s="294"/>
      <c r="C22" s="294"/>
      <c r="D22" s="99" t="s">
        <v>42</v>
      </c>
      <c r="E22" s="100">
        <v>43831</v>
      </c>
      <c r="F22" s="100">
        <v>44196</v>
      </c>
      <c r="G22" s="101" t="s">
        <v>39</v>
      </c>
      <c r="H22" s="102">
        <v>1</v>
      </c>
      <c r="I22" s="102">
        <v>1</v>
      </c>
      <c r="J22" s="103">
        <v>1</v>
      </c>
      <c r="K22" s="104">
        <f t="shared" si="4"/>
        <v>1</v>
      </c>
      <c r="L22" s="105">
        <f t="shared" si="5"/>
        <v>0.83333333333333337</v>
      </c>
      <c r="M22" s="106">
        <f t="shared" si="6"/>
        <v>1</v>
      </c>
      <c r="N22" s="99" t="s">
        <v>1129</v>
      </c>
      <c r="O22" s="174">
        <v>5419689</v>
      </c>
      <c r="P22" s="174">
        <v>3372134</v>
      </c>
      <c r="Q22" s="108">
        <v>0</v>
      </c>
      <c r="R22" s="102">
        <f t="shared" si="7"/>
        <v>0.62220064656846541</v>
      </c>
      <c r="S22" s="106" t="str">
        <f t="shared" si="8"/>
        <v xml:space="preserve"> -</v>
      </c>
      <c r="T22" s="168"/>
      <c r="U22" s="241" t="s">
        <v>1157</v>
      </c>
    </row>
    <row r="23" spans="2:21" ht="12.95" customHeight="1" thickBot="1" x14ac:dyDescent="0.25">
      <c r="B23" s="89"/>
      <c r="C23" s="90"/>
      <c r="D23" s="40"/>
      <c r="E23" s="41"/>
      <c r="F23" s="41"/>
      <c r="G23" s="42"/>
      <c r="H23" s="43"/>
      <c r="I23" s="43"/>
      <c r="J23" s="43"/>
      <c r="K23" s="44"/>
      <c r="L23" s="45"/>
      <c r="M23" s="45"/>
      <c r="N23" s="46"/>
      <c r="O23" s="43"/>
      <c r="P23" s="43"/>
      <c r="Q23" s="43"/>
      <c r="R23" s="45"/>
      <c r="S23" s="47"/>
    </row>
    <row r="24" spans="2:21" ht="90.75" thickBot="1" x14ac:dyDescent="0.25">
      <c r="B24" s="292" t="s">
        <v>89</v>
      </c>
      <c r="C24" s="96" t="s">
        <v>78</v>
      </c>
      <c r="D24" s="95" t="s">
        <v>77</v>
      </c>
      <c r="E24" s="52">
        <v>43831</v>
      </c>
      <c r="F24" s="52">
        <v>44196</v>
      </c>
      <c r="G24" s="53" t="s">
        <v>45</v>
      </c>
      <c r="H24" s="54">
        <v>4</v>
      </c>
      <c r="I24" s="54">
        <v>4</v>
      </c>
      <c r="J24" s="65">
        <v>4</v>
      </c>
      <c r="K24" s="75">
        <f t="shared" si="4"/>
        <v>1</v>
      </c>
      <c r="L24" s="76">
        <f t="shared" si="5"/>
        <v>0.83333333333333337</v>
      </c>
      <c r="M24" s="30">
        <f t="shared" si="6"/>
        <v>1</v>
      </c>
      <c r="N24" s="72" t="s">
        <v>130</v>
      </c>
      <c r="O24" s="177">
        <v>831856</v>
      </c>
      <c r="P24" s="177">
        <v>802895</v>
      </c>
      <c r="Q24" s="54">
        <v>0</v>
      </c>
      <c r="R24" s="55">
        <f t="shared" si="7"/>
        <v>0.96518508011001902</v>
      </c>
      <c r="S24" s="56" t="str">
        <f t="shared" si="8"/>
        <v xml:space="preserve"> -</v>
      </c>
      <c r="T24" s="168"/>
      <c r="U24" s="243" t="s">
        <v>1158</v>
      </c>
    </row>
    <row r="25" spans="2:21" ht="12.95" customHeight="1" thickBot="1" x14ac:dyDescent="0.25">
      <c r="B25" s="293"/>
      <c r="C25" s="119"/>
      <c r="D25" s="111"/>
      <c r="E25" s="112"/>
      <c r="F25" s="112"/>
      <c r="G25" s="113"/>
      <c r="H25" s="114"/>
      <c r="I25" s="114"/>
      <c r="J25" s="114"/>
      <c r="K25" s="115"/>
      <c r="L25" s="116"/>
      <c r="M25" s="116"/>
      <c r="N25" s="117"/>
      <c r="O25" s="114"/>
      <c r="P25" s="114"/>
      <c r="Q25" s="114"/>
      <c r="R25" s="116"/>
      <c r="S25" s="118"/>
    </row>
    <row r="26" spans="2:21" ht="180" x14ac:dyDescent="0.2">
      <c r="B26" s="293"/>
      <c r="C26" s="292" t="s">
        <v>79</v>
      </c>
      <c r="D26" s="286" t="s">
        <v>80</v>
      </c>
      <c r="E26" s="31">
        <v>43831</v>
      </c>
      <c r="F26" s="31">
        <v>44196</v>
      </c>
      <c r="G26" s="15" t="s">
        <v>46</v>
      </c>
      <c r="H26" s="32">
        <v>1</v>
      </c>
      <c r="I26" s="32">
        <v>1</v>
      </c>
      <c r="J26" s="62">
        <v>1</v>
      </c>
      <c r="K26" s="77">
        <f t="shared" si="4"/>
        <v>1</v>
      </c>
      <c r="L26" s="80">
        <f t="shared" si="5"/>
        <v>0.83333333333333337</v>
      </c>
      <c r="M26" s="34">
        <f t="shared" si="6"/>
        <v>1</v>
      </c>
      <c r="N26" s="69" t="s">
        <v>135</v>
      </c>
      <c r="O26" s="180">
        <v>320500</v>
      </c>
      <c r="P26" s="180">
        <v>254850</v>
      </c>
      <c r="Q26" s="32">
        <v>0</v>
      </c>
      <c r="R26" s="33">
        <f t="shared" si="7"/>
        <v>0.79516380655226204</v>
      </c>
      <c r="S26" s="34" t="str">
        <f t="shared" si="8"/>
        <v xml:space="preserve"> -</v>
      </c>
      <c r="T26" s="168"/>
      <c r="U26" s="241" t="s">
        <v>1163</v>
      </c>
    </row>
    <row r="27" spans="2:21" ht="90" x14ac:dyDescent="0.2">
      <c r="B27" s="293"/>
      <c r="C27" s="293"/>
      <c r="D27" s="287"/>
      <c r="E27" s="24">
        <v>43831</v>
      </c>
      <c r="F27" s="24">
        <v>44196</v>
      </c>
      <c r="G27" s="16" t="s">
        <v>47</v>
      </c>
      <c r="H27" s="25">
        <v>1</v>
      </c>
      <c r="I27" s="25">
        <v>1</v>
      </c>
      <c r="J27" s="63">
        <v>1</v>
      </c>
      <c r="K27" s="78">
        <f t="shared" si="4"/>
        <v>1</v>
      </c>
      <c r="L27" s="81">
        <f t="shared" si="5"/>
        <v>0.83333333333333337</v>
      </c>
      <c r="M27" s="35">
        <f t="shared" si="6"/>
        <v>1</v>
      </c>
      <c r="N27" s="70">
        <v>22102641</v>
      </c>
      <c r="O27" s="184">
        <v>36277</v>
      </c>
      <c r="P27" s="184">
        <v>31500</v>
      </c>
      <c r="Q27" s="184">
        <v>0</v>
      </c>
      <c r="R27" s="185">
        <f t="shared" si="7"/>
        <v>0.86831876946825814</v>
      </c>
      <c r="S27" s="186" t="str">
        <f t="shared" si="8"/>
        <v xml:space="preserve"> -</v>
      </c>
      <c r="T27" s="168"/>
      <c r="U27" s="243" t="s">
        <v>1137</v>
      </c>
    </row>
    <row r="28" spans="2:21" ht="60.6" customHeight="1" x14ac:dyDescent="0.2">
      <c r="B28" s="293"/>
      <c r="C28" s="293"/>
      <c r="D28" s="287"/>
      <c r="E28" s="24">
        <v>43831</v>
      </c>
      <c r="F28" s="24">
        <v>44196</v>
      </c>
      <c r="G28" s="16" t="s">
        <v>48</v>
      </c>
      <c r="H28" s="25">
        <v>1</v>
      </c>
      <c r="I28" s="25">
        <v>1</v>
      </c>
      <c r="J28" s="63">
        <v>1</v>
      </c>
      <c r="K28" s="78">
        <f t="shared" si="4"/>
        <v>1</v>
      </c>
      <c r="L28" s="81">
        <f t="shared" si="5"/>
        <v>0.83333333333333337</v>
      </c>
      <c r="M28" s="186">
        <f t="shared" si="6"/>
        <v>1</v>
      </c>
      <c r="N28" s="183">
        <v>22102681</v>
      </c>
      <c r="O28" s="184">
        <v>283323</v>
      </c>
      <c r="P28" s="184">
        <v>283323</v>
      </c>
      <c r="Q28" s="184">
        <v>0</v>
      </c>
      <c r="R28" s="185">
        <f t="shared" si="7"/>
        <v>1</v>
      </c>
      <c r="S28" s="186" t="str">
        <f t="shared" si="8"/>
        <v xml:space="preserve"> -</v>
      </c>
      <c r="T28" s="168"/>
      <c r="U28" s="243" t="s">
        <v>1138</v>
      </c>
    </row>
    <row r="29" spans="2:21" ht="77.45" customHeight="1" x14ac:dyDescent="0.2">
      <c r="B29" s="293"/>
      <c r="C29" s="293"/>
      <c r="D29" s="287"/>
      <c r="E29" s="24">
        <v>43831</v>
      </c>
      <c r="F29" s="24">
        <v>44196</v>
      </c>
      <c r="G29" s="16" t="s">
        <v>49</v>
      </c>
      <c r="H29" s="25">
        <v>1</v>
      </c>
      <c r="I29" s="25">
        <v>1</v>
      </c>
      <c r="J29" s="235">
        <v>0.5</v>
      </c>
      <c r="K29" s="78">
        <f t="shared" si="4"/>
        <v>0.5</v>
      </c>
      <c r="L29" s="81">
        <f t="shared" si="5"/>
        <v>0.83333333333333337</v>
      </c>
      <c r="M29" s="186">
        <f t="shared" si="6"/>
        <v>0.5</v>
      </c>
      <c r="N29" s="227" t="s">
        <v>1166</v>
      </c>
      <c r="O29" s="184">
        <f>88500+728070</f>
        <v>816570</v>
      </c>
      <c r="P29" s="184">
        <v>0</v>
      </c>
      <c r="Q29" s="184">
        <v>0</v>
      </c>
      <c r="R29" s="185">
        <f t="shared" si="7"/>
        <v>0</v>
      </c>
      <c r="S29" s="186" t="str">
        <f t="shared" si="8"/>
        <v xml:space="preserve"> -</v>
      </c>
      <c r="T29" s="168"/>
      <c r="U29" s="243" t="s">
        <v>1143</v>
      </c>
    </row>
    <row r="30" spans="2:21" ht="45.75" thickBot="1" x14ac:dyDescent="0.25">
      <c r="B30" s="293"/>
      <c r="C30" s="293"/>
      <c r="D30" s="288"/>
      <c r="E30" s="36">
        <v>43831</v>
      </c>
      <c r="F30" s="36">
        <v>44196</v>
      </c>
      <c r="G30" s="14" t="s">
        <v>50</v>
      </c>
      <c r="H30" s="37">
        <v>10</v>
      </c>
      <c r="I30" s="37">
        <v>1</v>
      </c>
      <c r="J30" s="64">
        <v>1</v>
      </c>
      <c r="K30" s="79">
        <f t="shared" si="4"/>
        <v>1</v>
      </c>
      <c r="L30" s="82">
        <f t="shared" si="5"/>
        <v>0.83333333333333337</v>
      </c>
      <c r="M30" s="173">
        <f t="shared" si="6"/>
        <v>1</v>
      </c>
      <c r="N30" s="170">
        <v>221014072</v>
      </c>
      <c r="O30" s="171">
        <v>52009</v>
      </c>
      <c r="P30" s="37">
        <v>0</v>
      </c>
      <c r="Q30" s="37">
        <v>0</v>
      </c>
      <c r="R30" s="38">
        <f t="shared" si="7"/>
        <v>0</v>
      </c>
      <c r="S30" s="39" t="str">
        <f t="shared" si="8"/>
        <v xml:space="preserve"> -</v>
      </c>
      <c r="T30" s="168"/>
      <c r="U30" s="241" t="s">
        <v>1139</v>
      </c>
    </row>
    <row r="31" spans="2:21" ht="195" x14ac:dyDescent="0.2">
      <c r="B31" s="293"/>
      <c r="C31" s="293"/>
      <c r="D31" s="295" t="s">
        <v>81</v>
      </c>
      <c r="E31" s="57">
        <v>43831</v>
      </c>
      <c r="F31" s="57">
        <v>44196</v>
      </c>
      <c r="G31" s="18" t="s">
        <v>51</v>
      </c>
      <c r="H31" s="58">
        <v>1</v>
      </c>
      <c r="I31" s="58">
        <v>1</v>
      </c>
      <c r="J31" s="66">
        <v>1</v>
      </c>
      <c r="K31" s="109">
        <f t="shared" si="4"/>
        <v>1</v>
      </c>
      <c r="L31" s="110">
        <f t="shared" si="5"/>
        <v>0.83333333333333337</v>
      </c>
      <c r="M31" s="190">
        <f t="shared" si="6"/>
        <v>1</v>
      </c>
      <c r="N31" s="223" t="s">
        <v>1165</v>
      </c>
      <c r="O31" s="188">
        <f>14013090-123023+504788</f>
        <v>14394855</v>
      </c>
      <c r="P31" s="188">
        <v>535928</v>
      </c>
      <c r="Q31" s="58">
        <v>0</v>
      </c>
      <c r="R31" s="59">
        <f t="shared" si="7"/>
        <v>3.7230524378328231E-2</v>
      </c>
      <c r="S31" s="60" t="str">
        <f t="shared" si="8"/>
        <v xml:space="preserve"> -</v>
      </c>
      <c r="T31" s="168"/>
      <c r="U31" s="243" t="s">
        <v>1162</v>
      </c>
    </row>
    <row r="32" spans="2:21" ht="75" x14ac:dyDescent="0.2">
      <c r="B32" s="293"/>
      <c r="C32" s="293"/>
      <c r="D32" s="290"/>
      <c r="E32" s="24">
        <v>43831</v>
      </c>
      <c r="F32" s="24">
        <v>44196</v>
      </c>
      <c r="G32" s="16" t="s">
        <v>52</v>
      </c>
      <c r="H32" s="26">
        <v>1</v>
      </c>
      <c r="I32" s="26">
        <v>1</v>
      </c>
      <c r="J32" s="91">
        <v>0</v>
      </c>
      <c r="K32" s="78">
        <f t="shared" si="4"/>
        <v>0</v>
      </c>
      <c r="L32" s="81">
        <f t="shared" si="5"/>
        <v>0.83333333333333337</v>
      </c>
      <c r="M32" s="186">
        <f t="shared" si="6"/>
        <v>0</v>
      </c>
      <c r="N32" s="227" t="s">
        <v>1167</v>
      </c>
      <c r="O32" s="184">
        <f>739263+517739</f>
        <v>1257002</v>
      </c>
      <c r="P32" s="25">
        <v>0</v>
      </c>
      <c r="Q32" s="25">
        <v>0</v>
      </c>
      <c r="R32" s="26">
        <f t="shared" si="7"/>
        <v>0</v>
      </c>
      <c r="S32" s="35" t="str">
        <f t="shared" si="8"/>
        <v xml:space="preserve"> -</v>
      </c>
      <c r="T32" s="168"/>
    </row>
    <row r="33" spans="2:22" s="240" customFormat="1" ht="30" x14ac:dyDescent="0.2">
      <c r="B33" s="293"/>
      <c r="C33" s="293"/>
      <c r="D33" s="290"/>
      <c r="E33" s="236">
        <v>43831</v>
      </c>
      <c r="F33" s="236">
        <v>44196</v>
      </c>
      <c r="G33" s="16" t="s">
        <v>53</v>
      </c>
      <c r="H33" s="184">
        <v>1</v>
      </c>
      <c r="I33" s="184">
        <v>1</v>
      </c>
      <c r="J33" s="237">
        <v>1</v>
      </c>
      <c r="K33" s="238">
        <f t="shared" si="4"/>
        <v>1</v>
      </c>
      <c r="L33" s="239">
        <f t="shared" si="5"/>
        <v>0.83333333333333337</v>
      </c>
      <c r="M33" s="186">
        <f t="shared" si="6"/>
        <v>1</v>
      </c>
      <c r="N33" s="227" t="s">
        <v>1146</v>
      </c>
      <c r="O33" s="184">
        <f>240782+123023</f>
        <v>363805</v>
      </c>
      <c r="P33" s="184">
        <v>123023</v>
      </c>
      <c r="Q33" s="184">
        <v>0</v>
      </c>
      <c r="R33" s="185">
        <f t="shared" si="7"/>
        <v>0.33815642995560807</v>
      </c>
      <c r="S33" s="186" t="str">
        <f t="shared" si="8"/>
        <v xml:space="preserve"> -</v>
      </c>
      <c r="T33" s="168"/>
      <c r="U33" s="241" t="s">
        <v>1144</v>
      </c>
    </row>
    <row r="34" spans="2:22" ht="90.75" thickBot="1" x14ac:dyDescent="0.25">
      <c r="B34" s="293"/>
      <c r="C34" s="293"/>
      <c r="D34" s="291"/>
      <c r="E34" s="48">
        <v>43831</v>
      </c>
      <c r="F34" s="48">
        <v>44196</v>
      </c>
      <c r="G34" s="17" t="s">
        <v>54</v>
      </c>
      <c r="H34" s="49">
        <v>1</v>
      </c>
      <c r="I34" s="49">
        <v>0</v>
      </c>
      <c r="J34" s="67">
        <v>0</v>
      </c>
      <c r="K34" s="97" t="e">
        <f t="shared" si="4"/>
        <v>#DIV/0!</v>
      </c>
      <c r="L34" s="98">
        <f t="shared" si="5"/>
        <v>0.83333333333333337</v>
      </c>
      <c r="M34" s="193" t="str">
        <f t="shared" si="6"/>
        <v xml:space="preserve"> -</v>
      </c>
      <c r="N34" s="220">
        <v>0</v>
      </c>
      <c r="O34" s="191">
        <v>0</v>
      </c>
      <c r="P34" s="49">
        <v>0</v>
      </c>
      <c r="Q34" s="49">
        <v>0</v>
      </c>
      <c r="R34" s="50" t="str">
        <f t="shared" si="7"/>
        <v xml:space="preserve"> -</v>
      </c>
      <c r="S34" s="51" t="str">
        <f t="shared" si="8"/>
        <v xml:space="preserve"> -</v>
      </c>
      <c r="T34" s="168"/>
    </row>
    <row r="35" spans="2:22" ht="60" x14ac:dyDescent="0.2">
      <c r="B35" s="293"/>
      <c r="C35" s="293"/>
      <c r="D35" s="286" t="s">
        <v>82</v>
      </c>
      <c r="E35" s="31">
        <v>43831</v>
      </c>
      <c r="F35" s="31">
        <v>44196</v>
      </c>
      <c r="G35" s="15" t="s">
        <v>55</v>
      </c>
      <c r="H35" s="32">
        <v>1</v>
      </c>
      <c r="I35" s="32">
        <v>1</v>
      </c>
      <c r="J35" s="62">
        <v>1</v>
      </c>
      <c r="K35" s="77">
        <f t="shared" si="4"/>
        <v>1</v>
      </c>
      <c r="L35" s="80">
        <f t="shared" si="5"/>
        <v>0.83333333333333337</v>
      </c>
      <c r="M35" s="182">
        <f t="shared" si="6"/>
        <v>1</v>
      </c>
      <c r="N35" s="224" t="s">
        <v>1130</v>
      </c>
      <c r="O35" s="180">
        <f>3235871-517739-728071-232982-517739</f>
        <v>1239340</v>
      </c>
      <c r="P35" s="32">
        <v>0</v>
      </c>
      <c r="Q35" s="32">
        <v>0</v>
      </c>
      <c r="R35" s="33">
        <f t="shared" si="7"/>
        <v>0</v>
      </c>
      <c r="S35" s="34" t="str">
        <f t="shared" si="8"/>
        <v xml:space="preserve"> -</v>
      </c>
      <c r="T35" s="168"/>
      <c r="U35" s="243" t="s">
        <v>1145</v>
      </c>
    </row>
    <row r="36" spans="2:22" ht="240" x14ac:dyDescent="0.2">
      <c r="B36" s="293"/>
      <c r="C36" s="293"/>
      <c r="D36" s="287"/>
      <c r="E36" s="24">
        <v>43831</v>
      </c>
      <c r="F36" s="24">
        <v>44196</v>
      </c>
      <c r="G36" s="16" t="s">
        <v>56</v>
      </c>
      <c r="H36" s="25">
        <v>1</v>
      </c>
      <c r="I36" s="25">
        <v>1</v>
      </c>
      <c r="J36" s="63">
        <v>1</v>
      </c>
      <c r="K36" s="78">
        <f t="shared" si="4"/>
        <v>1</v>
      </c>
      <c r="L36" s="81">
        <f t="shared" si="5"/>
        <v>0.83333333333333337</v>
      </c>
      <c r="M36" s="186">
        <f t="shared" si="6"/>
        <v>1</v>
      </c>
      <c r="N36" s="227" t="s">
        <v>1164</v>
      </c>
      <c r="O36" s="184">
        <f>439634+517739+232982</f>
        <v>1190355</v>
      </c>
      <c r="P36" s="184">
        <v>376410</v>
      </c>
      <c r="Q36" s="25">
        <v>0</v>
      </c>
      <c r="R36" s="26">
        <f t="shared" si="7"/>
        <v>0.31621659084894843</v>
      </c>
      <c r="S36" s="35" t="str">
        <f t="shared" si="8"/>
        <v xml:space="preserve"> -</v>
      </c>
      <c r="T36" s="168"/>
      <c r="U36" s="241" t="s">
        <v>1159</v>
      </c>
    </row>
    <row r="37" spans="2:22" ht="45" x14ac:dyDescent="0.2">
      <c r="B37" s="293"/>
      <c r="C37" s="293"/>
      <c r="D37" s="287"/>
      <c r="E37" s="24">
        <v>43831</v>
      </c>
      <c r="F37" s="24">
        <v>44196</v>
      </c>
      <c r="G37" s="16" t="s">
        <v>57</v>
      </c>
      <c r="H37" s="25">
        <v>1</v>
      </c>
      <c r="I37" s="25">
        <v>0</v>
      </c>
      <c r="J37" s="63">
        <v>0</v>
      </c>
      <c r="K37" s="78" t="e">
        <f t="shared" si="4"/>
        <v>#DIV/0!</v>
      </c>
      <c r="L37" s="81">
        <f t="shared" si="5"/>
        <v>0.83333333333333337</v>
      </c>
      <c r="M37" s="186" t="str">
        <f t="shared" si="6"/>
        <v xml:space="preserve"> -</v>
      </c>
      <c r="N37" s="183">
        <v>0</v>
      </c>
      <c r="O37" s="184">
        <v>0</v>
      </c>
      <c r="P37" s="25">
        <v>0</v>
      </c>
      <c r="Q37" s="25">
        <v>0</v>
      </c>
      <c r="R37" s="26" t="str">
        <f t="shared" si="7"/>
        <v xml:space="preserve"> -</v>
      </c>
      <c r="S37" s="35" t="str">
        <f t="shared" si="8"/>
        <v xml:space="preserve"> -</v>
      </c>
      <c r="T37" s="168"/>
    </row>
    <row r="38" spans="2:22" ht="60" x14ac:dyDescent="0.2">
      <c r="B38" s="293"/>
      <c r="C38" s="293"/>
      <c r="D38" s="287"/>
      <c r="E38" s="24">
        <v>43831</v>
      </c>
      <c r="F38" s="24">
        <v>44196</v>
      </c>
      <c r="G38" s="16" t="s">
        <v>58</v>
      </c>
      <c r="H38" s="25">
        <v>1</v>
      </c>
      <c r="I38" s="25">
        <v>0</v>
      </c>
      <c r="J38" s="63">
        <v>0</v>
      </c>
      <c r="K38" s="78" t="e">
        <f t="shared" si="4"/>
        <v>#DIV/0!</v>
      </c>
      <c r="L38" s="81">
        <f t="shared" si="5"/>
        <v>0.83333333333333337</v>
      </c>
      <c r="M38" s="35" t="str">
        <f t="shared" si="6"/>
        <v xml:space="preserve"> -</v>
      </c>
      <c r="N38" s="70">
        <v>0</v>
      </c>
      <c r="O38" s="25">
        <v>0</v>
      </c>
      <c r="P38" s="25">
        <v>0</v>
      </c>
      <c r="Q38" s="25">
        <v>0</v>
      </c>
      <c r="R38" s="26" t="str">
        <f t="shared" si="7"/>
        <v xml:space="preserve"> -</v>
      </c>
      <c r="S38" s="35" t="str">
        <f t="shared" si="8"/>
        <v xml:space="preserve"> -</v>
      </c>
      <c r="T38" s="168"/>
    </row>
    <row r="39" spans="2:22" ht="45.75" thickBot="1" x14ac:dyDescent="0.25">
      <c r="B39" s="293"/>
      <c r="C39" s="293"/>
      <c r="D39" s="288"/>
      <c r="E39" s="36">
        <v>43831</v>
      </c>
      <c r="F39" s="36">
        <v>44196</v>
      </c>
      <c r="G39" s="14" t="s">
        <v>59</v>
      </c>
      <c r="H39" s="37">
        <v>1</v>
      </c>
      <c r="I39" s="37">
        <v>0</v>
      </c>
      <c r="J39" s="64">
        <v>0</v>
      </c>
      <c r="K39" s="79" t="e">
        <f t="shared" si="4"/>
        <v>#DIV/0!</v>
      </c>
      <c r="L39" s="82">
        <f t="shared" si="5"/>
        <v>0.83333333333333337</v>
      </c>
      <c r="M39" s="39" t="str">
        <f t="shared" si="6"/>
        <v xml:space="preserve"> -</v>
      </c>
      <c r="N39" s="71">
        <v>0</v>
      </c>
      <c r="O39" s="37">
        <v>0</v>
      </c>
      <c r="P39" s="37">
        <v>0</v>
      </c>
      <c r="Q39" s="37">
        <v>0</v>
      </c>
      <c r="R39" s="38" t="str">
        <f t="shared" si="7"/>
        <v xml:space="preserve"> -</v>
      </c>
      <c r="S39" s="39" t="str">
        <f t="shared" si="8"/>
        <v xml:space="preserve"> -</v>
      </c>
      <c r="T39" s="168"/>
    </row>
    <row r="40" spans="2:22" ht="60" customHeight="1" x14ac:dyDescent="0.2">
      <c r="B40" s="293"/>
      <c r="C40" s="293"/>
      <c r="D40" s="295" t="s">
        <v>83</v>
      </c>
      <c r="E40" s="57">
        <v>43831</v>
      </c>
      <c r="F40" s="57">
        <v>44196</v>
      </c>
      <c r="G40" s="18" t="s">
        <v>60</v>
      </c>
      <c r="H40" s="58">
        <v>1</v>
      </c>
      <c r="I40" s="58">
        <v>1</v>
      </c>
      <c r="J40" s="66">
        <v>1</v>
      </c>
      <c r="K40" s="109">
        <f t="shared" si="4"/>
        <v>1</v>
      </c>
      <c r="L40" s="110">
        <f t="shared" si="5"/>
        <v>0.83333333333333337</v>
      </c>
      <c r="M40" s="60">
        <f t="shared" si="6"/>
        <v>1</v>
      </c>
      <c r="N40" s="73">
        <v>22102641</v>
      </c>
      <c r="O40" s="58">
        <v>31095</v>
      </c>
      <c r="P40" s="58">
        <v>0</v>
      </c>
      <c r="Q40" s="58">
        <v>0</v>
      </c>
      <c r="R40" s="59">
        <f t="shared" si="7"/>
        <v>0</v>
      </c>
      <c r="S40" s="60" t="str">
        <f t="shared" si="8"/>
        <v xml:space="preserve"> -</v>
      </c>
      <c r="T40" s="168"/>
      <c r="U40" s="241" t="s">
        <v>1147</v>
      </c>
    </row>
    <row r="41" spans="2:22" ht="84.6" customHeight="1" x14ac:dyDescent="0.2">
      <c r="B41" s="293"/>
      <c r="C41" s="293"/>
      <c r="D41" s="290"/>
      <c r="E41" s="24">
        <v>43831</v>
      </c>
      <c r="F41" s="24">
        <v>44196</v>
      </c>
      <c r="G41" s="16" t="s">
        <v>61</v>
      </c>
      <c r="H41" s="25">
        <v>3</v>
      </c>
      <c r="I41" s="25">
        <v>3</v>
      </c>
      <c r="J41" s="63">
        <v>3</v>
      </c>
      <c r="K41" s="78">
        <f t="shared" si="4"/>
        <v>1</v>
      </c>
      <c r="L41" s="81">
        <f t="shared" si="5"/>
        <v>0.83333333333333337</v>
      </c>
      <c r="M41" s="35">
        <f t="shared" si="6"/>
        <v>1</v>
      </c>
      <c r="N41" s="70">
        <v>22102641</v>
      </c>
      <c r="O41" s="184">
        <v>155473</v>
      </c>
      <c r="P41" s="184">
        <v>127000</v>
      </c>
      <c r="Q41" s="25">
        <v>0</v>
      </c>
      <c r="R41" s="26">
        <f t="shared" si="7"/>
        <v>0.81686209181015357</v>
      </c>
      <c r="S41" s="35" t="str">
        <f t="shared" si="8"/>
        <v xml:space="preserve"> -</v>
      </c>
      <c r="T41" s="168"/>
      <c r="U41" s="243" t="s">
        <v>1140</v>
      </c>
    </row>
    <row r="42" spans="2:22" ht="75.75" thickBot="1" x14ac:dyDescent="0.25">
      <c r="B42" s="293"/>
      <c r="C42" s="294"/>
      <c r="D42" s="291"/>
      <c r="E42" s="48">
        <v>43831</v>
      </c>
      <c r="F42" s="48">
        <v>44196</v>
      </c>
      <c r="G42" s="17" t="s">
        <v>62</v>
      </c>
      <c r="H42" s="49">
        <v>1</v>
      </c>
      <c r="I42" s="49">
        <v>0</v>
      </c>
      <c r="J42" s="67">
        <v>0</v>
      </c>
      <c r="K42" s="79" t="e">
        <f t="shared" si="4"/>
        <v>#DIV/0!</v>
      </c>
      <c r="L42" s="82">
        <f t="shared" si="5"/>
        <v>0.83333333333333337</v>
      </c>
      <c r="M42" s="39" t="str">
        <f t="shared" si="6"/>
        <v xml:space="preserve"> -</v>
      </c>
      <c r="N42" s="74">
        <v>0</v>
      </c>
      <c r="O42" s="49">
        <v>0</v>
      </c>
      <c r="P42" s="49">
        <v>0</v>
      </c>
      <c r="Q42" s="49">
        <v>0</v>
      </c>
      <c r="R42" s="50" t="str">
        <f t="shared" si="7"/>
        <v xml:space="preserve"> -</v>
      </c>
      <c r="S42" s="51" t="str">
        <f t="shared" si="8"/>
        <v xml:space="preserve"> -</v>
      </c>
      <c r="T42" s="168"/>
    </row>
    <row r="43" spans="2:22" ht="12.95" customHeight="1" thickBot="1" x14ac:dyDescent="0.25">
      <c r="B43" s="293"/>
      <c r="C43" s="119"/>
      <c r="D43" s="111"/>
      <c r="E43" s="112"/>
      <c r="F43" s="112"/>
      <c r="G43" s="113"/>
      <c r="H43" s="114"/>
      <c r="I43" s="114"/>
      <c r="J43" s="114"/>
      <c r="K43" s="115"/>
      <c r="L43" s="116"/>
      <c r="M43" s="116"/>
      <c r="N43" s="117"/>
      <c r="O43" s="114"/>
      <c r="P43" s="114"/>
      <c r="Q43" s="114"/>
      <c r="R43" s="116"/>
      <c r="S43" s="118"/>
      <c r="T43" s="168"/>
    </row>
    <row r="44" spans="2:22" ht="60" x14ac:dyDescent="0.2">
      <c r="B44" s="293"/>
      <c r="C44" s="292" t="s">
        <v>88</v>
      </c>
      <c r="D44" s="286" t="s">
        <v>84</v>
      </c>
      <c r="E44" s="31">
        <v>43831</v>
      </c>
      <c r="F44" s="31">
        <v>44196</v>
      </c>
      <c r="G44" s="15" t="s">
        <v>63</v>
      </c>
      <c r="H44" s="32">
        <v>1</v>
      </c>
      <c r="I44" s="32">
        <v>0</v>
      </c>
      <c r="J44" s="62">
        <v>0</v>
      </c>
      <c r="K44" s="77" t="e">
        <f t="shared" si="4"/>
        <v>#DIV/0!</v>
      </c>
      <c r="L44" s="80">
        <f t="shared" si="5"/>
        <v>0.83333333333333337</v>
      </c>
      <c r="M44" s="34" t="str">
        <f t="shared" si="6"/>
        <v xml:space="preserve"> -</v>
      </c>
      <c r="N44" s="69">
        <v>0</v>
      </c>
      <c r="O44" s="32">
        <v>0</v>
      </c>
      <c r="P44" s="180">
        <v>0</v>
      </c>
      <c r="Q44" s="180">
        <v>0</v>
      </c>
      <c r="R44" s="181" t="str">
        <f t="shared" si="7"/>
        <v xml:space="preserve"> -</v>
      </c>
      <c r="S44" s="182" t="str">
        <f t="shared" si="8"/>
        <v xml:space="preserve"> -</v>
      </c>
      <c r="T44" s="168"/>
    </row>
    <row r="45" spans="2:22" ht="60" x14ac:dyDescent="0.2">
      <c r="B45" s="293"/>
      <c r="C45" s="293"/>
      <c r="D45" s="287"/>
      <c r="E45" s="24">
        <v>43831</v>
      </c>
      <c r="F45" s="24">
        <v>44196</v>
      </c>
      <c r="G45" s="16" t="s">
        <v>64</v>
      </c>
      <c r="H45" s="26">
        <v>1</v>
      </c>
      <c r="I45" s="26">
        <v>1</v>
      </c>
      <c r="J45" s="234">
        <v>0</v>
      </c>
      <c r="K45" s="78">
        <f t="shared" si="4"/>
        <v>0</v>
      </c>
      <c r="L45" s="81">
        <f t="shared" si="5"/>
        <v>0.83333333333333337</v>
      </c>
      <c r="M45" s="35">
        <f t="shared" si="6"/>
        <v>0</v>
      </c>
      <c r="N45" s="217" t="s">
        <v>1131</v>
      </c>
      <c r="O45" s="184">
        <v>2900000.3080000002</v>
      </c>
      <c r="P45" s="184">
        <v>0</v>
      </c>
      <c r="Q45" s="184">
        <v>0</v>
      </c>
      <c r="R45" s="185">
        <f t="shared" si="7"/>
        <v>0</v>
      </c>
      <c r="S45" s="186" t="str">
        <f t="shared" si="8"/>
        <v xml:space="preserve"> -</v>
      </c>
      <c r="T45" s="168"/>
      <c r="U45" s="244" t="s">
        <v>1142</v>
      </c>
      <c r="V45" s="12" t="s">
        <v>1149</v>
      </c>
    </row>
    <row r="46" spans="2:22" ht="75.75" thickBot="1" x14ac:dyDescent="0.25">
      <c r="B46" s="293"/>
      <c r="C46" s="293"/>
      <c r="D46" s="288"/>
      <c r="E46" s="36">
        <v>43831</v>
      </c>
      <c r="F46" s="36">
        <v>44196</v>
      </c>
      <c r="G46" s="14" t="s">
        <v>65</v>
      </c>
      <c r="H46" s="37">
        <v>4</v>
      </c>
      <c r="I46" s="37">
        <v>1</v>
      </c>
      <c r="J46" s="64">
        <v>1</v>
      </c>
      <c r="K46" s="79">
        <f t="shared" si="4"/>
        <v>1</v>
      </c>
      <c r="L46" s="82">
        <f t="shared" si="5"/>
        <v>0.83333333333333337</v>
      </c>
      <c r="M46" s="39">
        <f t="shared" si="6"/>
        <v>1</v>
      </c>
      <c r="N46" s="71">
        <v>22101741</v>
      </c>
      <c r="O46" s="171">
        <v>10000</v>
      </c>
      <c r="P46" s="171">
        <v>0</v>
      </c>
      <c r="Q46" s="171">
        <v>0</v>
      </c>
      <c r="R46" s="172">
        <f t="shared" si="7"/>
        <v>0</v>
      </c>
      <c r="S46" s="173" t="str">
        <f t="shared" si="8"/>
        <v xml:space="preserve"> -</v>
      </c>
      <c r="T46" s="168"/>
      <c r="U46" s="243" t="s">
        <v>1141</v>
      </c>
    </row>
    <row r="47" spans="2:22" ht="60" x14ac:dyDescent="0.2">
      <c r="B47" s="293"/>
      <c r="C47" s="293"/>
      <c r="D47" s="295" t="s">
        <v>85</v>
      </c>
      <c r="E47" s="57">
        <v>43831</v>
      </c>
      <c r="F47" s="57">
        <v>44196</v>
      </c>
      <c r="G47" s="18" t="s">
        <v>66</v>
      </c>
      <c r="H47" s="58">
        <v>1</v>
      </c>
      <c r="I47" s="58">
        <v>1</v>
      </c>
      <c r="J47" s="66">
        <v>1</v>
      </c>
      <c r="K47" s="109">
        <f t="shared" si="4"/>
        <v>1</v>
      </c>
      <c r="L47" s="110">
        <f t="shared" si="5"/>
        <v>0.83333333333333337</v>
      </c>
      <c r="M47" s="60">
        <f t="shared" si="6"/>
        <v>1</v>
      </c>
      <c r="N47" s="73">
        <v>22109901</v>
      </c>
      <c r="O47" s="58">
        <v>59848</v>
      </c>
      <c r="P47" s="58">
        <v>0</v>
      </c>
      <c r="Q47" s="58">
        <v>0</v>
      </c>
      <c r="R47" s="59">
        <f t="shared" si="7"/>
        <v>0</v>
      </c>
      <c r="S47" s="60" t="str">
        <f t="shared" si="8"/>
        <v xml:space="preserve"> -</v>
      </c>
      <c r="T47" s="168"/>
      <c r="U47" s="245" t="s">
        <v>1150</v>
      </c>
    </row>
    <row r="48" spans="2:22" ht="75" x14ac:dyDescent="0.2">
      <c r="B48" s="293"/>
      <c r="C48" s="293"/>
      <c r="D48" s="290"/>
      <c r="E48" s="24">
        <v>43831</v>
      </c>
      <c r="F48" s="24">
        <v>44196</v>
      </c>
      <c r="G48" s="16" t="s">
        <v>67</v>
      </c>
      <c r="H48" s="25">
        <v>1</v>
      </c>
      <c r="I48" s="25">
        <v>1</v>
      </c>
      <c r="J48" s="63">
        <v>0</v>
      </c>
      <c r="K48" s="78">
        <f t="shared" si="4"/>
        <v>0</v>
      </c>
      <c r="L48" s="81">
        <f t="shared" si="5"/>
        <v>0.83333333333333337</v>
      </c>
      <c r="M48" s="35">
        <f t="shared" si="6"/>
        <v>0</v>
      </c>
      <c r="N48" s="70">
        <v>22109931</v>
      </c>
      <c r="O48" s="184">
        <v>17000</v>
      </c>
      <c r="P48" s="25">
        <v>0</v>
      </c>
      <c r="Q48" s="25">
        <v>0</v>
      </c>
      <c r="R48" s="26">
        <f t="shared" si="7"/>
        <v>0</v>
      </c>
      <c r="S48" s="35" t="str">
        <f t="shared" si="8"/>
        <v xml:space="preserve"> -</v>
      </c>
      <c r="T48" s="168"/>
    </row>
    <row r="49" spans="2:21" ht="75" x14ac:dyDescent="0.2">
      <c r="B49" s="293"/>
      <c r="C49" s="293"/>
      <c r="D49" s="290"/>
      <c r="E49" s="24">
        <v>43831</v>
      </c>
      <c r="F49" s="24">
        <v>44196</v>
      </c>
      <c r="G49" s="16" t="s">
        <v>68</v>
      </c>
      <c r="H49" s="26">
        <v>1</v>
      </c>
      <c r="I49" s="26">
        <v>1</v>
      </c>
      <c r="J49" s="91">
        <v>1</v>
      </c>
      <c r="K49" s="78">
        <f t="shared" si="4"/>
        <v>1</v>
      </c>
      <c r="L49" s="81">
        <f t="shared" si="5"/>
        <v>0.83333333333333337</v>
      </c>
      <c r="M49" s="35">
        <f t="shared" si="6"/>
        <v>1</v>
      </c>
      <c r="N49" s="70">
        <v>22109841</v>
      </c>
      <c r="O49" s="184">
        <v>279077</v>
      </c>
      <c r="P49" s="184">
        <v>96112</v>
      </c>
      <c r="Q49" s="25">
        <v>0</v>
      </c>
      <c r="R49" s="26">
        <f t="shared" si="7"/>
        <v>0.34439240783009706</v>
      </c>
      <c r="S49" s="35" t="str">
        <f t="shared" si="8"/>
        <v xml:space="preserve"> -</v>
      </c>
      <c r="T49" s="168"/>
      <c r="U49" s="245" t="s">
        <v>1151</v>
      </c>
    </row>
    <row r="50" spans="2:21" ht="45" x14ac:dyDescent="0.2">
      <c r="B50" s="293"/>
      <c r="C50" s="293"/>
      <c r="D50" s="290"/>
      <c r="E50" s="24">
        <v>43831</v>
      </c>
      <c r="F50" s="24">
        <v>44196</v>
      </c>
      <c r="G50" s="16" t="s">
        <v>69</v>
      </c>
      <c r="H50" s="26">
        <v>1</v>
      </c>
      <c r="I50" s="26">
        <v>1</v>
      </c>
      <c r="J50" s="91">
        <v>1</v>
      </c>
      <c r="K50" s="78">
        <f t="shared" si="4"/>
        <v>1</v>
      </c>
      <c r="L50" s="81">
        <f t="shared" si="5"/>
        <v>0.83333333333333337</v>
      </c>
      <c r="M50" s="35">
        <f t="shared" si="6"/>
        <v>1</v>
      </c>
      <c r="N50" s="70">
        <v>22109851</v>
      </c>
      <c r="O50" s="184">
        <v>70000</v>
      </c>
      <c r="P50" s="184">
        <v>70000</v>
      </c>
      <c r="Q50" s="25">
        <v>0</v>
      </c>
      <c r="R50" s="26">
        <f t="shared" si="7"/>
        <v>1</v>
      </c>
      <c r="S50" s="35" t="str">
        <f t="shared" si="8"/>
        <v xml:space="preserve"> -</v>
      </c>
      <c r="T50" s="168"/>
      <c r="U50" s="245" t="s">
        <v>1111</v>
      </c>
    </row>
    <row r="51" spans="2:21" ht="75" x14ac:dyDescent="0.2">
      <c r="B51" s="293"/>
      <c r="C51" s="293"/>
      <c r="D51" s="290"/>
      <c r="E51" s="24">
        <v>43831</v>
      </c>
      <c r="F51" s="24">
        <v>44196</v>
      </c>
      <c r="G51" s="16" t="s">
        <v>70</v>
      </c>
      <c r="H51" s="26">
        <v>1</v>
      </c>
      <c r="I51" s="26">
        <v>1</v>
      </c>
      <c r="J51" s="91">
        <v>1</v>
      </c>
      <c r="K51" s="78">
        <f t="shared" si="4"/>
        <v>1</v>
      </c>
      <c r="L51" s="81">
        <f t="shared" si="5"/>
        <v>0.83333333333333337</v>
      </c>
      <c r="M51" s="35">
        <f t="shared" si="6"/>
        <v>1</v>
      </c>
      <c r="N51" s="70">
        <v>22109821</v>
      </c>
      <c r="O51" s="184">
        <v>10000</v>
      </c>
      <c r="P51" s="184">
        <v>617</v>
      </c>
      <c r="Q51" s="25">
        <v>0</v>
      </c>
      <c r="R51" s="26">
        <f t="shared" si="7"/>
        <v>6.1699999999999998E-2</v>
      </c>
      <c r="S51" s="35" t="str">
        <f t="shared" si="8"/>
        <v xml:space="preserve"> -</v>
      </c>
      <c r="T51" s="168"/>
      <c r="U51" s="245" t="s">
        <v>1152</v>
      </c>
    </row>
    <row r="52" spans="2:21" ht="159.6" customHeight="1" x14ac:dyDescent="0.2">
      <c r="B52" s="293"/>
      <c r="C52" s="293"/>
      <c r="D52" s="290"/>
      <c r="E52" s="24">
        <v>43831</v>
      </c>
      <c r="F52" s="24">
        <v>44196</v>
      </c>
      <c r="G52" s="16" t="s">
        <v>71</v>
      </c>
      <c r="H52" s="25">
        <v>1</v>
      </c>
      <c r="I52" s="25">
        <v>1</v>
      </c>
      <c r="J52" s="63">
        <v>1</v>
      </c>
      <c r="K52" s="78">
        <f t="shared" si="4"/>
        <v>1</v>
      </c>
      <c r="L52" s="81">
        <f t="shared" si="5"/>
        <v>0.83333333333333337</v>
      </c>
      <c r="M52" s="35">
        <f t="shared" si="6"/>
        <v>1</v>
      </c>
      <c r="N52" s="70">
        <v>22109931</v>
      </c>
      <c r="O52" s="184">
        <v>280800</v>
      </c>
      <c r="P52" s="184">
        <v>205948</v>
      </c>
      <c r="Q52" s="25">
        <v>0</v>
      </c>
      <c r="R52" s="26">
        <f t="shared" si="7"/>
        <v>0.73343304843304846</v>
      </c>
      <c r="S52" s="35" t="str">
        <f t="shared" si="8"/>
        <v xml:space="preserve"> -</v>
      </c>
      <c r="T52" s="168"/>
      <c r="U52" s="246" t="s">
        <v>1161</v>
      </c>
    </row>
    <row r="53" spans="2:21" ht="75" x14ac:dyDescent="0.2">
      <c r="B53" s="293"/>
      <c r="C53" s="293"/>
      <c r="D53" s="290"/>
      <c r="E53" s="24">
        <v>43831</v>
      </c>
      <c r="F53" s="24">
        <v>44196</v>
      </c>
      <c r="G53" s="16" t="s">
        <v>72</v>
      </c>
      <c r="H53" s="26">
        <v>1</v>
      </c>
      <c r="I53" s="26">
        <v>1</v>
      </c>
      <c r="J53" s="91">
        <v>1</v>
      </c>
      <c r="K53" s="78">
        <f t="shared" si="4"/>
        <v>1</v>
      </c>
      <c r="L53" s="81">
        <f t="shared" si="5"/>
        <v>0.83333333333333337</v>
      </c>
      <c r="M53" s="35">
        <f t="shared" si="6"/>
        <v>1</v>
      </c>
      <c r="N53" s="70">
        <v>22109891</v>
      </c>
      <c r="O53" s="184">
        <v>110000</v>
      </c>
      <c r="P53" s="184">
        <v>75131</v>
      </c>
      <c r="Q53" s="25">
        <v>0</v>
      </c>
      <c r="R53" s="26">
        <f t="shared" si="7"/>
        <v>0.6830090909090909</v>
      </c>
      <c r="S53" s="35" t="str">
        <f t="shared" si="8"/>
        <v xml:space="preserve"> -</v>
      </c>
      <c r="T53" s="168"/>
      <c r="U53" s="243" t="s">
        <v>1160</v>
      </c>
    </row>
    <row r="54" spans="2:21" ht="60" customHeight="1" thickBot="1" x14ac:dyDescent="0.25">
      <c r="B54" s="293"/>
      <c r="C54" s="293"/>
      <c r="D54" s="291"/>
      <c r="E54" s="48">
        <v>43831</v>
      </c>
      <c r="F54" s="48">
        <v>44196</v>
      </c>
      <c r="G54" s="17" t="s">
        <v>73</v>
      </c>
      <c r="H54" s="49">
        <v>4</v>
      </c>
      <c r="I54" s="49">
        <v>1</v>
      </c>
      <c r="J54" s="67">
        <v>1</v>
      </c>
      <c r="K54" s="97">
        <f t="shared" si="4"/>
        <v>1</v>
      </c>
      <c r="L54" s="98">
        <f t="shared" si="5"/>
        <v>0.83333333333333337</v>
      </c>
      <c r="M54" s="51">
        <f t="shared" si="6"/>
        <v>1</v>
      </c>
      <c r="N54" s="74">
        <v>22109861</v>
      </c>
      <c r="O54" s="191">
        <v>25000</v>
      </c>
      <c r="P54" s="191">
        <v>0</v>
      </c>
      <c r="Q54" s="49">
        <v>0</v>
      </c>
      <c r="R54" s="50">
        <f t="shared" si="7"/>
        <v>0</v>
      </c>
      <c r="S54" s="51" t="str">
        <f t="shared" si="8"/>
        <v xml:space="preserve"> -</v>
      </c>
      <c r="T54" s="168"/>
      <c r="U54" s="243" t="s">
        <v>1153</v>
      </c>
    </row>
    <row r="55" spans="2:21" ht="90" x14ac:dyDescent="0.2">
      <c r="B55" s="293"/>
      <c r="C55" s="293"/>
      <c r="D55" s="286" t="s">
        <v>86</v>
      </c>
      <c r="E55" s="31">
        <v>43831</v>
      </c>
      <c r="F55" s="31">
        <v>44196</v>
      </c>
      <c r="G55" s="15" t="s">
        <v>74</v>
      </c>
      <c r="H55" s="32">
        <v>1</v>
      </c>
      <c r="I55" s="32">
        <v>0</v>
      </c>
      <c r="J55" s="62">
        <v>0</v>
      </c>
      <c r="K55" s="77" t="e">
        <f t="shared" si="4"/>
        <v>#DIV/0!</v>
      </c>
      <c r="L55" s="80">
        <f t="shared" si="5"/>
        <v>0.83333333333333337</v>
      </c>
      <c r="M55" s="34" t="str">
        <f t="shared" si="6"/>
        <v xml:space="preserve"> -</v>
      </c>
      <c r="N55" s="69">
        <v>0</v>
      </c>
      <c r="O55" s="32">
        <v>0</v>
      </c>
      <c r="P55" s="32">
        <v>0</v>
      </c>
      <c r="Q55" s="32">
        <v>0</v>
      </c>
      <c r="R55" s="33" t="str">
        <f t="shared" si="7"/>
        <v xml:space="preserve"> -</v>
      </c>
      <c r="S55" s="34" t="str">
        <f t="shared" si="8"/>
        <v xml:space="preserve"> -</v>
      </c>
      <c r="T55" s="168"/>
      <c r="U55" s="247"/>
    </row>
    <row r="56" spans="2:21" ht="45.75" thickBot="1" x14ac:dyDescent="0.25">
      <c r="B56" s="293"/>
      <c r="C56" s="293"/>
      <c r="D56" s="288"/>
      <c r="E56" s="36">
        <v>43831</v>
      </c>
      <c r="F56" s="36">
        <v>44196</v>
      </c>
      <c r="G56" s="14" t="s">
        <v>75</v>
      </c>
      <c r="H56" s="37">
        <v>4</v>
      </c>
      <c r="I56" s="37">
        <v>1</v>
      </c>
      <c r="J56" s="64">
        <v>0</v>
      </c>
      <c r="K56" s="79">
        <f t="shared" si="4"/>
        <v>0</v>
      </c>
      <c r="L56" s="82">
        <f t="shared" si="5"/>
        <v>0.83333333333333337</v>
      </c>
      <c r="M56" s="39">
        <f t="shared" si="6"/>
        <v>0</v>
      </c>
      <c r="N56" s="71">
        <v>22108131</v>
      </c>
      <c r="O56" s="37">
        <v>200000</v>
      </c>
      <c r="P56" s="37">
        <v>0</v>
      </c>
      <c r="Q56" s="37">
        <v>0</v>
      </c>
      <c r="R56" s="38">
        <f t="shared" si="7"/>
        <v>0</v>
      </c>
      <c r="S56" s="39" t="str">
        <f t="shared" si="8"/>
        <v xml:space="preserve"> -</v>
      </c>
      <c r="T56" s="168"/>
      <c r="U56" s="247"/>
    </row>
    <row r="57" spans="2:21" ht="105.75" thickBot="1" x14ac:dyDescent="0.25">
      <c r="B57" s="294"/>
      <c r="C57" s="294"/>
      <c r="D57" s="99" t="s">
        <v>87</v>
      </c>
      <c r="E57" s="100">
        <v>43831</v>
      </c>
      <c r="F57" s="100">
        <v>44196</v>
      </c>
      <c r="G57" s="101" t="s">
        <v>76</v>
      </c>
      <c r="H57" s="108">
        <v>1</v>
      </c>
      <c r="I57" s="108">
        <v>0</v>
      </c>
      <c r="J57" s="120">
        <v>0</v>
      </c>
      <c r="K57" s="104" t="e">
        <f t="shared" si="4"/>
        <v>#DIV/0!</v>
      </c>
      <c r="L57" s="105">
        <f t="shared" si="5"/>
        <v>0.83333333333333337</v>
      </c>
      <c r="M57" s="106" t="str">
        <f t="shared" si="6"/>
        <v xml:space="preserve"> -</v>
      </c>
      <c r="N57" s="107">
        <v>0</v>
      </c>
      <c r="O57" s="108">
        <v>0</v>
      </c>
      <c r="P57" s="108">
        <v>0</v>
      </c>
      <c r="Q57" s="108">
        <v>0</v>
      </c>
      <c r="R57" s="102" t="str">
        <f t="shared" si="7"/>
        <v xml:space="preserve"> -</v>
      </c>
      <c r="S57" s="106" t="str">
        <f t="shared" si="8"/>
        <v xml:space="preserve"> -</v>
      </c>
      <c r="T57" s="168"/>
      <c r="U57" s="247"/>
    </row>
    <row r="58" spans="2:21" ht="12.95" customHeight="1" thickBot="1" x14ac:dyDescent="0.25">
      <c r="B58" s="89"/>
      <c r="C58" s="90"/>
      <c r="D58" s="40"/>
      <c r="E58" s="41"/>
      <c r="F58" s="41"/>
      <c r="G58" s="42"/>
      <c r="H58" s="43"/>
      <c r="I58" s="43"/>
      <c r="J58" s="43"/>
      <c r="K58" s="44"/>
      <c r="L58" s="45"/>
      <c r="M58" s="45"/>
      <c r="N58" s="46"/>
      <c r="O58" s="43"/>
      <c r="P58" s="43"/>
      <c r="Q58" s="43"/>
      <c r="R58" s="45"/>
      <c r="S58" s="47"/>
      <c r="T58" s="168"/>
    </row>
    <row r="59" spans="2:21" ht="89.25" customHeight="1" thickBot="1" x14ac:dyDescent="0.25">
      <c r="B59" s="96" t="s">
        <v>93</v>
      </c>
      <c r="C59" s="96" t="s">
        <v>92</v>
      </c>
      <c r="D59" s="94" t="s">
        <v>91</v>
      </c>
      <c r="E59" s="27">
        <v>43831</v>
      </c>
      <c r="F59" s="27">
        <v>44196</v>
      </c>
      <c r="G59" s="19" t="s">
        <v>90</v>
      </c>
      <c r="H59" s="29">
        <v>1</v>
      </c>
      <c r="I59" s="29">
        <v>1</v>
      </c>
      <c r="J59" s="92">
        <v>1</v>
      </c>
      <c r="K59" s="75">
        <f t="shared" si="4"/>
        <v>1</v>
      </c>
      <c r="L59" s="76">
        <f t="shared" si="5"/>
        <v>0.83333333333333337</v>
      </c>
      <c r="M59" s="30">
        <f t="shared" si="6"/>
        <v>1</v>
      </c>
      <c r="N59" s="68">
        <v>22102891</v>
      </c>
      <c r="O59" s="164">
        <v>639500</v>
      </c>
      <c r="P59" s="164">
        <v>603823</v>
      </c>
      <c r="Q59" s="28">
        <v>0</v>
      </c>
      <c r="R59" s="29">
        <f t="shared" si="7"/>
        <v>0.9442111024237686</v>
      </c>
      <c r="S59" s="30" t="str">
        <f t="shared" si="8"/>
        <v xml:space="preserve"> -</v>
      </c>
      <c r="T59" s="168"/>
      <c r="U59" s="243" t="s">
        <v>1113</v>
      </c>
    </row>
    <row r="60" spans="2:21" ht="21" customHeight="1" thickBot="1" x14ac:dyDescent="0.25">
      <c r="E60" s="13"/>
      <c r="F60" s="13"/>
      <c r="H60" s="10"/>
      <c r="I60" s="10"/>
      <c r="J60" s="10"/>
      <c r="K60" s="11"/>
      <c r="L60" s="83">
        <f>+AVERAGE(L12,L14:L22,L24,L26:L42,L44:L57,L59)</f>
        <v>0.83333333333333326</v>
      </c>
      <c r="M60" s="84">
        <f>+AVERAGE(M12,M14:M22,M24,M26:M42,M44:M57,M59)</f>
        <v>0.8392857142857143</v>
      </c>
      <c r="N60" s="85"/>
      <c r="O60" s="86">
        <f>+SUM(O12,O14:O22,O24,O26:O42,O44:O57,O59)</f>
        <v>32247630.307999998</v>
      </c>
      <c r="P60" s="87">
        <f>+SUM(P12,P14:P22,P24,P26:P42,P44:P57,P59)</f>
        <v>7681752</v>
      </c>
      <c r="Q60" s="87">
        <f>+SUM(Q12,Q14:Q22,Q24,Q26:Q42,Q44:Q57,Q59)</f>
        <v>0</v>
      </c>
      <c r="R60" s="88">
        <f t="shared" si="7"/>
        <v>0.23821136395545658</v>
      </c>
      <c r="S60" s="84" t="str">
        <f t="shared" si="8"/>
        <v xml:space="preserve"> -</v>
      </c>
      <c r="T60" s="249"/>
    </row>
    <row r="61" spans="2:21" x14ac:dyDescent="0.2">
      <c r="E61" s="13"/>
      <c r="F61" s="13"/>
      <c r="H61" s="10"/>
      <c r="I61" s="10"/>
      <c r="J61" s="10"/>
      <c r="K61" s="11"/>
      <c r="L61" s="11"/>
      <c r="M61" s="11"/>
      <c r="N61" s="12"/>
      <c r="O61" s="10"/>
      <c r="P61" s="10"/>
      <c r="Q61" s="10"/>
      <c r="R61" s="11"/>
      <c r="S61" s="11"/>
      <c r="T61" s="250"/>
    </row>
    <row r="62" spans="2:21" x14ac:dyDescent="0.2">
      <c r="E62" s="13"/>
      <c r="F62" s="13"/>
      <c r="H62" s="10"/>
      <c r="I62" s="10"/>
      <c r="J62" s="10"/>
      <c r="K62" s="11"/>
      <c r="L62" s="11"/>
      <c r="M62" s="11"/>
      <c r="N62" s="12"/>
      <c r="O62" s="10"/>
      <c r="P62" s="10"/>
      <c r="Q62" s="10"/>
      <c r="R62" s="11"/>
      <c r="S62" s="11"/>
      <c r="T62" s="252"/>
    </row>
    <row r="63" spans="2:21" x14ac:dyDescent="0.2">
      <c r="E63" s="13"/>
      <c r="F63" s="13"/>
      <c r="H63" s="10"/>
      <c r="I63" s="10"/>
      <c r="J63" s="10"/>
      <c r="K63" s="11"/>
      <c r="L63" s="11"/>
      <c r="M63" s="11"/>
      <c r="N63" s="12"/>
      <c r="O63" s="10"/>
      <c r="P63" s="10"/>
      <c r="Q63" s="10"/>
      <c r="R63" s="11"/>
      <c r="S63" s="11"/>
    </row>
    <row r="64" spans="2:21" x14ac:dyDescent="0.2">
      <c r="E64" s="13"/>
      <c r="F64" s="13"/>
      <c r="H64" s="10"/>
      <c r="I64" s="10"/>
      <c r="J64" s="10"/>
      <c r="K64" s="11"/>
      <c r="L64" s="11"/>
      <c r="M64" s="11"/>
      <c r="N64" s="12"/>
      <c r="O64" s="10"/>
      <c r="P64" s="10"/>
      <c r="Q64" s="10"/>
      <c r="R64" s="11"/>
      <c r="S64" s="11"/>
      <c r="T64" s="251"/>
    </row>
    <row r="65" spans="5:19" x14ac:dyDescent="0.2">
      <c r="E65" s="13"/>
      <c r="F65" s="13"/>
      <c r="H65" s="10"/>
      <c r="I65" s="10"/>
      <c r="J65" s="10"/>
      <c r="K65" s="11"/>
      <c r="L65" s="11"/>
      <c r="M65" s="11"/>
      <c r="N65" s="12"/>
      <c r="O65" s="10"/>
      <c r="P65" s="10"/>
      <c r="Q65" s="10"/>
      <c r="R65" s="11"/>
      <c r="S65" s="11"/>
    </row>
    <row r="66" spans="5:19" x14ac:dyDescent="0.2">
      <c r="E66" s="13"/>
      <c r="F66" s="13"/>
      <c r="H66" s="10"/>
      <c r="I66" s="10"/>
      <c r="J66" s="10"/>
      <c r="K66" s="11"/>
      <c r="L66" s="11"/>
      <c r="M66" s="11"/>
      <c r="N66" s="12"/>
      <c r="O66" s="10"/>
      <c r="P66" s="10"/>
      <c r="Q66" s="10"/>
      <c r="R66" s="11"/>
      <c r="S66" s="11"/>
    </row>
    <row r="67" spans="5:19" x14ac:dyDescent="0.2">
      <c r="E67" s="13"/>
      <c r="F67" s="13"/>
      <c r="H67" s="10"/>
      <c r="I67" s="10"/>
      <c r="J67" s="10"/>
      <c r="K67" s="11"/>
      <c r="L67" s="11"/>
      <c r="M67" s="11"/>
      <c r="N67" s="12"/>
      <c r="O67" s="10"/>
      <c r="P67" s="10"/>
      <c r="Q67" s="10"/>
      <c r="R67" s="11"/>
      <c r="S67" s="11"/>
    </row>
    <row r="68" spans="5:19" x14ac:dyDescent="0.2">
      <c r="E68" s="13"/>
      <c r="F68" s="13"/>
      <c r="H68" s="10"/>
      <c r="I68" s="10"/>
      <c r="J68" s="10"/>
      <c r="K68" s="11"/>
      <c r="L68" s="11"/>
      <c r="M68" s="11"/>
      <c r="N68" s="12"/>
      <c r="O68" s="10"/>
      <c r="P68" s="10"/>
      <c r="Q68" s="10"/>
      <c r="R68" s="11"/>
      <c r="S68" s="11"/>
    </row>
    <row r="69" spans="5:19" x14ac:dyDescent="0.2">
      <c r="E69" s="13"/>
      <c r="F69" s="13"/>
      <c r="H69" s="10"/>
      <c r="I69" s="10"/>
      <c r="J69" s="10"/>
      <c r="K69" s="11"/>
      <c r="L69" s="11"/>
      <c r="M69" s="11"/>
      <c r="N69" s="12"/>
      <c r="O69" s="10"/>
      <c r="P69" s="10"/>
      <c r="Q69" s="10"/>
      <c r="R69" s="11"/>
      <c r="S69" s="11"/>
    </row>
    <row r="70" spans="5:19" x14ac:dyDescent="0.2">
      <c r="E70" s="13"/>
      <c r="F70" s="13"/>
      <c r="H70" s="10"/>
      <c r="I70" s="10"/>
      <c r="J70" s="10"/>
      <c r="K70" s="11"/>
      <c r="L70" s="11"/>
      <c r="M70" s="11"/>
      <c r="N70" s="12"/>
      <c r="O70" s="10"/>
      <c r="P70" s="10"/>
      <c r="Q70" s="10"/>
      <c r="R70" s="11"/>
      <c r="S70" s="11"/>
    </row>
    <row r="71" spans="5:19" x14ac:dyDescent="0.2">
      <c r="E71" s="13"/>
      <c r="F71" s="13"/>
      <c r="H71" s="10"/>
      <c r="I71" s="10"/>
      <c r="J71" s="10"/>
      <c r="K71" s="11"/>
      <c r="L71" s="11"/>
      <c r="M71" s="11"/>
      <c r="N71" s="12"/>
      <c r="O71" s="10"/>
      <c r="P71" s="10"/>
      <c r="Q71" s="10"/>
      <c r="R71" s="11"/>
      <c r="S71" s="11"/>
    </row>
    <row r="72" spans="5:19" x14ac:dyDescent="0.2">
      <c r="E72" s="13"/>
      <c r="F72" s="13"/>
      <c r="H72" s="10"/>
      <c r="I72" s="10"/>
      <c r="J72" s="10"/>
      <c r="K72" s="11"/>
      <c r="L72" s="11"/>
      <c r="M72" s="11"/>
      <c r="N72" s="12"/>
      <c r="O72" s="10"/>
      <c r="P72" s="10"/>
      <c r="Q72" s="10"/>
      <c r="R72" s="11"/>
      <c r="S72" s="11"/>
    </row>
    <row r="73" spans="5:19" x14ac:dyDescent="0.2">
      <c r="E73" s="13"/>
      <c r="F73" s="13"/>
      <c r="H73" s="10"/>
      <c r="I73" s="10"/>
      <c r="J73" s="10"/>
      <c r="K73" s="11"/>
      <c r="L73" s="11"/>
      <c r="M73" s="11"/>
      <c r="N73" s="12"/>
      <c r="O73" s="10"/>
      <c r="P73" s="10"/>
      <c r="Q73" s="10"/>
      <c r="R73" s="11"/>
      <c r="S73" s="11"/>
    </row>
    <row r="74" spans="5:19" x14ac:dyDescent="0.2">
      <c r="E74" s="13"/>
      <c r="F74" s="13"/>
      <c r="H74" s="10"/>
      <c r="I74" s="10"/>
      <c r="J74" s="10"/>
      <c r="K74" s="11"/>
      <c r="L74" s="11"/>
      <c r="M74" s="11"/>
      <c r="N74" s="12"/>
      <c r="O74" s="10"/>
      <c r="P74" s="10"/>
      <c r="Q74" s="10"/>
      <c r="R74" s="11"/>
      <c r="S74" s="11"/>
    </row>
    <row r="75" spans="5:19" x14ac:dyDescent="0.2">
      <c r="E75" s="13"/>
      <c r="F75" s="13"/>
      <c r="H75" s="10"/>
      <c r="I75" s="10"/>
      <c r="J75" s="10"/>
      <c r="K75" s="11"/>
      <c r="L75" s="11"/>
      <c r="M75" s="11"/>
      <c r="N75" s="12"/>
      <c r="O75" s="10"/>
      <c r="P75" s="10"/>
      <c r="Q75" s="10"/>
      <c r="R75" s="11"/>
      <c r="S75" s="11"/>
    </row>
    <row r="76" spans="5:19" x14ac:dyDescent="0.2">
      <c r="E76" s="13"/>
      <c r="F76" s="13"/>
      <c r="H76" s="10"/>
      <c r="I76" s="10"/>
      <c r="J76" s="10"/>
      <c r="K76" s="11"/>
      <c r="L76" s="11"/>
      <c r="M76" s="11"/>
      <c r="N76" s="12"/>
      <c r="O76" s="10"/>
      <c r="P76" s="10"/>
      <c r="Q76" s="10"/>
      <c r="R76" s="11"/>
      <c r="S76" s="11"/>
    </row>
    <row r="77" spans="5:19" x14ac:dyDescent="0.2">
      <c r="E77" s="13"/>
      <c r="F77" s="13"/>
      <c r="H77" s="10"/>
      <c r="I77" s="10"/>
      <c r="J77" s="10"/>
      <c r="K77" s="11"/>
      <c r="L77" s="11"/>
      <c r="M77" s="11"/>
      <c r="N77" s="12"/>
      <c r="O77" s="10"/>
      <c r="P77" s="10"/>
      <c r="Q77" s="10"/>
      <c r="R77" s="11"/>
      <c r="S77" s="11"/>
    </row>
    <row r="78" spans="5:19" x14ac:dyDescent="0.2">
      <c r="E78" s="13"/>
      <c r="F78" s="13"/>
      <c r="H78" s="10"/>
      <c r="I78" s="10"/>
      <c r="J78" s="10"/>
      <c r="K78" s="11"/>
      <c r="L78" s="11"/>
      <c r="M78" s="11"/>
      <c r="N78" s="12"/>
      <c r="O78" s="10"/>
      <c r="P78" s="10"/>
      <c r="Q78" s="10"/>
      <c r="R78" s="11"/>
      <c r="S78" s="11"/>
    </row>
    <row r="79" spans="5:19" x14ac:dyDescent="0.2">
      <c r="E79" s="13"/>
      <c r="F79" s="13"/>
      <c r="H79" s="10"/>
      <c r="I79" s="10"/>
      <c r="J79" s="10"/>
      <c r="K79" s="11"/>
      <c r="L79" s="11"/>
      <c r="M79" s="11"/>
      <c r="N79" s="12"/>
      <c r="O79" s="10"/>
      <c r="P79" s="10"/>
      <c r="Q79" s="10"/>
      <c r="R79" s="11"/>
      <c r="S79" s="11"/>
    </row>
    <row r="80" spans="5:19" x14ac:dyDescent="0.2">
      <c r="E80" s="13"/>
      <c r="F80" s="13"/>
      <c r="H80" s="10"/>
      <c r="I80" s="10"/>
      <c r="J80" s="10"/>
      <c r="K80" s="11"/>
      <c r="L80" s="11"/>
      <c r="M80" s="11"/>
      <c r="N80" s="12"/>
      <c r="O80" s="10"/>
      <c r="P80" s="10"/>
      <c r="Q80" s="10"/>
      <c r="R80" s="11"/>
      <c r="S80" s="11"/>
    </row>
    <row r="81" spans="5:19" x14ac:dyDescent="0.2">
      <c r="E81" s="13"/>
      <c r="F81" s="13"/>
      <c r="H81" s="10"/>
      <c r="I81" s="10"/>
      <c r="J81" s="10"/>
      <c r="K81" s="11"/>
      <c r="L81" s="11"/>
      <c r="M81" s="11"/>
      <c r="N81" s="12"/>
      <c r="O81" s="10"/>
      <c r="P81" s="10"/>
      <c r="Q81" s="10"/>
      <c r="R81" s="11"/>
      <c r="S81" s="11"/>
    </row>
    <row r="82" spans="5:19" x14ac:dyDescent="0.2">
      <c r="E82" s="13"/>
      <c r="F82" s="13"/>
      <c r="H82" s="10"/>
      <c r="I82" s="10"/>
      <c r="J82" s="10"/>
      <c r="K82" s="11"/>
      <c r="L82" s="11"/>
      <c r="M82" s="11"/>
      <c r="N82" s="12"/>
      <c r="O82" s="10"/>
      <c r="P82" s="10"/>
      <c r="Q82" s="10"/>
      <c r="R82" s="11"/>
      <c r="S82" s="11"/>
    </row>
    <row r="83" spans="5:19" x14ac:dyDescent="0.2">
      <c r="E83" s="13"/>
      <c r="F83" s="13"/>
      <c r="H83" s="10"/>
      <c r="I83" s="10"/>
      <c r="J83" s="10"/>
      <c r="K83" s="11"/>
      <c r="L83" s="11"/>
      <c r="M83" s="11"/>
      <c r="N83" s="12"/>
      <c r="O83" s="10"/>
      <c r="P83" s="10"/>
      <c r="Q83" s="10"/>
      <c r="R83" s="11"/>
      <c r="S83" s="11"/>
    </row>
    <row r="84" spans="5:19" x14ac:dyDescent="0.2">
      <c r="E84" s="13"/>
      <c r="F84" s="13"/>
      <c r="H84" s="10"/>
      <c r="I84" s="10"/>
      <c r="J84" s="10"/>
      <c r="K84" s="11"/>
      <c r="L84" s="11"/>
      <c r="M84" s="11"/>
      <c r="N84" s="12"/>
      <c r="O84" s="10"/>
      <c r="P84" s="10"/>
      <c r="Q84" s="10"/>
      <c r="R84" s="11"/>
      <c r="S84" s="11"/>
    </row>
    <row r="85" spans="5:19" x14ac:dyDescent="0.2">
      <c r="E85" s="13"/>
      <c r="F85" s="13"/>
      <c r="H85" s="10"/>
      <c r="I85" s="10"/>
      <c r="J85" s="10"/>
      <c r="K85" s="11"/>
      <c r="L85" s="11"/>
      <c r="M85" s="11"/>
      <c r="N85" s="12"/>
      <c r="O85" s="10"/>
      <c r="P85" s="10"/>
      <c r="Q85" s="10"/>
      <c r="R85" s="11"/>
      <c r="S85" s="11"/>
    </row>
    <row r="86" spans="5:19" x14ac:dyDescent="0.2">
      <c r="E86" s="13"/>
      <c r="F86" s="13"/>
      <c r="H86" s="10"/>
      <c r="I86" s="10"/>
      <c r="J86" s="10"/>
      <c r="K86" s="11"/>
      <c r="L86" s="11"/>
      <c r="M86" s="11"/>
      <c r="N86" s="12"/>
      <c r="O86" s="10"/>
      <c r="P86" s="10"/>
      <c r="Q86" s="10"/>
      <c r="R86" s="11"/>
      <c r="S86" s="11"/>
    </row>
    <row r="87" spans="5:19" x14ac:dyDescent="0.2">
      <c r="E87" s="13"/>
      <c r="F87" s="13"/>
      <c r="H87" s="10"/>
      <c r="I87" s="10"/>
      <c r="J87" s="10"/>
      <c r="K87" s="11"/>
      <c r="L87" s="11"/>
      <c r="M87" s="11"/>
      <c r="N87" s="12"/>
      <c r="O87" s="10"/>
      <c r="P87" s="10"/>
      <c r="Q87" s="10"/>
      <c r="R87" s="11"/>
      <c r="S87" s="11"/>
    </row>
    <row r="88" spans="5:19" x14ac:dyDescent="0.2">
      <c r="E88" s="13"/>
      <c r="F88" s="13"/>
      <c r="H88" s="10"/>
      <c r="I88" s="10"/>
      <c r="J88" s="10"/>
      <c r="K88" s="11"/>
      <c r="L88" s="11"/>
      <c r="M88" s="11"/>
      <c r="N88" s="12"/>
      <c r="O88" s="10"/>
      <c r="P88" s="10"/>
      <c r="Q88" s="10"/>
      <c r="R88" s="11"/>
      <c r="S88" s="11"/>
    </row>
    <row r="89" spans="5:19" x14ac:dyDescent="0.2">
      <c r="E89" s="13"/>
      <c r="F89" s="13"/>
      <c r="H89" s="10"/>
      <c r="I89" s="10"/>
      <c r="J89" s="10"/>
      <c r="K89" s="11"/>
      <c r="L89" s="11"/>
      <c r="M89" s="11"/>
      <c r="N89" s="12"/>
      <c r="O89" s="10"/>
      <c r="P89" s="10"/>
      <c r="Q89" s="10"/>
      <c r="R89" s="11"/>
      <c r="S89" s="11"/>
    </row>
    <row r="90" spans="5:19" x14ac:dyDescent="0.2">
      <c r="E90" s="13"/>
      <c r="F90" s="13"/>
      <c r="H90" s="10"/>
      <c r="I90" s="10"/>
      <c r="J90" s="10"/>
      <c r="K90" s="11"/>
      <c r="L90" s="11"/>
      <c r="M90" s="11"/>
      <c r="N90" s="12"/>
      <c r="O90" s="10"/>
      <c r="P90" s="10"/>
      <c r="Q90" s="10"/>
      <c r="R90" s="11"/>
      <c r="S90" s="11"/>
    </row>
    <row r="91" spans="5:19" x14ac:dyDescent="0.2">
      <c r="E91" s="13"/>
      <c r="F91" s="13"/>
      <c r="H91" s="10"/>
      <c r="I91" s="10"/>
      <c r="J91" s="10"/>
      <c r="K91" s="11"/>
      <c r="L91" s="11"/>
      <c r="M91" s="11"/>
      <c r="N91" s="12"/>
      <c r="O91" s="10"/>
      <c r="P91" s="10"/>
      <c r="Q91" s="10"/>
      <c r="R91" s="11"/>
      <c r="S91" s="11"/>
    </row>
    <row r="92" spans="5:19" x14ac:dyDescent="0.2">
      <c r="E92" s="13"/>
      <c r="F92" s="13"/>
      <c r="H92" s="10"/>
      <c r="I92" s="10"/>
      <c r="J92" s="10"/>
      <c r="K92" s="11"/>
      <c r="L92" s="11"/>
      <c r="M92" s="11"/>
      <c r="N92" s="12"/>
      <c r="O92" s="10"/>
      <c r="P92" s="10"/>
      <c r="Q92" s="10"/>
      <c r="R92" s="11"/>
      <c r="S92" s="11"/>
    </row>
    <row r="93" spans="5:19" x14ac:dyDescent="0.2">
      <c r="E93" s="13"/>
      <c r="F93" s="13"/>
      <c r="H93" s="10"/>
      <c r="I93" s="10"/>
      <c r="J93" s="10"/>
      <c r="K93" s="11"/>
      <c r="L93" s="11"/>
      <c r="M93" s="11"/>
      <c r="N93" s="12"/>
      <c r="O93" s="10"/>
      <c r="P93" s="10"/>
      <c r="Q93" s="10"/>
      <c r="R93" s="11"/>
      <c r="S93" s="11"/>
    </row>
    <row r="94" spans="5:19" x14ac:dyDescent="0.2">
      <c r="E94" s="13"/>
      <c r="F94" s="13"/>
      <c r="H94" s="10"/>
      <c r="I94" s="10"/>
      <c r="J94" s="10"/>
      <c r="K94" s="11"/>
      <c r="L94" s="11"/>
      <c r="M94" s="11"/>
      <c r="N94" s="12"/>
      <c r="O94" s="10"/>
      <c r="P94" s="10"/>
      <c r="Q94" s="10"/>
      <c r="R94" s="11"/>
      <c r="S94" s="11"/>
    </row>
    <row r="95" spans="5:19" x14ac:dyDescent="0.2">
      <c r="E95" s="13"/>
      <c r="F95" s="13"/>
      <c r="H95" s="10"/>
      <c r="I95" s="10"/>
      <c r="J95" s="10"/>
      <c r="K95" s="11"/>
      <c r="L95" s="11"/>
      <c r="M95" s="11"/>
      <c r="N95" s="12"/>
      <c r="O95" s="10"/>
      <c r="P95" s="10"/>
      <c r="Q95" s="10"/>
      <c r="R95" s="11"/>
      <c r="S95" s="11"/>
    </row>
    <row r="96" spans="5:19" x14ac:dyDescent="0.2">
      <c r="E96" s="13"/>
      <c r="F96" s="13"/>
      <c r="H96" s="10"/>
      <c r="I96" s="10"/>
      <c r="J96" s="10"/>
      <c r="K96" s="11"/>
      <c r="L96" s="11"/>
      <c r="M96" s="11"/>
      <c r="N96" s="12"/>
      <c r="O96" s="10"/>
      <c r="P96" s="10"/>
      <c r="Q96" s="10"/>
      <c r="R96" s="11"/>
      <c r="S96" s="11"/>
    </row>
    <row r="97" spans="5:19" x14ac:dyDescent="0.2">
      <c r="E97" s="13"/>
      <c r="F97" s="13"/>
      <c r="H97" s="10"/>
      <c r="I97" s="10"/>
      <c r="J97" s="10"/>
      <c r="K97" s="11"/>
      <c r="L97" s="11"/>
      <c r="M97" s="11"/>
      <c r="N97" s="12"/>
      <c r="O97" s="10"/>
      <c r="P97" s="10"/>
      <c r="Q97" s="10"/>
      <c r="R97" s="11"/>
      <c r="S97" s="11"/>
    </row>
    <row r="98" spans="5:19" x14ac:dyDescent="0.2">
      <c r="E98" s="13"/>
      <c r="F98" s="13"/>
      <c r="H98" s="10"/>
      <c r="I98" s="10"/>
      <c r="J98" s="10"/>
      <c r="K98" s="11"/>
      <c r="L98" s="11"/>
      <c r="M98" s="11"/>
      <c r="N98" s="12"/>
      <c r="O98" s="10"/>
      <c r="P98" s="10"/>
      <c r="Q98" s="10"/>
      <c r="R98" s="11"/>
      <c r="S98" s="11"/>
    </row>
    <row r="99" spans="5:19" x14ac:dyDescent="0.2">
      <c r="E99" s="13"/>
      <c r="F99" s="13"/>
      <c r="H99" s="10"/>
      <c r="I99" s="10"/>
      <c r="J99" s="10"/>
      <c r="K99" s="11"/>
      <c r="L99" s="11"/>
      <c r="M99" s="11"/>
      <c r="N99" s="12"/>
      <c r="O99" s="10"/>
      <c r="P99" s="10"/>
      <c r="Q99" s="10"/>
      <c r="R99" s="11"/>
      <c r="S99" s="11"/>
    </row>
  </sheetData>
  <mergeCells count="31">
    <mergeCell ref="C44:C57"/>
    <mergeCell ref="C26:C42"/>
    <mergeCell ref="B24:B57"/>
    <mergeCell ref="D47:D54"/>
    <mergeCell ref="D55:D56"/>
    <mergeCell ref="D40:D42"/>
    <mergeCell ref="D35:D39"/>
    <mergeCell ref="D31:D34"/>
    <mergeCell ref="D26:D30"/>
    <mergeCell ref="D44:D46"/>
    <mergeCell ref="H10:H11"/>
    <mergeCell ref="D17:D21"/>
    <mergeCell ref="D14:D16"/>
    <mergeCell ref="C14:C22"/>
    <mergeCell ref="B14:B22"/>
    <mergeCell ref="B3:S3"/>
    <mergeCell ref="B2:S2"/>
    <mergeCell ref="B4:S4"/>
    <mergeCell ref="D8:J8"/>
    <mergeCell ref="B9:B11"/>
    <mergeCell ref="C9:C11"/>
    <mergeCell ref="D9:D11"/>
    <mergeCell ref="E9:F10"/>
    <mergeCell ref="G9:J9"/>
    <mergeCell ref="J10:J11"/>
    <mergeCell ref="L9:M9"/>
    <mergeCell ref="G10:G11"/>
    <mergeCell ref="I10:I11"/>
    <mergeCell ref="L10:L11"/>
    <mergeCell ref="M10:M11"/>
    <mergeCell ref="N9:S10"/>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r:id="rId1"/>
  <headerFooter>
    <oddHeader>&amp;F</oddHead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2"/>
  <sheetViews>
    <sheetView workbookViewId="0">
      <selection activeCell="C22" sqref="C22"/>
    </sheetView>
  </sheetViews>
  <sheetFormatPr baseColWidth="10" defaultRowHeight="14.25" x14ac:dyDescent="0.2"/>
  <sheetData>
    <row r="22" spans="3:3" x14ac:dyDescent="0.2">
      <c r="C22">
        <v>504788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9"/>
  <sheetViews>
    <sheetView topLeftCell="G8" zoomScale="70" zoomScaleNormal="70" workbookViewId="0">
      <pane ySplit="4" topLeftCell="A58" activePane="bottomLeft" state="frozen"/>
      <selection activeCell="C8" sqref="C8"/>
      <selection pane="bottomLeft" activeCell="T59" sqref="T59"/>
    </sheetView>
  </sheetViews>
  <sheetFormatPr baseColWidth="10" defaultColWidth="10.75" defaultRowHeight="15" x14ac:dyDescent="0.2"/>
  <cols>
    <col min="1" max="1" width="2.375" style="1" customWidth="1"/>
    <col min="2" max="2" width="20.75" style="1" customWidth="1"/>
    <col min="3" max="4" width="19.75" style="1" customWidth="1"/>
    <col min="5" max="5" width="11.25" style="1" hidden="1" customWidth="1"/>
    <col min="6" max="6" width="12.25" style="1" hidden="1" customWidth="1"/>
    <col min="7" max="7" width="36.25" style="1" customWidth="1"/>
    <col min="8" max="8" width="13.75" style="1" customWidth="1"/>
    <col min="9" max="9" width="9.625" style="1" customWidth="1"/>
    <col min="10" max="10" width="9.625" style="1" hidden="1" customWidth="1"/>
    <col min="11" max="11" width="9.75" style="1" hidden="1" customWidth="1"/>
    <col min="12" max="12" width="10.75" style="1" hidden="1" customWidth="1"/>
    <col min="13" max="13" width="13.125" style="1" hidden="1" customWidth="1"/>
    <col min="14" max="14" width="27.875" style="1" customWidth="1"/>
    <col min="15" max="15" width="18.5" style="1" customWidth="1"/>
    <col min="16" max="16" width="16.375" style="1" customWidth="1"/>
    <col min="17" max="17" width="23.625" style="1" customWidth="1"/>
    <col min="18" max="19" width="12.625" style="1" hidden="1" customWidth="1"/>
    <col min="20" max="20" width="43.625" style="155" customWidth="1"/>
    <col min="21" max="21" width="16.375" style="155" bestFit="1" customWidth="1"/>
    <col min="22" max="22" width="21.625" style="1" customWidth="1"/>
    <col min="23" max="16384" width="10.75" style="1"/>
  </cols>
  <sheetData>
    <row r="2" spans="2:22" ht="20.100000000000001" customHeight="1" x14ac:dyDescent="0.2">
      <c r="B2" s="255" t="s">
        <v>16</v>
      </c>
      <c r="C2" s="255"/>
      <c r="D2" s="255"/>
      <c r="E2" s="255"/>
      <c r="F2" s="255"/>
      <c r="G2" s="255"/>
      <c r="H2" s="255"/>
      <c r="I2" s="255"/>
      <c r="J2" s="255"/>
      <c r="K2" s="255"/>
      <c r="L2" s="255"/>
      <c r="M2" s="255"/>
      <c r="N2" s="255"/>
      <c r="O2" s="255"/>
      <c r="P2" s="255"/>
      <c r="Q2" s="255"/>
      <c r="R2" s="255"/>
      <c r="S2" s="255"/>
    </row>
    <row r="3" spans="2:22" ht="20.100000000000001" customHeight="1" x14ac:dyDescent="0.2">
      <c r="B3" s="255" t="s">
        <v>25</v>
      </c>
      <c r="C3" s="255"/>
      <c r="D3" s="255"/>
      <c r="E3" s="255"/>
      <c r="F3" s="255"/>
      <c r="G3" s="255"/>
      <c r="H3" s="255"/>
      <c r="I3" s="255"/>
      <c r="J3" s="255"/>
      <c r="K3" s="255"/>
      <c r="L3" s="255"/>
      <c r="M3" s="255"/>
      <c r="N3" s="255"/>
      <c r="O3" s="255"/>
      <c r="P3" s="255"/>
      <c r="Q3" s="255"/>
      <c r="R3" s="255"/>
      <c r="S3" s="255"/>
      <c r="T3" s="9"/>
    </row>
    <row r="4" spans="2:22" ht="20.100000000000001" customHeight="1" x14ac:dyDescent="0.2">
      <c r="B4" s="255" t="s">
        <v>26</v>
      </c>
      <c r="C4" s="255"/>
      <c r="D4" s="255"/>
      <c r="E4" s="255"/>
      <c r="F4" s="255"/>
      <c r="G4" s="255"/>
      <c r="H4" s="255"/>
      <c r="I4" s="255"/>
      <c r="J4" s="255"/>
      <c r="K4" s="255"/>
      <c r="L4" s="255"/>
      <c r="M4" s="255"/>
      <c r="N4" s="255"/>
      <c r="O4" s="255"/>
      <c r="P4" s="255"/>
      <c r="Q4" s="255"/>
      <c r="R4" s="255"/>
      <c r="S4" s="255"/>
    </row>
    <row r="6" spans="2:22" ht="15.75" thickBot="1" x14ac:dyDescent="0.25"/>
    <row r="7" spans="2:22" ht="18" customHeight="1" thickBot="1" x14ac:dyDescent="0.25">
      <c r="B7" s="2" t="s">
        <v>2</v>
      </c>
      <c r="C7" s="3" t="s">
        <v>13</v>
      </c>
      <c r="D7" s="4"/>
      <c r="E7" s="4"/>
      <c r="F7" s="4"/>
      <c r="G7" s="4"/>
      <c r="H7" s="4"/>
      <c r="I7" s="4"/>
      <c r="J7" s="4"/>
      <c r="K7" s="4"/>
      <c r="L7" s="4"/>
      <c r="M7" s="4"/>
      <c r="N7" s="4"/>
      <c r="O7" s="132"/>
      <c r="P7" s="132"/>
      <c r="Q7" s="4"/>
      <c r="R7" s="4"/>
      <c r="S7" s="4"/>
    </row>
    <row r="8" spans="2:22" ht="18" customHeight="1" thickBot="1" x14ac:dyDescent="0.25">
      <c r="B8" s="7">
        <v>2020</v>
      </c>
      <c r="C8" s="8">
        <v>44104</v>
      </c>
      <c r="D8" s="256" t="s">
        <v>3</v>
      </c>
      <c r="E8" s="257"/>
      <c r="F8" s="257"/>
      <c r="G8" s="257"/>
      <c r="H8" s="257"/>
      <c r="I8" s="257"/>
      <c r="J8" s="258"/>
      <c r="K8" s="4"/>
      <c r="L8" s="4"/>
      <c r="M8" s="4"/>
      <c r="N8" s="4"/>
      <c r="O8" s="4"/>
      <c r="P8" s="4"/>
      <c r="Q8" s="4"/>
      <c r="R8" s="4"/>
      <c r="S8" s="4"/>
    </row>
    <row r="9" spans="2:22" ht="30" customHeight="1" x14ac:dyDescent="0.2">
      <c r="B9" s="259" t="s">
        <v>17</v>
      </c>
      <c r="C9" s="262" t="s">
        <v>18</v>
      </c>
      <c r="D9" s="264" t="s">
        <v>0</v>
      </c>
      <c r="E9" s="267" t="s">
        <v>4</v>
      </c>
      <c r="F9" s="267"/>
      <c r="G9" s="267" t="s">
        <v>5</v>
      </c>
      <c r="H9" s="267"/>
      <c r="I9" s="267"/>
      <c r="J9" s="269"/>
      <c r="K9" s="5"/>
      <c r="L9" s="264" t="s">
        <v>6</v>
      </c>
      <c r="M9" s="269"/>
      <c r="N9" s="279" t="s">
        <v>23</v>
      </c>
      <c r="O9" s="280"/>
      <c r="P9" s="280"/>
      <c r="Q9" s="280"/>
      <c r="R9" s="280"/>
      <c r="S9" s="281"/>
    </row>
    <row r="10" spans="2:22" ht="17.100000000000001" customHeight="1" x14ac:dyDescent="0.2">
      <c r="B10" s="260"/>
      <c r="C10" s="263"/>
      <c r="D10" s="265"/>
      <c r="E10" s="268"/>
      <c r="F10" s="268"/>
      <c r="G10" s="268" t="s">
        <v>7</v>
      </c>
      <c r="H10" s="272" t="s">
        <v>24</v>
      </c>
      <c r="I10" s="273" t="s">
        <v>1</v>
      </c>
      <c r="J10" s="296" t="s">
        <v>8</v>
      </c>
      <c r="K10" s="6"/>
      <c r="L10" s="275" t="s">
        <v>9</v>
      </c>
      <c r="M10" s="277" t="s">
        <v>10</v>
      </c>
      <c r="N10" s="282"/>
      <c r="O10" s="283"/>
      <c r="P10" s="283"/>
      <c r="Q10" s="283"/>
      <c r="R10" s="283"/>
      <c r="S10" s="284"/>
    </row>
    <row r="11" spans="2:22" ht="37.5" customHeight="1" thickBot="1" x14ac:dyDescent="0.25">
      <c r="B11" s="261"/>
      <c r="C11" s="263"/>
      <c r="D11" s="266"/>
      <c r="E11" s="20" t="s">
        <v>11</v>
      </c>
      <c r="F11" s="20" t="s">
        <v>12</v>
      </c>
      <c r="G11" s="272"/>
      <c r="H11" s="285"/>
      <c r="I11" s="274"/>
      <c r="J11" s="297"/>
      <c r="K11" s="21"/>
      <c r="L11" s="276"/>
      <c r="M11" s="278"/>
      <c r="N11" s="216" t="s">
        <v>22</v>
      </c>
      <c r="O11" s="153" t="s">
        <v>19</v>
      </c>
      <c r="P11" s="152" t="s">
        <v>20</v>
      </c>
      <c r="Q11" s="154" t="s">
        <v>21</v>
      </c>
      <c r="R11" s="22" t="s">
        <v>14</v>
      </c>
      <c r="S11" s="23" t="s">
        <v>15</v>
      </c>
      <c r="T11" s="148" t="s">
        <v>1099</v>
      </c>
      <c r="U11" s="169" t="s">
        <v>1102</v>
      </c>
      <c r="V11" s="169" t="s">
        <v>1132</v>
      </c>
    </row>
    <row r="12" spans="2:22" ht="105.75" thickBot="1" x14ac:dyDescent="0.25">
      <c r="B12" s="96" t="s">
        <v>30</v>
      </c>
      <c r="C12" s="96" t="s">
        <v>29</v>
      </c>
      <c r="D12" s="94" t="s">
        <v>28</v>
      </c>
      <c r="E12" s="27">
        <v>43831</v>
      </c>
      <c r="F12" s="27">
        <v>44196</v>
      </c>
      <c r="G12" s="19" t="s">
        <v>27</v>
      </c>
      <c r="H12" s="28">
        <v>1</v>
      </c>
      <c r="I12" s="28">
        <v>1</v>
      </c>
      <c r="J12" s="61">
        <v>1</v>
      </c>
      <c r="K12" s="75">
        <f>+J12/I12</f>
        <v>1</v>
      </c>
      <c r="L12" s="76">
        <f>DAYS360(E12,$C$8)/DAYS360(E12,F12)</f>
        <v>0.74722222222222223</v>
      </c>
      <c r="M12" s="30">
        <f>IF(I12=0," -",IF(K12&gt;100%,100%,K12))</f>
        <v>1</v>
      </c>
      <c r="N12" s="218" t="s">
        <v>1121</v>
      </c>
      <c r="O12" s="164">
        <v>619960</v>
      </c>
      <c r="P12" s="164">
        <v>409991</v>
      </c>
      <c r="Q12" s="164"/>
      <c r="R12" s="165">
        <f>IF(O12=0," -",P12/O12)</f>
        <v>0.66131847215949413</v>
      </c>
      <c r="S12" s="166" t="str">
        <f>IF(Q12=0," -",IF(P12=0,100%,Q12/P12))</f>
        <v xml:space="preserve"> -</v>
      </c>
      <c r="T12" s="167" t="s">
        <v>1120</v>
      </c>
      <c r="U12" s="168">
        <f>+O12-P12</f>
        <v>209969</v>
      </c>
      <c r="V12" s="167" t="s">
        <v>1133</v>
      </c>
    </row>
    <row r="13" spans="2:22" ht="12.95" customHeight="1" thickBot="1" x14ac:dyDescent="0.25">
      <c r="B13" s="89"/>
      <c r="C13" s="90"/>
      <c r="D13" s="40"/>
      <c r="E13" s="41"/>
      <c r="F13" s="41"/>
      <c r="G13" s="42"/>
      <c r="H13" s="43"/>
      <c r="I13" s="43"/>
      <c r="J13" s="43"/>
      <c r="K13" s="44"/>
      <c r="L13" s="45"/>
      <c r="M13" s="45"/>
      <c r="N13" s="45"/>
      <c r="O13" s="43"/>
      <c r="P13" s="43"/>
      <c r="Q13" s="43"/>
      <c r="R13" s="45"/>
      <c r="S13" s="47"/>
    </row>
    <row r="14" spans="2:22" ht="90" x14ac:dyDescent="0.2">
      <c r="B14" s="292" t="s">
        <v>44</v>
      </c>
      <c r="C14" s="292" t="s">
        <v>43</v>
      </c>
      <c r="D14" s="289" t="s">
        <v>40</v>
      </c>
      <c r="E14" s="31">
        <v>43831</v>
      </c>
      <c r="F14" s="31">
        <v>44196</v>
      </c>
      <c r="G14" s="15" t="s">
        <v>31</v>
      </c>
      <c r="H14" s="32">
        <v>2</v>
      </c>
      <c r="I14" s="32">
        <v>0</v>
      </c>
      <c r="J14" s="62"/>
      <c r="K14" s="77" t="e">
        <f>+J14/I14</f>
        <v>#DIV/0!</v>
      </c>
      <c r="L14" s="80">
        <f t="shared" ref="L14:L59" si="0">DAYS360(E14,$C$8)/DAYS360(E14,F14)</f>
        <v>0.74722222222222223</v>
      </c>
      <c r="M14" s="34" t="str">
        <f t="shared" ref="M14:M59" si="1">IF(I14=0," -",IF(K14&gt;100%,100%,K14))</f>
        <v xml:space="preserve"> -</v>
      </c>
      <c r="N14" s="219">
        <v>22106811</v>
      </c>
      <c r="O14" s="180">
        <v>64296</v>
      </c>
      <c r="P14" s="180">
        <v>16000</v>
      </c>
      <c r="Q14" s="180"/>
      <c r="R14" s="181">
        <f t="shared" ref="R14:R60" si="2">IF(O14=0," -",P14/O14)</f>
        <v>0.24884907303720294</v>
      </c>
      <c r="S14" s="182" t="str">
        <f t="shared" ref="S14:S60" si="3">IF(Q14=0," -",IF(P14=0,100%,Q14/P14))</f>
        <v xml:space="preserve"> -</v>
      </c>
      <c r="T14" s="167" t="s">
        <v>1119</v>
      </c>
      <c r="U14" s="168">
        <f>+O14-P14</f>
        <v>48296</v>
      </c>
      <c r="V14" s="167" t="s">
        <v>1134</v>
      </c>
    </row>
    <row r="15" spans="2:22" ht="30" x14ac:dyDescent="0.2">
      <c r="B15" s="293"/>
      <c r="C15" s="293"/>
      <c r="D15" s="290"/>
      <c r="E15" s="24">
        <v>43831</v>
      </c>
      <c r="F15" s="24">
        <v>44196</v>
      </c>
      <c r="G15" s="16" t="s">
        <v>32</v>
      </c>
      <c r="H15" s="25">
        <v>9</v>
      </c>
      <c r="I15" s="25">
        <v>0</v>
      </c>
      <c r="J15" s="63"/>
      <c r="K15" s="78" t="e">
        <f>+J15/I15</f>
        <v>#DIV/0!</v>
      </c>
      <c r="L15" s="81">
        <f t="shared" si="0"/>
        <v>0.74722222222222223</v>
      </c>
      <c r="M15" s="35" t="str">
        <f t="shared" si="1"/>
        <v xml:space="preserve"> -</v>
      </c>
      <c r="N15" s="183">
        <v>0</v>
      </c>
      <c r="O15" s="184">
        <v>0</v>
      </c>
      <c r="P15" s="25"/>
      <c r="Q15" s="25"/>
      <c r="R15" s="26" t="str">
        <f t="shared" si="2"/>
        <v xml:space="preserve"> -</v>
      </c>
      <c r="S15" s="35" t="str">
        <f t="shared" si="3"/>
        <v xml:space="preserve"> -</v>
      </c>
      <c r="U15" s="158">
        <f>+O15-P15</f>
        <v>0</v>
      </c>
    </row>
    <row r="16" spans="2:22" ht="45.75" thickBot="1" x14ac:dyDescent="0.25">
      <c r="B16" s="293"/>
      <c r="C16" s="293"/>
      <c r="D16" s="291"/>
      <c r="E16" s="48">
        <v>43831</v>
      </c>
      <c r="F16" s="48">
        <v>44196</v>
      </c>
      <c r="G16" s="17" t="s">
        <v>33</v>
      </c>
      <c r="H16" s="49">
        <v>5</v>
      </c>
      <c r="I16" s="49">
        <v>0</v>
      </c>
      <c r="J16" s="67"/>
      <c r="K16" s="97" t="e">
        <f t="shared" ref="K16:K59" si="4">+J16/I16</f>
        <v>#DIV/0!</v>
      </c>
      <c r="L16" s="98">
        <f t="shared" si="0"/>
        <v>0.74722222222222223</v>
      </c>
      <c r="M16" s="51" t="str">
        <f t="shared" si="1"/>
        <v xml:space="preserve"> -</v>
      </c>
      <c r="N16" s="220">
        <v>0</v>
      </c>
      <c r="O16" s="191">
        <v>0</v>
      </c>
      <c r="P16" s="49"/>
      <c r="Q16" s="49"/>
      <c r="R16" s="50" t="str">
        <f t="shared" si="2"/>
        <v xml:space="preserve"> -</v>
      </c>
      <c r="S16" s="51" t="str">
        <f t="shared" si="3"/>
        <v xml:space="preserve"> -</v>
      </c>
      <c r="U16" s="158">
        <f>+O16-P16</f>
        <v>0</v>
      </c>
    </row>
    <row r="17" spans="2:21" ht="75" x14ac:dyDescent="0.2">
      <c r="B17" s="293"/>
      <c r="C17" s="293"/>
      <c r="D17" s="286" t="s">
        <v>41</v>
      </c>
      <c r="E17" s="31">
        <v>43831</v>
      </c>
      <c r="F17" s="31">
        <v>44196</v>
      </c>
      <c r="G17" s="15" t="s">
        <v>34</v>
      </c>
      <c r="H17" s="32">
        <v>1</v>
      </c>
      <c r="I17" s="32">
        <v>0</v>
      </c>
      <c r="J17" s="62"/>
      <c r="K17" s="77" t="e">
        <f t="shared" si="4"/>
        <v>#DIV/0!</v>
      </c>
      <c r="L17" s="80">
        <f t="shared" si="0"/>
        <v>0.74722222222222223</v>
      </c>
      <c r="M17" s="34" t="str">
        <f t="shared" si="1"/>
        <v xml:space="preserve"> -</v>
      </c>
      <c r="N17" s="219">
        <v>0</v>
      </c>
      <c r="O17" s="180">
        <v>0</v>
      </c>
      <c r="P17" s="32"/>
      <c r="Q17" s="32"/>
      <c r="R17" s="33" t="str">
        <f t="shared" si="2"/>
        <v xml:space="preserve"> -</v>
      </c>
      <c r="S17" s="34" t="str">
        <f t="shared" si="3"/>
        <v xml:space="preserve"> -</v>
      </c>
      <c r="U17" s="158">
        <f>+O17-P17</f>
        <v>0</v>
      </c>
    </row>
    <row r="18" spans="2:21" ht="45" x14ac:dyDescent="0.2">
      <c r="B18" s="293"/>
      <c r="C18" s="293"/>
      <c r="D18" s="287"/>
      <c r="E18" s="24">
        <v>43831</v>
      </c>
      <c r="F18" s="24">
        <v>44196</v>
      </c>
      <c r="G18" s="16" t="s">
        <v>35</v>
      </c>
      <c r="H18" s="25">
        <v>30</v>
      </c>
      <c r="I18" s="25">
        <v>0</v>
      </c>
      <c r="J18" s="63"/>
      <c r="K18" s="78" t="e">
        <f t="shared" si="4"/>
        <v>#DIV/0!</v>
      </c>
      <c r="L18" s="81">
        <f t="shared" si="0"/>
        <v>0.74722222222222223</v>
      </c>
      <c r="M18" s="35" t="str">
        <f t="shared" si="1"/>
        <v xml:space="preserve"> -</v>
      </c>
      <c r="N18" s="183">
        <v>0</v>
      </c>
      <c r="O18" s="184">
        <v>0</v>
      </c>
      <c r="P18" s="25"/>
      <c r="Q18" s="25"/>
      <c r="R18" s="26" t="str">
        <f t="shared" si="2"/>
        <v xml:space="preserve"> -</v>
      </c>
      <c r="S18" s="35" t="str">
        <f t="shared" si="3"/>
        <v xml:space="preserve"> -</v>
      </c>
      <c r="U18" s="158">
        <f>+O18-P18</f>
        <v>0</v>
      </c>
    </row>
    <row r="19" spans="2:21" ht="45" x14ac:dyDescent="0.2">
      <c r="B19" s="293"/>
      <c r="C19" s="293"/>
      <c r="D19" s="287"/>
      <c r="E19" s="24">
        <v>43831</v>
      </c>
      <c r="F19" s="24">
        <v>44196</v>
      </c>
      <c r="G19" s="16" t="s">
        <v>36</v>
      </c>
      <c r="H19" s="25">
        <v>6</v>
      </c>
      <c r="I19" s="25">
        <v>0</v>
      </c>
      <c r="J19" s="63"/>
      <c r="K19" s="78" t="e">
        <f t="shared" si="4"/>
        <v>#DIV/0!</v>
      </c>
      <c r="L19" s="81">
        <f t="shared" si="0"/>
        <v>0.74722222222222223</v>
      </c>
      <c r="M19" s="35" t="str">
        <f t="shared" si="1"/>
        <v xml:space="preserve"> -</v>
      </c>
      <c r="N19" s="183">
        <v>0</v>
      </c>
      <c r="O19" s="184">
        <v>0</v>
      </c>
      <c r="P19" s="25"/>
      <c r="Q19" s="25"/>
      <c r="R19" s="26" t="str">
        <f t="shared" si="2"/>
        <v xml:space="preserve"> -</v>
      </c>
      <c r="S19" s="35" t="str">
        <f t="shared" si="3"/>
        <v xml:space="preserve"> -</v>
      </c>
      <c r="U19" s="158">
        <f t="shared" ref="U19:U22" si="5">+O19-P19</f>
        <v>0</v>
      </c>
    </row>
    <row r="20" spans="2:21" ht="60" x14ac:dyDescent="0.2">
      <c r="B20" s="293"/>
      <c r="C20" s="293"/>
      <c r="D20" s="287"/>
      <c r="E20" s="24">
        <v>43831</v>
      </c>
      <c r="F20" s="24">
        <v>44196</v>
      </c>
      <c r="G20" s="16" t="s">
        <v>37</v>
      </c>
      <c r="H20" s="25">
        <v>1</v>
      </c>
      <c r="I20" s="25">
        <v>0</v>
      </c>
      <c r="J20" s="63"/>
      <c r="K20" s="78" t="e">
        <f t="shared" si="4"/>
        <v>#DIV/0!</v>
      </c>
      <c r="L20" s="81">
        <f t="shared" si="0"/>
        <v>0.74722222222222223</v>
      </c>
      <c r="M20" s="35" t="str">
        <f t="shared" si="1"/>
        <v xml:space="preserve"> -</v>
      </c>
      <c r="N20" s="183">
        <v>0</v>
      </c>
      <c r="O20" s="184">
        <v>0</v>
      </c>
      <c r="P20" s="25"/>
      <c r="Q20" s="25"/>
      <c r="R20" s="26" t="str">
        <f t="shared" si="2"/>
        <v xml:space="preserve"> -</v>
      </c>
      <c r="S20" s="35" t="str">
        <f t="shared" si="3"/>
        <v xml:space="preserve"> -</v>
      </c>
      <c r="U20" s="158">
        <f t="shared" si="5"/>
        <v>0</v>
      </c>
    </row>
    <row r="21" spans="2:21" ht="30.75" thickBot="1" x14ac:dyDescent="0.25">
      <c r="B21" s="293"/>
      <c r="C21" s="293"/>
      <c r="D21" s="288"/>
      <c r="E21" s="36">
        <v>43831</v>
      </c>
      <c r="F21" s="36">
        <v>44196</v>
      </c>
      <c r="G21" s="14" t="s">
        <v>38</v>
      </c>
      <c r="H21" s="38">
        <v>1</v>
      </c>
      <c r="I21" s="38">
        <v>1</v>
      </c>
      <c r="J21" s="93"/>
      <c r="K21" s="79">
        <f t="shared" si="4"/>
        <v>0</v>
      </c>
      <c r="L21" s="82">
        <f t="shared" si="0"/>
        <v>0.74722222222222223</v>
      </c>
      <c r="M21" s="39">
        <f t="shared" si="1"/>
        <v>0</v>
      </c>
      <c r="N21" s="170" t="s">
        <v>117</v>
      </c>
      <c r="O21" s="171">
        <v>570000</v>
      </c>
      <c r="P21" s="171">
        <v>0</v>
      </c>
      <c r="Q21" s="171"/>
      <c r="R21" s="172">
        <f t="shared" si="2"/>
        <v>0</v>
      </c>
      <c r="S21" s="173" t="str">
        <f t="shared" si="3"/>
        <v xml:space="preserve"> -</v>
      </c>
      <c r="T21" s="162"/>
      <c r="U21" s="168">
        <f t="shared" si="5"/>
        <v>570000</v>
      </c>
    </row>
    <row r="22" spans="2:21" ht="160.5" customHeight="1" thickBot="1" x14ac:dyDescent="0.25">
      <c r="B22" s="294"/>
      <c r="C22" s="294"/>
      <c r="D22" s="99" t="s">
        <v>42</v>
      </c>
      <c r="E22" s="100">
        <v>43831</v>
      </c>
      <c r="F22" s="100">
        <v>44196</v>
      </c>
      <c r="G22" s="101" t="s">
        <v>39</v>
      </c>
      <c r="H22" s="102">
        <v>1</v>
      </c>
      <c r="I22" s="102">
        <v>1</v>
      </c>
      <c r="J22" s="103"/>
      <c r="K22" s="104">
        <f t="shared" si="4"/>
        <v>0</v>
      </c>
      <c r="L22" s="105">
        <f t="shared" si="0"/>
        <v>0.74722222222222223</v>
      </c>
      <c r="M22" s="106">
        <f t="shared" si="1"/>
        <v>0</v>
      </c>
      <c r="N22" s="221" t="s">
        <v>1123</v>
      </c>
      <c r="O22" s="174">
        <v>5419689</v>
      </c>
      <c r="P22" s="174">
        <v>3293004</v>
      </c>
      <c r="Q22" s="174"/>
      <c r="R22" s="175">
        <f t="shared" si="2"/>
        <v>0.60760017779617981</v>
      </c>
      <c r="S22" s="176" t="str">
        <f t="shared" si="3"/>
        <v xml:space="preserve"> -</v>
      </c>
      <c r="T22" s="167" t="s">
        <v>1122</v>
      </c>
      <c r="U22" s="168">
        <f t="shared" si="5"/>
        <v>2126685</v>
      </c>
    </row>
    <row r="23" spans="2:21" ht="12.95" customHeight="1" thickBot="1" x14ac:dyDescent="0.25">
      <c r="B23" s="89"/>
      <c r="C23" s="90"/>
      <c r="D23" s="40"/>
      <c r="E23" s="41"/>
      <c r="F23" s="41"/>
      <c r="G23" s="42"/>
      <c r="H23" s="43"/>
      <c r="I23" s="43"/>
      <c r="J23" s="43"/>
      <c r="K23" s="44"/>
      <c r="L23" s="45"/>
      <c r="M23" s="45"/>
      <c r="N23" s="46"/>
      <c r="O23" s="43"/>
      <c r="P23" s="43"/>
      <c r="Q23" s="43"/>
      <c r="R23" s="45"/>
      <c r="S23" s="47"/>
    </row>
    <row r="24" spans="2:21" ht="135.75" thickBot="1" x14ac:dyDescent="0.25">
      <c r="B24" s="292" t="s">
        <v>89</v>
      </c>
      <c r="C24" s="96" t="s">
        <v>78</v>
      </c>
      <c r="D24" s="95" t="s">
        <v>77</v>
      </c>
      <c r="E24" s="52">
        <v>43831</v>
      </c>
      <c r="F24" s="52">
        <v>44196</v>
      </c>
      <c r="G24" s="53" t="s">
        <v>45</v>
      </c>
      <c r="H24" s="54">
        <v>4</v>
      </c>
      <c r="I24" s="54">
        <v>4</v>
      </c>
      <c r="J24" s="65"/>
      <c r="K24" s="75">
        <f t="shared" si="4"/>
        <v>0</v>
      </c>
      <c r="L24" s="76">
        <f t="shared" si="0"/>
        <v>0.74722222222222223</v>
      </c>
      <c r="M24" s="30">
        <f t="shared" si="1"/>
        <v>0</v>
      </c>
      <c r="N24" s="222" t="s">
        <v>130</v>
      </c>
      <c r="O24" s="177">
        <v>831856</v>
      </c>
      <c r="P24" s="177">
        <v>652235</v>
      </c>
      <c r="Q24" s="177"/>
      <c r="R24" s="178">
        <f t="shared" si="2"/>
        <v>0.78407200284664658</v>
      </c>
      <c r="S24" s="179" t="str">
        <f t="shared" si="3"/>
        <v xml:space="preserve"> -</v>
      </c>
      <c r="T24" s="157" t="s">
        <v>1115</v>
      </c>
      <c r="U24" s="168">
        <f>+O24-P24</f>
        <v>179621</v>
      </c>
    </row>
    <row r="25" spans="2:21" ht="12.95" customHeight="1" thickBot="1" x14ac:dyDescent="0.25">
      <c r="B25" s="293"/>
      <c r="C25" s="119"/>
      <c r="D25" s="111"/>
      <c r="E25" s="112"/>
      <c r="F25" s="112"/>
      <c r="G25" s="113"/>
      <c r="H25" s="114"/>
      <c r="I25" s="114"/>
      <c r="J25" s="114"/>
      <c r="K25" s="115"/>
      <c r="L25" s="116"/>
      <c r="M25" s="116"/>
      <c r="N25" s="117"/>
      <c r="O25" s="114"/>
      <c r="P25" s="114"/>
      <c r="Q25" s="114"/>
      <c r="R25" s="116"/>
      <c r="S25" s="118"/>
    </row>
    <row r="26" spans="2:21" ht="195" x14ac:dyDescent="0.2">
      <c r="B26" s="293"/>
      <c r="C26" s="292" t="s">
        <v>79</v>
      </c>
      <c r="D26" s="286" t="s">
        <v>80</v>
      </c>
      <c r="E26" s="31">
        <v>43831</v>
      </c>
      <c r="F26" s="31">
        <v>44196</v>
      </c>
      <c r="G26" s="15" t="s">
        <v>46</v>
      </c>
      <c r="H26" s="32">
        <v>1</v>
      </c>
      <c r="I26" s="32">
        <v>1</v>
      </c>
      <c r="J26" s="62"/>
      <c r="K26" s="77">
        <f t="shared" si="4"/>
        <v>0</v>
      </c>
      <c r="L26" s="80">
        <f t="shared" si="0"/>
        <v>0.74722222222222223</v>
      </c>
      <c r="M26" s="34">
        <f t="shared" si="1"/>
        <v>0</v>
      </c>
      <c r="N26" s="219" t="s">
        <v>135</v>
      </c>
      <c r="O26" s="180">
        <v>320500</v>
      </c>
      <c r="P26" s="180">
        <v>249917</v>
      </c>
      <c r="Q26" s="180"/>
      <c r="R26" s="181">
        <f t="shared" si="2"/>
        <v>0.77977223088923553</v>
      </c>
      <c r="S26" s="182" t="str">
        <f t="shared" si="3"/>
        <v xml:space="preserve"> -</v>
      </c>
      <c r="T26" s="157" t="s">
        <v>1116</v>
      </c>
      <c r="U26" s="168">
        <f t="shared" ref="U26:U42" si="6">+O26-P26</f>
        <v>70583</v>
      </c>
    </row>
    <row r="27" spans="2:21" ht="90" x14ac:dyDescent="0.2">
      <c r="B27" s="293"/>
      <c r="C27" s="293"/>
      <c r="D27" s="287"/>
      <c r="E27" s="24">
        <v>43831</v>
      </c>
      <c r="F27" s="24">
        <v>44196</v>
      </c>
      <c r="G27" s="16" t="s">
        <v>47</v>
      </c>
      <c r="H27" s="25">
        <v>1</v>
      </c>
      <c r="I27" s="25">
        <v>1</v>
      </c>
      <c r="J27" s="63"/>
      <c r="K27" s="78">
        <f t="shared" si="4"/>
        <v>0</v>
      </c>
      <c r="L27" s="81">
        <f t="shared" si="0"/>
        <v>0.74722222222222223</v>
      </c>
      <c r="M27" s="35">
        <f t="shared" si="1"/>
        <v>0</v>
      </c>
      <c r="N27" s="183">
        <v>22102641</v>
      </c>
      <c r="O27" s="184">
        <v>36277</v>
      </c>
      <c r="P27" s="184">
        <v>31500</v>
      </c>
      <c r="Q27" s="184"/>
      <c r="R27" s="185">
        <f t="shared" si="2"/>
        <v>0.86831876946825814</v>
      </c>
      <c r="S27" s="186" t="str">
        <f t="shared" si="3"/>
        <v xml:space="preserve"> -</v>
      </c>
      <c r="T27" s="162" t="s">
        <v>1114</v>
      </c>
      <c r="U27" s="168">
        <f t="shared" si="6"/>
        <v>4777</v>
      </c>
    </row>
    <row r="28" spans="2:21" ht="45" x14ac:dyDescent="0.2">
      <c r="B28" s="293"/>
      <c r="C28" s="293"/>
      <c r="D28" s="287"/>
      <c r="E28" s="24">
        <v>43831</v>
      </c>
      <c r="F28" s="24">
        <v>44196</v>
      </c>
      <c r="G28" s="16" t="s">
        <v>48</v>
      </c>
      <c r="H28" s="25">
        <v>1</v>
      </c>
      <c r="I28" s="25">
        <v>1</v>
      </c>
      <c r="J28" s="63"/>
      <c r="K28" s="78">
        <f t="shared" si="4"/>
        <v>0</v>
      </c>
      <c r="L28" s="81">
        <f t="shared" si="0"/>
        <v>0.74722222222222223</v>
      </c>
      <c r="M28" s="35">
        <f t="shared" si="1"/>
        <v>0</v>
      </c>
      <c r="N28" s="183">
        <v>22102681</v>
      </c>
      <c r="O28" s="184">
        <v>283323</v>
      </c>
      <c r="P28" s="184">
        <v>283323</v>
      </c>
      <c r="Q28" s="184"/>
      <c r="R28" s="185">
        <f t="shared" si="2"/>
        <v>1</v>
      </c>
      <c r="S28" s="186" t="str">
        <f t="shared" si="3"/>
        <v xml:space="preserve"> -</v>
      </c>
      <c r="T28" s="162" t="s">
        <v>1105</v>
      </c>
      <c r="U28" s="168">
        <f t="shared" si="6"/>
        <v>0</v>
      </c>
    </row>
    <row r="29" spans="2:21" ht="60" x14ac:dyDescent="0.2">
      <c r="B29" s="293"/>
      <c r="C29" s="293"/>
      <c r="D29" s="287"/>
      <c r="E29" s="24">
        <v>43831</v>
      </c>
      <c r="F29" s="24">
        <v>44196</v>
      </c>
      <c r="G29" s="16" t="s">
        <v>49</v>
      </c>
      <c r="H29" s="25">
        <v>1</v>
      </c>
      <c r="I29" s="25">
        <v>1</v>
      </c>
      <c r="J29" s="63"/>
      <c r="K29" s="78">
        <f t="shared" si="4"/>
        <v>0</v>
      </c>
      <c r="L29" s="81">
        <f t="shared" si="0"/>
        <v>0.74722222222222223</v>
      </c>
      <c r="M29" s="35">
        <f t="shared" si="1"/>
        <v>0</v>
      </c>
      <c r="N29" s="183" t="s">
        <v>1106</v>
      </c>
      <c r="O29" s="184">
        <v>593288</v>
      </c>
      <c r="P29" s="184"/>
      <c r="Q29" s="184"/>
      <c r="R29" s="185">
        <f t="shared" si="2"/>
        <v>0</v>
      </c>
      <c r="S29" s="186" t="str">
        <f t="shared" si="3"/>
        <v xml:space="preserve"> -</v>
      </c>
      <c r="T29" s="162"/>
      <c r="U29" s="168">
        <f t="shared" si="6"/>
        <v>593288</v>
      </c>
    </row>
    <row r="30" spans="2:21" ht="45.75" thickBot="1" x14ac:dyDescent="0.25">
      <c r="B30" s="293"/>
      <c r="C30" s="293"/>
      <c r="D30" s="288"/>
      <c r="E30" s="36">
        <v>43831</v>
      </c>
      <c r="F30" s="36">
        <v>44196</v>
      </c>
      <c r="G30" s="14" t="s">
        <v>50</v>
      </c>
      <c r="H30" s="37">
        <v>10</v>
      </c>
      <c r="I30" s="37">
        <v>1</v>
      </c>
      <c r="J30" s="64"/>
      <c r="K30" s="79">
        <f t="shared" si="4"/>
        <v>0</v>
      </c>
      <c r="L30" s="82">
        <f t="shared" si="0"/>
        <v>0.74722222222222223</v>
      </c>
      <c r="M30" s="39">
        <f t="shared" si="1"/>
        <v>0</v>
      </c>
      <c r="N30" s="170">
        <v>221014072</v>
      </c>
      <c r="O30" s="171">
        <v>52009</v>
      </c>
      <c r="P30" s="171"/>
      <c r="Q30" s="171"/>
      <c r="R30" s="172">
        <f t="shared" si="2"/>
        <v>0</v>
      </c>
      <c r="S30" s="173" t="str">
        <f t="shared" si="3"/>
        <v xml:space="preserve"> -</v>
      </c>
      <c r="T30" s="162"/>
      <c r="U30" s="158">
        <f t="shared" si="6"/>
        <v>52009</v>
      </c>
    </row>
    <row r="31" spans="2:21" ht="187.5" x14ac:dyDescent="0.2">
      <c r="B31" s="293"/>
      <c r="C31" s="293"/>
      <c r="D31" s="295" t="s">
        <v>81</v>
      </c>
      <c r="E31" s="57">
        <v>43831</v>
      </c>
      <c r="F31" s="57">
        <v>44196</v>
      </c>
      <c r="G31" s="18" t="s">
        <v>51</v>
      </c>
      <c r="H31" s="58">
        <v>1</v>
      </c>
      <c r="I31" s="58">
        <v>1</v>
      </c>
      <c r="J31" s="66"/>
      <c r="K31" s="109">
        <f t="shared" si="4"/>
        <v>0</v>
      </c>
      <c r="L31" s="110">
        <f t="shared" si="0"/>
        <v>0.74722222222222223</v>
      </c>
      <c r="M31" s="60">
        <f t="shared" si="1"/>
        <v>0</v>
      </c>
      <c r="N31" s="223" t="s">
        <v>1127</v>
      </c>
      <c r="O31" s="188">
        <v>14013090</v>
      </c>
      <c r="P31" s="188">
        <v>587781</v>
      </c>
      <c r="Q31" s="58"/>
      <c r="R31" s="59">
        <f t="shared" si="2"/>
        <v>4.1945138438417226E-2</v>
      </c>
      <c r="S31" s="60" t="str">
        <f t="shared" si="3"/>
        <v xml:space="preserve"> -</v>
      </c>
      <c r="T31" s="187" t="s">
        <v>1117</v>
      </c>
      <c r="U31" s="158">
        <f t="shared" si="6"/>
        <v>13425309</v>
      </c>
    </row>
    <row r="32" spans="2:21" ht="75" x14ac:dyDescent="0.2">
      <c r="B32" s="293"/>
      <c r="C32" s="293"/>
      <c r="D32" s="290"/>
      <c r="E32" s="24">
        <v>43831</v>
      </c>
      <c r="F32" s="24">
        <v>44196</v>
      </c>
      <c r="G32" s="16" t="s">
        <v>52</v>
      </c>
      <c r="H32" s="26">
        <v>1</v>
      </c>
      <c r="I32" s="26">
        <v>1</v>
      </c>
      <c r="J32" s="91"/>
      <c r="K32" s="78">
        <f t="shared" si="4"/>
        <v>0</v>
      </c>
      <c r="L32" s="81">
        <f t="shared" si="0"/>
        <v>0.74722222222222223</v>
      </c>
      <c r="M32" s="35">
        <f t="shared" si="1"/>
        <v>0</v>
      </c>
      <c r="N32" s="70">
        <v>221014072</v>
      </c>
      <c r="O32" s="25">
        <v>739263</v>
      </c>
      <c r="P32" s="25"/>
      <c r="Q32" s="25"/>
      <c r="R32" s="26">
        <f t="shared" si="2"/>
        <v>0</v>
      </c>
      <c r="S32" s="35" t="str">
        <f t="shared" si="3"/>
        <v xml:space="preserve"> -</v>
      </c>
      <c r="U32" s="158">
        <f t="shared" si="6"/>
        <v>739263</v>
      </c>
    </row>
    <row r="33" spans="2:22" ht="30" x14ac:dyDescent="0.2">
      <c r="B33" s="293"/>
      <c r="C33" s="293"/>
      <c r="D33" s="290"/>
      <c r="E33" s="24">
        <v>43831</v>
      </c>
      <c r="F33" s="24">
        <v>44196</v>
      </c>
      <c r="G33" s="16" t="s">
        <v>53</v>
      </c>
      <c r="H33" s="25">
        <v>1</v>
      </c>
      <c r="I33" s="25">
        <v>1</v>
      </c>
      <c r="J33" s="63"/>
      <c r="K33" s="78">
        <f t="shared" si="4"/>
        <v>0</v>
      </c>
      <c r="L33" s="81">
        <f t="shared" si="0"/>
        <v>0.74722222222222223</v>
      </c>
      <c r="M33" s="35">
        <f t="shared" si="1"/>
        <v>0</v>
      </c>
      <c r="N33" s="70">
        <v>221014072</v>
      </c>
      <c r="O33" s="25">
        <v>240782</v>
      </c>
      <c r="P33" s="25"/>
      <c r="Q33" s="25"/>
      <c r="R33" s="26">
        <f t="shared" si="2"/>
        <v>0</v>
      </c>
      <c r="S33" s="35" t="str">
        <f t="shared" si="3"/>
        <v xml:space="preserve"> -</v>
      </c>
      <c r="U33" s="158">
        <f t="shared" si="6"/>
        <v>240782</v>
      </c>
    </row>
    <row r="34" spans="2:22" ht="90.75" thickBot="1" x14ac:dyDescent="0.25">
      <c r="B34" s="293"/>
      <c r="C34" s="293"/>
      <c r="D34" s="291"/>
      <c r="E34" s="48">
        <v>43831</v>
      </c>
      <c r="F34" s="48">
        <v>44196</v>
      </c>
      <c r="G34" s="17" t="s">
        <v>54</v>
      </c>
      <c r="H34" s="49">
        <v>1</v>
      </c>
      <c r="I34" s="49">
        <v>0</v>
      </c>
      <c r="J34" s="67"/>
      <c r="K34" s="97" t="e">
        <f t="shared" si="4"/>
        <v>#DIV/0!</v>
      </c>
      <c r="L34" s="98">
        <f t="shared" si="0"/>
        <v>0.74722222222222223</v>
      </c>
      <c r="M34" s="51" t="str">
        <f t="shared" si="1"/>
        <v xml:space="preserve"> -</v>
      </c>
      <c r="N34" s="74">
        <v>0</v>
      </c>
      <c r="O34" s="49">
        <v>0</v>
      </c>
      <c r="P34" s="49"/>
      <c r="Q34" s="49"/>
      <c r="R34" s="50" t="str">
        <f t="shared" si="2"/>
        <v xml:space="preserve"> -</v>
      </c>
      <c r="S34" s="51" t="str">
        <f t="shared" si="3"/>
        <v xml:space="preserve"> -</v>
      </c>
      <c r="U34" s="158">
        <f t="shared" si="6"/>
        <v>0</v>
      </c>
    </row>
    <row r="35" spans="2:22" ht="60" x14ac:dyDescent="0.2">
      <c r="B35" s="293"/>
      <c r="C35" s="293"/>
      <c r="D35" s="286" t="s">
        <v>82</v>
      </c>
      <c r="E35" s="31">
        <v>43831</v>
      </c>
      <c r="F35" s="31">
        <v>44196</v>
      </c>
      <c r="G35" s="15" t="s">
        <v>55</v>
      </c>
      <c r="H35" s="32">
        <v>1</v>
      </c>
      <c r="I35" s="32">
        <v>1</v>
      </c>
      <c r="J35" s="62"/>
      <c r="K35" s="77">
        <f t="shared" si="4"/>
        <v>0</v>
      </c>
      <c r="L35" s="80">
        <f t="shared" si="0"/>
        <v>0.74722222222222223</v>
      </c>
      <c r="M35" s="34">
        <f t="shared" si="1"/>
        <v>0</v>
      </c>
      <c r="N35" s="224" t="s">
        <v>1125</v>
      </c>
      <c r="O35" s="180">
        <v>3235871</v>
      </c>
      <c r="P35" s="32"/>
      <c r="Q35" s="32"/>
      <c r="R35" s="33">
        <f t="shared" si="2"/>
        <v>0</v>
      </c>
      <c r="S35" s="34" t="str">
        <f t="shared" si="3"/>
        <v xml:space="preserve"> -</v>
      </c>
      <c r="T35" s="163"/>
      <c r="U35" s="158">
        <f t="shared" si="6"/>
        <v>3235871</v>
      </c>
    </row>
    <row r="36" spans="2:22" ht="405" x14ac:dyDescent="0.2">
      <c r="B36" s="293"/>
      <c r="C36" s="293"/>
      <c r="D36" s="287"/>
      <c r="E36" s="24">
        <v>43831</v>
      </c>
      <c r="F36" s="24">
        <v>44196</v>
      </c>
      <c r="G36" s="16" t="s">
        <v>56</v>
      </c>
      <c r="H36" s="25">
        <v>1</v>
      </c>
      <c r="I36" s="25">
        <v>1</v>
      </c>
      <c r="J36" s="63"/>
      <c r="K36" s="78">
        <f t="shared" si="4"/>
        <v>0</v>
      </c>
      <c r="L36" s="81">
        <f t="shared" si="0"/>
        <v>0.74722222222222223</v>
      </c>
      <c r="M36" s="35">
        <f t="shared" si="1"/>
        <v>0</v>
      </c>
      <c r="N36" s="225" t="s">
        <v>1126</v>
      </c>
      <c r="O36" s="184">
        <v>439634</v>
      </c>
      <c r="P36" s="184">
        <v>365493</v>
      </c>
      <c r="Q36" s="25"/>
      <c r="R36" s="26">
        <f t="shared" si="2"/>
        <v>0.8313574473311891</v>
      </c>
      <c r="S36" s="35" t="str">
        <f t="shared" si="3"/>
        <v xml:space="preserve"> -</v>
      </c>
      <c r="T36" s="156" t="s">
        <v>1135</v>
      </c>
      <c r="U36" s="158">
        <f t="shared" si="6"/>
        <v>74141</v>
      </c>
      <c r="V36" s="156"/>
    </row>
    <row r="37" spans="2:22" ht="45" x14ac:dyDescent="0.2">
      <c r="B37" s="293"/>
      <c r="C37" s="293"/>
      <c r="D37" s="287"/>
      <c r="E37" s="24">
        <v>43831</v>
      </c>
      <c r="F37" s="24">
        <v>44196</v>
      </c>
      <c r="G37" s="16" t="s">
        <v>57</v>
      </c>
      <c r="H37" s="25">
        <v>1</v>
      </c>
      <c r="I37" s="25">
        <v>0</v>
      </c>
      <c r="J37" s="63"/>
      <c r="K37" s="78" t="e">
        <f t="shared" si="4"/>
        <v>#DIV/0!</v>
      </c>
      <c r="L37" s="81">
        <f t="shared" si="0"/>
        <v>0.74722222222222223</v>
      </c>
      <c r="M37" s="35" t="str">
        <f t="shared" si="1"/>
        <v xml:space="preserve"> -</v>
      </c>
      <c r="N37" s="70">
        <v>0</v>
      </c>
      <c r="O37" s="25">
        <v>0</v>
      </c>
      <c r="P37" s="25"/>
      <c r="Q37" s="25"/>
      <c r="R37" s="26" t="str">
        <f t="shared" si="2"/>
        <v xml:space="preserve"> -</v>
      </c>
      <c r="S37" s="35" t="str">
        <f t="shared" si="3"/>
        <v xml:space="preserve"> -</v>
      </c>
      <c r="U37" s="158">
        <f t="shared" si="6"/>
        <v>0</v>
      </c>
    </row>
    <row r="38" spans="2:22" ht="60" x14ac:dyDescent="0.2">
      <c r="B38" s="293"/>
      <c r="C38" s="293"/>
      <c r="D38" s="287"/>
      <c r="E38" s="24">
        <v>43831</v>
      </c>
      <c r="F38" s="24">
        <v>44196</v>
      </c>
      <c r="G38" s="16" t="s">
        <v>58</v>
      </c>
      <c r="H38" s="25">
        <v>1</v>
      </c>
      <c r="I38" s="25">
        <v>0</v>
      </c>
      <c r="J38" s="63"/>
      <c r="K38" s="78" t="e">
        <f t="shared" si="4"/>
        <v>#DIV/0!</v>
      </c>
      <c r="L38" s="81">
        <f t="shared" si="0"/>
        <v>0.74722222222222223</v>
      </c>
      <c r="M38" s="35" t="str">
        <f t="shared" si="1"/>
        <v xml:space="preserve"> -</v>
      </c>
      <c r="N38" s="70">
        <v>0</v>
      </c>
      <c r="O38" s="25">
        <v>0</v>
      </c>
      <c r="P38" s="25"/>
      <c r="Q38" s="25"/>
      <c r="R38" s="26" t="str">
        <f t="shared" si="2"/>
        <v xml:space="preserve"> -</v>
      </c>
      <c r="S38" s="35" t="str">
        <f t="shared" si="3"/>
        <v xml:space="preserve"> -</v>
      </c>
      <c r="U38" s="158">
        <f t="shared" si="6"/>
        <v>0</v>
      </c>
    </row>
    <row r="39" spans="2:22" ht="45.75" thickBot="1" x14ac:dyDescent="0.25">
      <c r="B39" s="293"/>
      <c r="C39" s="293"/>
      <c r="D39" s="288"/>
      <c r="E39" s="36">
        <v>43831</v>
      </c>
      <c r="F39" s="36">
        <v>44196</v>
      </c>
      <c r="G39" s="14" t="s">
        <v>59</v>
      </c>
      <c r="H39" s="37">
        <v>1</v>
      </c>
      <c r="I39" s="37">
        <v>0</v>
      </c>
      <c r="J39" s="64"/>
      <c r="K39" s="79" t="e">
        <f t="shared" si="4"/>
        <v>#DIV/0!</v>
      </c>
      <c r="L39" s="82">
        <f t="shared" si="0"/>
        <v>0.74722222222222223</v>
      </c>
      <c r="M39" s="39" t="str">
        <f t="shared" si="1"/>
        <v xml:space="preserve"> -</v>
      </c>
      <c r="N39" s="71">
        <v>0</v>
      </c>
      <c r="O39" s="37">
        <v>0</v>
      </c>
      <c r="P39" s="37"/>
      <c r="Q39" s="37"/>
      <c r="R39" s="38" t="str">
        <f t="shared" si="2"/>
        <v xml:space="preserve"> -</v>
      </c>
      <c r="S39" s="39" t="str">
        <f t="shared" si="3"/>
        <v xml:space="preserve"> -</v>
      </c>
      <c r="U39" s="158">
        <f t="shared" si="6"/>
        <v>0</v>
      </c>
    </row>
    <row r="40" spans="2:22" ht="60" customHeight="1" x14ac:dyDescent="0.2">
      <c r="B40" s="293"/>
      <c r="C40" s="293"/>
      <c r="D40" s="295" t="s">
        <v>83</v>
      </c>
      <c r="E40" s="57">
        <v>43831</v>
      </c>
      <c r="F40" s="57">
        <v>44196</v>
      </c>
      <c r="G40" s="18" t="s">
        <v>60</v>
      </c>
      <c r="H40" s="58">
        <v>1</v>
      </c>
      <c r="I40" s="58">
        <v>1</v>
      </c>
      <c r="J40" s="66"/>
      <c r="K40" s="109">
        <f t="shared" si="4"/>
        <v>0</v>
      </c>
      <c r="L40" s="110">
        <f t="shared" si="0"/>
        <v>0.74722222222222223</v>
      </c>
      <c r="M40" s="60">
        <f t="shared" si="1"/>
        <v>0</v>
      </c>
      <c r="N40" s="226">
        <v>22102641</v>
      </c>
      <c r="O40" s="188">
        <v>31095</v>
      </c>
      <c r="P40" s="188">
        <v>0</v>
      </c>
      <c r="Q40" s="188">
        <v>0</v>
      </c>
      <c r="R40" s="189">
        <f t="shared" si="2"/>
        <v>0</v>
      </c>
      <c r="S40" s="190" t="str">
        <f t="shared" si="3"/>
        <v xml:space="preserve"> -</v>
      </c>
      <c r="T40" s="162"/>
      <c r="U40" s="168">
        <f t="shared" si="6"/>
        <v>31095</v>
      </c>
    </row>
    <row r="41" spans="2:22" ht="135" x14ac:dyDescent="0.2">
      <c r="B41" s="293"/>
      <c r="C41" s="293"/>
      <c r="D41" s="290"/>
      <c r="E41" s="24">
        <v>43831</v>
      </c>
      <c r="F41" s="24">
        <v>44196</v>
      </c>
      <c r="G41" s="16" t="s">
        <v>61</v>
      </c>
      <c r="H41" s="25">
        <v>3</v>
      </c>
      <c r="I41" s="25">
        <v>3</v>
      </c>
      <c r="J41" s="63"/>
      <c r="K41" s="78">
        <f t="shared" si="4"/>
        <v>0</v>
      </c>
      <c r="L41" s="81">
        <f t="shared" si="0"/>
        <v>0.74722222222222223</v>
      </c>
      <c r="M41" s="35">
        <f t="shared" si="1"/>
        <v>0</v>
      </c>
      <c r="N41" s="183">
        <v>22102641</v>
      </c>
      <c r="O41" s="184">
        <v>155473</v>
      </c>
      <c r="P41" s="184">
        <v>127000</v>
      </c>
      <c r="Q41" s="184"/>
      <c r="R41" s="185">
        <f t="shared" si="2"/>
        <v>0.81686209181015357</v>
      </c>
      <c r="S41" s="186" t="str">
        <f t="shared" si="3"/>
        <v xml:space="preserve"> -</v>
      </c>
      <c r="T41" s="167" t="s">
        <v>1118</v>
      </c>
      <c r="U41" s="168">
        <f t="shared" si="6"/>
        <v>28473</v>
      </c>
    </row>
    <row r="42" spans="2:22" ht="75.75" thickBot="1" x14ac:dyDescent="0.25">
      <c r="B42" s="293"/>
      <c r="C42" s="294"/>
      <c r="D42" s="291"/>
      <c r="E42" s="48">
        <v>43831</v>
      </c>
      <c r="F42" s="48">
        <v>44196</v>
      </c>
      <c r="G42" s="17" t="s">
        <v>62</v>
      </c>
      <c r="H42" s="49">
        <v>1</v>
      </c>
      <c r="I42" s="49">
        <v>0</v>
      </c>
      <c r="J42" s="67"/>
      <c r="K42" s="79" t="e">
        <f t="shared" si="4"/>
        <v>#DIV/0!</v>
      </c>
      <c r="L42" s="82">
        <f t="shared" si="0"/>
        <v>0.74722222222222223</v>
      </c>
      <c r="M42" s="39" t="str">
        <f t="shared" si="1"/>
        <v xml:space="preserve"> -</v>
      </c>
      <c r="N42" s="74">
        <v>0</v>
      </c>
      <c r="O42" s="49">
        <v>0</v>
      </c>
      <c r="P42" s="49"/>
      <c r="Q42" s="49"/>
      <c r="R42" s="50" t="str">
        <f t="shared" si="2"/>
        <v xml:space="preserve"> -</v>
      </c>
      <c r="S42" s="51" t="str">
        <f t="shared" si="3"/>
        <v xml:space="preserve"> -</v>
      </c>
      <c r="U42" s="158">
        <f t="shared" si="6"/>
        <v>0</v>
      </c>
    </row>
    <row r="43" spans="2:22" ht="12.95" customHeight="1" thickBot="1" x14ac:dyDescent="0.25">
      <c r="B43" s="293"/>
      <c r="C43" s="119"/>
      <c r="D43" s="111"/>
      <c r="E43" s="112"/>
      <c r="F43" s="112"/>
      <c r="G43" s="113"/>
      <c r="H43" s="114"/>
      <c r="I43" s="114"/>
      <c r="J43" s="114"/>
      <c r="K43" s="115"/>
      <c r="L43" s="116"/>
      <c r="M43" s="116"/>
      <c r="N43" s="117"/>
      <c r="O43" s="114"/>
      <c r="P43" s="114"/>
      <c r="Q43" s="114"/>
      <c r="R43" s="116"/>
      <c r="S43" s="118"/>
    </row>
    <row r="44" spans="2:22" ht="60" x14ac:dyDescent="0.2">
      <c r="B44" s="293"/>
      <c r="C44" s="292" t="s">
        <v>88</v>
      </c>
      <c r="D44" s="286" t="s">
        <v>84</v>
      </c>
      <c r="E44" s="31">
        <v>43831</v>
      </c>
      <c r="F44" s="31">
        <v>44196</v>
      </c>
      <c r="G44" s="15" t="s">
        <v>63</v>
      </c>
      <c r="H44" s="32">
        <v>1</v>
      </c>
      <c r="I44" s="32">
        <v>0</v>
      </c>
      <c r="J44" s="62"/>
      <c r="K44" s="77" t="e">
        <f t="shared" si="4"/>
        <v>#DIV/0!</v>
      </c>
      <c r="L44" s="80">
        <f t="shared" si="0"/>
        <v>0.74722222222222223</v>
      </c>
      <c r="M44" s="34" t="str">
        <f t="shared" si="1"/>
        <v xml:space="preserve"> -</v>
      </c>
      <c r="N44" s="219">
        <v>0</v>
      </c>
      <c r="O44" s="180">
        <v>0</v>
      </c>
      <c r="P44" s="180"/>
      <c r="Q44" s="32"/>
      <c r="R44" s="33" t="str">
        <f t="shared" si="2"/>
        <v xml:space="preserve"> -</v>
      </c>
      <c r="S44" s="34" t="str">
        <f t="shared" si="3"/>
        <v xml:space="preserve"> -</v>
      </c>
      <c r="U44" s="158">
        <f t="shared" ref="U44:U57" si="7">+O44-P44</f>
        <v>0</v>
      </c>
    </row>
    <row r="45" spans="2:22" ht="75" x14ac:dyDescent="0.2">
      <c r="B45" s="293"/>
      <c r="C45" s="293"/>
      <c r="D45" s="287"/>
      <c r="E45" s="24">
        <v>43831</v>
      </c>
      <c r="F45" s="24">
        <v>44196</v>
      </c>
      <c r="G45" s="16" t="s">
        <v>64</v>
      </c>
      <c r="H45" s="26">
        <v>1</v>
      </c>
      <c r="I45" s="26">
        <v>1</v>
      </c>
      <c r="J45" s="91"/>
      <c r="K45" s="78">
        <f t="shared" si="4"/>
        <v>0</v>
      </c>
      <c r="L45" s="81">
        <f t="shared" si="0"/>
        <v>0.74722222222222223</v>
      </c>
      <c r="M45" s="35">
        <f t="shared" si="1"/>
        <v>0</v>
      </c>
      <c r="N45" s="227" t="s">
        <v>1124</v>
      </c>
      <c r="O45" s="184">
        <v>2900000.3080000002</v>
      </c>
      <c r="P45" s="184">
        <v>0</v>
      </c>
      <c r="Q45" s="184"/>
      <c r="R45" s="185">
        <f t="shared" si="2"/>
        <v>0</v>
      </c>
      <c r="S45" s="186" t="str">
        <f t="shared" si="3"/>
        <v xml:space="preserve"> -</v>
      </c>
      <c r="T45" s="167" t="s">
        <v>1108</v>
      </c>
      <c r="U45" s="168">
        <f t="shared" si="7"/>
        <v>2900000.3080000002</v>
      </c>
    </row>
    <row r="46" spans="2:22" ht="75.75" thickBot="1" x14ac:dyDescent="0.25">
      <c r="B46" s="293"/>
      <c r="C46" s="293"/>
      <c r="D46" s="288"/>
      <c r="E46" s="36">
        <v>43831</v>
      </c>
      <c r="F46" s="36">
        <v>44196</v>
      </c>
      <c r="G46" s="14" t="s">
        <v>65</v>
      </c>
      <c r="H46" s="37">
        <v>4</v>
      </c>
      <c r="I46" s="37">
        <v>1</v>
      </c>
      <c r="J46" s="64"/>
      <c r="K46" s="79">
        <f t="shared" si="4"/>
        <v>0</v>
      </c>
      <c r="L46" s="82">
        <f t="shared" si="0"/>
        <v>0.74722222222222223</v>
      </c>
      <c r="M46" s="39">
        <f t="shared" si="1"/>
        <v>0</v>
      </c>
      <c r="N46" s="170">
        <v>22101741</v>
      </c>
      <c r="O46" s="171">
        <v>10000</v>
      </c>
      <c r="P46" s="171">
        <v>0</v>
      </c>
      <c r="Q46" s="171"/>
      <c r="R46" s="172">
        <f t="shared" si="2"/>
        <v>0</v>
      </c>
      <c r="S46" s="173" t="str">
        <f t="shared" si="3"/>
        <v xml:space="preserve"> -</v>
      </c>
      <c r="T46" s="162" t="s">
        <v>1107</v>
      </c>
      <c r="U46" s="168">
        <f t="shared" si="7"/>
        <v>10000</v>
      </c>
    </row>
    <row r="47" spans="2:22" ht="30" x14ac:dyDescent="0.2">
      <c r="B47" s="293"/>
      <c r="C47" s="293"/>
      <c r="D47" s="295" t="s">
        <v>85</v>
      </c>
      <c r="E47" s="57">
        <v>43831</v>
      </c>
      <c r="F47" s="57">
        <v>44196</v>
      </c>
      <c r="G47" s="18" t="s">
        <v>66</v>
      </c>
      <c r="H47" s="58">
        <v>1</v>
      </c>
      <c r="I47" s="58">
        <v>1</v>
      </c>
      <c r="J47" s="66"/>
      <c r="K47" s="109">
        <f t="shared" si="4"/>
        <v>0</v>
      </c>
      <c r="L47" s="110">
        <f t="shared" si="0"/>
        <v>0.74722222222222223</v>
      </c>
      <c r="M47" s="60">
        <f t="shared" si="1"/>
        <v>0</v>
      </c>
      <c r="N47" s="226">
        <v>22109901</v>
      </c>
      <c r="O47" s="188">
        <v>59848</v>
      </c>
      <c r="P47" s="188">
        <v>0</v>
      </c>
      <c r="Q47" s="188"/>
      <c r="R47" s="189">
        <f t="shared" si="2"/>
        <v>0</v>
      </c>
      <c r="S47" s="190" t="str">
        <f t="shared" si="3"/>
        <v xml:space="preserve"> -</v>
      </c>
      <c r="T47" s="162"/>
      <c r="U47" s="168">
        <f t="shared" si="7"/>
        <v>59848</v>
      </c>
    </row>
    <row r="48" spans="2:22" ht="75" x14ac:dyDescent="0.2">
      <c r="B48" s="293"/>
      <c r="C48" s="293"/>
      <c r="D48" s="290"/>
      <c r="E48" s="24">
        <v>43831</v>
      </c>
      <c r="F48" s="24">
        <v>44196</v>
      </c>
      <c r="G48" s="16" t="s">
        <v>67</v>
      </c>
      <c r="H48" s="25">
        <v>1</v>
      </c>
      <c r="I48" s="25">
        <v>1</v>
      </c>
      <c r="J48" s="63"/>
      <c r="K48" s="78">
        <f t="shared" si="4"/>
        <v>0</v>
      </c>
      <c r="L48" s="81">
        <f t="shared" si="0"/>
        <v>0.74722222222222223</v>
      </c>
      <c r="M48" s="35">
        <f t="shared" si="1"/>
        <v>0</v>
      </c>
      <c r="N48" s="183">
        <v>22109931</v>
      </c>
      <c r="O48" s="184">
        <v>27015</v>
      </c>
      <c r="P48" s="184">
        <v>0</v>
      </c>
      <c r="Q48" s="184"/>
      <c r="R48" s="185">
        <f t="shared" si="2"/>
        <v>0</v>
      </c>
      <c r="S48" s="186" t="str">
        <f t="shared" si="3"/>
        <v xml:space="preserve"> -</v>
      </c>
      <c r="T48" s="162"/>
      <c r="U48" s="168">
        <f t="shared" si="7"/>
        <v>27015</v>
      </c>
    </row>
    <row r="49" spans="2:21" ht="75" x14ac:dyDescent="0.2">
      <c r="B49" s="293"/>
      <c r="C49" s="293"/>
      <c r="D49" s="290"/>
      <c r="E49" s="24">
        <v>43831</v>
      </c>
      <c r="F49" s="24">
        <v>44196</v>
      </c>
      <c r="G49" s="16" t="s">
        <v>68</v>
      </c>
      <c r="H49" s="26">
        <v>1</v>
      </c>
      <c r="I49" s="26">
        <v>1</v>
      </c>
      <c r="J49" s="91"/>
      <c r="K49" s="78">
        <f t="shared" si="4"/>
        <v>0</v>
      </c>
      <c r="L49" s="81">
        <f t="shared" si="0"/>
        <v>0.74722222222222223</v>
      </c>
      <c r="M49" s="35">
        <f t="shared" si="1"/>
        <v>0</v>
      </c>
      <c r="N49" s="183">
        <v>22109841</v>
      </c>
      <c r="O49" s="184">
        <v>279077</v>
      </c>
      <c r="P49" s="184">
        <v>90572</v>
      </c>
      <c r="Q49" s="184"/>
      <c r="R49" s="185">
        <f t="shared" si="2"/>
        <v>0.32454125563912467</v>
      </c>
      <c r="S49" s="186" t="str">
        <f t="shared" si="3"/>
        <v xml:space="preserve"> -</v>
      </c>
      <c r="T49" s="162" t="s">
        <v>1110</v>
      </c>
      <c r="U49" s="168">
        <f t="shared" si="7"/>
        <v>188505</v>
      </c>
    </row>
    <row r="50" spans="2:21" ht="45" x14ac:dyDescent="0.2">
      <c r="B50" s="293"/>
      <c r="C50" s="293"/>
      <c r="D50" s="290"/>
      <c r="E50" s="24">
        <v>43831</v>
      </c>
      <c r="F50" s="24">
        <v>44196</v>
      </c>
      <c r="G50" s="16" t="s">
        <v>69</v>
      </c>
      <c r="H50" s="26">
        <v>1</v>
      </c>
      <c r="I50" s="26">
        <v>1</v>
      </c>
      <c r="J50" s="91"/>
      <c r="K50" s="78">
        <f t="shared" si="4"/>
        <v>0</v>
      </c>
      <c r="L50" s="81">
        <f t="shared" si="0"/>
        <v>0.74722222222222223</v>
      </c>
      <c r="M50" s="35">
        <f t="shared" si="1"/>
        <v>0</v>
      </c>
      <c r="N50" s="183">
        <v>22109851</v>
      </c>
      <c r="O50" s="184">
        <v>70000</v>
      </c>
      <c r="P50" s="184">
        <v>70000</v>
      </c>
      <c r="Q50" s="184"/>
      <c r="R50" s="185">
        <f t="shared" si="2"/>
        <v>1</v>
      </c>
      <c r="S50" s="186" t="str">
        <f t="shared" si="3"/>
        <v xml:space="preserve"> -</v>
      </c>
      <c r="T50" s="167" t="s">
        <v>1111</v>
      </c>
      <c r="U50" s="168">
        <f t="shared" si="7"/>
        <v>0</v>
      </c>
    </row>
    <row r="51" spans="2:21" ht="75" x14ac:dyDescent="0.2">
      <c r="B51" s="293"/>
      <c r="C51" s="293"/>
      <c r="D51" s="290"/>
      <c r="E51" s="24">
        <v>43831</v>
      </c>
      <c r="F51" s="24">
        <v>44196</v>
      </c>
      <c r="G51" s="16" t="s">
        <v>70</v>
      </c>
      <c r="H51" s="26">
        <v>1</v>
      </c>
      <c r="I51" s="26">
        <v>1</v>
      </c>
      <c r="J51" s="91"/>
      <c r="K51" s="78">
        <f t="shared" si="4"/>
        <v>0</v>
      </c>
      <c r="L51" s="81">
        <f t="shared" si="0"/>
        <v>0.74722222222222223</v>
      </c>
      <c r="M51" s="35">
        <f t="shared" si="1"/>
        <v>0</v>
      </c>
      <c r="N51" s="183">
        <v>22109821</v>
      </c>
      <c r="O51" s="184">
        <v>10000</v>
      </c>
      <c r="P51" s="184"/>
      <c r="Q51" s="184"/>
      <c r="R51" s="185">
        <f t="shared" si="2"/>
        <v>0</v>
      </c>
      <c r="S51" s="186" t="str">
        <f t="shared" si="3"/>
        <v xml:space="preserve"> -</v>
      </c>
      <c r="T51" s="167" t="s">
        <v>1109</v>
      </c>
      <c r="U51" s="168">
        <f t="shared" si="7"/>
        <v>10000</v>
      </c>
    </row>
    <row r="52" spans="2:21" ht="150" x14ac:dyDescent="0.2">
      <c r="B52" s="293"/>
      <c r="C52" s="293"/>
      <c r="D52" s="290"/>
      <c r="E52" s="24">
        <v>43831</v>
      </c>
      <c r="F52" s="24">
        <v>44196</v>
      </c>
      <c r="G52" s="16" t="s">
        <v>71</v>
      </c>
      <c r="H52" s="25">
        <v>1</v>
      </c>
      <c r="I52" s="25">
        <v>1</v>
      </c>
      <c r="J52" s="63"/>
      <c r="K52" s="78">
        <f t="shared" si="4"/>
        <v>0</v>
      </c>
      <c r="L52" s="81">
        <f t="shared" si="0"/>
        <v>0.74722222222222223</v>
      </c>
      <c r="M52" s="35">
        <f t="shared" si="1"/>
        <v>0</v>
      </c>
      <c r="N52" s="183">
        <v>22109931</v>
      </c>
      <c r="O52" s="184">
        <v>270785</v>
      </c>
      <c r="P52" s="184">
        <v>170777</v>
      </c>
      <c r="Q52" s="184"/>
      <c r="R52" s="185">
        <f t="shared" si="2"/>
        <v>0.63067378178259503</v>
      </c>
      <c r="S52" s="186" t="str">
        <f t="shared" si="3"/>
        <v xml:space="preserve"> -</v>
      </c>
      <c r="T52" s="157" t="s">
        <v>1112</v>
      </c>
      <c r="U52" s="168">
        <f t="shared" si="7"/>
        <v>100008</v>
      </c>
    </row>
    <row r="53" spans="2:21" ht="75" x14ac:dyDescent="0.2">
      <c r="B53" s="293"/>
      <c r="C53" s="293"/>
      <c r="D53" s="290"/>
      <c r="E53" s="24">
        <v>43831</v>
      </c>
      <c r="F53" s="24">
        <v>44196</v>
      </c>
      <c r="G53" s="16" t="s">
        <v>72</v>
      </c>
      <c r="H53" s="26">
        <v>1</v>
      </c>
      <c r="I53" s="26">
        <v>1</v>
      </c>
      <c r="J53" s="91"/>
      <c r="K53" s="78">
        <f t="shared" si="4"/>
        <v>0</v>
      </c>
      <c r="L53" s="81">
        <f t="shared" si="0"/>
        <v>0.74722222222222223</v>
      </c>
      <c r="M53" s="35">
        <f t="shared" si="1"/>
        <v>0</v>
      </c>
      <c r="N53" s="183">
        <v>22109891</v>
      </c>
      <c r="O53" s="184">
        <v>110000</v>
      </c>
      <c r="P53" s="184">
        <v>0</v>
      </c>
      <c r="Q53" s="184"/>
      <c r="R53" s="185">
        <f t="shared" si="2"/>
        <v>0</v>
      </c>
      <c r="S53" s="186" t="str">
        <f t="shared" si="3"/>
        <v xml:space="preserve"> -</v>
      </c>
      <c r="T53" s="162"/>
      <c r="U53" s="168">
        <f t="shared" si="7"/>
        <v>110000</v>
      </c>
    </row>
    <row r="54" spans="2:21" ht="60" customHeight="1" thickBot="1" x14ac:dyDescent="0.25">
      <c r="B54" s="293"/>
      <c r="C54" s="293"/>
      <c r="D54" s="291"/>
      <c r="E54" s="48">
        <v>43831</v>
      </c>
      <c r="F54" s="48">
        <v>44196</v>
      </c>
      <c r="G54" s="17" t="s">
        <v>73</v>
      </c>
      <c r="H54" s="49">
        <v>4</v>
      </c>
      <c r="I54" s="49">
        <v>1</v>
      </c>
      <c r="J54" s="67"/>
      <c r="K54" s="97">
        <f t="shared" si="4"/>
        <v>0</v>
      </c>
      <c r="L54" s="98">
        <f t="shared" si="0"/>
        <v>0.74722222222222223</v>
      </c>
      <c r="M54" s="51">
        <f t="shared" si="1"/>
        <v>0</v>
      </c>
      <c r="N54" s="220">
        <v>22109861</v>
      </c>
      <c r="O54" s="191">
        <v>25000</v>
      </c>
      <c r="P54" s="191">
        <v>0</v>
      </c>
      <c r="Q54" s="191"/>
      <c r="R54" s="192">
        <f t="shared" si="2"/>
        <v>0</v>
      </c>
      <c r="S54" s="193" t="str">
        <f t="shared" si="3"/>
        <v xml:space="preserve"> -</v>
      </c>
      <c r="T54" s="162"/>
      <c r="U54" s="168">
        <f t="shared" si="7"/>
        <v>25000</v>
      </c>
    </row>
    <row r="55" spans="2:21" ht="90" x14ac:dyDescent="0.2">
      <c r="B55" s="293"/>
      <c r="C55" s="293"/>
      <c r="D55" s="286" t="s">
        <v>86</v>
      </c>
      <c r="E55" s="31">
        <v>43831</v>
      </c>
      <c r="F55" s="31">
        <v>44196</v>
      </c>
      <c r="G55" s="15" t="s">
        <v>74</v>
      </c>
      <c r="H55" s="32">
        <v>1</v>
      </c>
      <c r="I55" s="32">
        <v>0</v>
      </c>
      <c r="J55" s="62"/>
      <c r="K55" s="77" t="e">
        <f t="shared" si="4"/>
        <v>#DIV/0!</v>
      </c>
      <c r="L55" s="80">
        <f t="shared" si="0"/>
        <v>0.74722222222222223</v>
      </c>
      <c r="M55" s="34" t="str">
        <f t="shared" si="1"/>
        <v xml:space="preserve"> -</v>
      </c>
      <c r="N55" s="219">
        <v>0</v>
      </c>
      <c r="O55" s="180">
        <v>0</v>
      </c>
      <c r="P55" s="180"/>
      <c r="Q55" s="180"/>
      <c r="R55" s="181" t="str">
        <f t="shared" si="2"/>
        <v xml:space="preserve"> -</v>
      </c>
      <c r="S55" s="182" t="str">
        <f t="shared" si="3"/>
        <v xml:space="preserve"> -</v>
      </c>
      <c r="T55" s="162"/>
      <c r="U55" s="168">
        <f t="shared" si="7"/>
        <v>0</v>
      </c>
    </row>
    <row r="56" spans="2:21" ht="45.75" thickBot="1" x14ac:dyDescent="0.25">
      <c r="B56" s="293"/>
      <c r="C56" s="293"/>
      <c r="D56" s="288"/>
      <c r="E56" s="36">
        <v>43831</v>
      </c>
      <c r="F56" s="36">
        <v>44196</v>
      </c>
      <c r="G56" s="14" t="s">
        <v>75</v>
      </c>
      <c r="H56" s="37">
        <v>4</v>
      </c>
      <c r="I56" s="37">
        <v>1</v>
      </c>
      <c r="J56" s="64"/>
      <c r="K56" s="79">
        <f t="shared" si="4"/>
        <v>0</v>
      </c>
      <c r="L56" s="82">
        <f t="shared" si="0"/>
        <v>0.74722222222222223</v>
      </c>
      <c r="M56" s="39">
        <f t="shared" si="1"/>
        <v>0</v>
      </c>
      <c r="N56" s="170">
        <v>22108131</v>
      </c>
      <c r="O56" s="171">
        <v>200000</v>
      </c>
      <c r="P56" s="171">
        <v>0</v>
      </c>
      <c r="Q56" s="171"/>
      <c r="R56" s="172">
        <f t="shared" si="2"/>
        <v>0</v>
      </c>
      <c r="S56" s="173" t="str">
        <f t="shared" si="3"/>
        <v xml:space="preserve"> -</v>
      </c>
      <c r="T56" s="162"/>
      <c r="U56" s="168">
        <f t="shared" si="7"/>
        <v>200000</v>
      </c>
    </row>
    <row r="57" spans="2:21" ht="105.75" thickBot="1" x14ac:dyDescent="0.25">
      <c r="B57" s="294"/>
      <c r="C57" s="294"/>
      <c r="D57" s="99" t="s">
        <v>87</v>
      </c>
      <c r="E57" s="100">
        <v>43831</v>
      </c>
      <c r="F57" s="100">
        <v>44196</v>
      </c>
      <c r="G57" s="101" t="s">
        <v>76</v>
      </c>
      <c r="H57" s="108">
        <v>1</v>
      </c>
      <c r="I57" s="108">
        <v>0</v>
      </c>
      <c r="J57" s="120"/>
      <c r="K57" s="104" t="e">
        <f t="shared" si="4"/>
        <v>#DIV/0!</v>
      </c>
      <c r="L57" s="105">
        <f t="shared" si="0"/>
        <v>0.74722222222222223</v>
      </c>
      <c r="M57" s="106" t="str">
        <f t="shared" si="1"/>
        <v xml:space="preserve"> -</v>
      </c>
      <c r="N57" s="228">
        <v>0</v>
      </c>
      <c r="O57" s="174">
        <v>0</v>
      </c>
      <c r="P57" s="174"/>
      <c r="Q57" s="108"/>
      <c r="R57" s="102" t="str">
        <f t="shared" si="2"/>
        <v xml:space="preserve"> -</v>
      </c>
      <c r="S57" s="106" t="str">
        <f t="shared" si="3"/>
        <v xml:space="preserve"> -</v>
      </c>
      <c r="U57" s="158">
        <f t="shared" si="7"/>
        <v>0</v>
      </c>
    </row>
    <row r="58" spans="2:21" ht="12.95" customHeight="1" thickBot="1" x14ac:dyDescent="0.25">
      <c r="B58" s="89"/>
      <c r="C58" s="90"/>
      <c r="D58" s="40"/>
      <c r="E58" s="41"/>
      <c r="F58" s="41"/>
      <c r="G58" s="42"/>
      <c r="H58" s="43"/>
      <c r="I58" s="43"/>
      <c r="J58" s="43"/>
      <c r="K58" s="44"/>
      <c r="L58" s="45"/>
      <c r="M58" s="45"/>
      <c r="N58" s="46"/>
      <c r="O58" s="43"/>
      <c r="P58" s="43"/>
      <c r="Q58" s="43"/>
      <c r="R58" s="45"/>
      <c r="S58" s="47"/>
    </row>
    <row r="59" spans="2:21" ht="409.6" thickBot="1" x14ac:dyDescent="0.25">
      <c r="B59" s="96" t="s">
        <v>93</v>
      </c>
      <c r="C59" s="96" t="s">
        <v>92</v>
      </c>
      <c r="D59" s="94" t="s">
        <v>91</v>
      </c>
      <c r="E59" s="27">
        <v>43831</v>
      </c>
      <c r="F59" s="27">
        <v>44196</v>
      </c>
      <c r="G59" s="19" t="s">
        <v>90</v>
      </c>
      <c r="H59" s="29">
        <v>1</v>
      </c>
      <c r="I59" s="29">
        <v>1</v>
      </c>
      <c r="J59" s="92"/>
      <c r="K59" s="75">
        <f t="shared" si="4"/>
        <v>0</v>
      </c>
      <c r="L59" s="76">
        <f t="shared" si="0"/>
        <v>0.74722222222222223</v>
      </c>
      <c r="M59" s="30">
        <f t="shared" si="1"/>
        <v>0</v>
      </c>
      <c r="N59" s="229">
        <v>22102891</v>
      </c>
      <c r="O59" s="164">
        <v>639500</v>
      </c>
      <c r="P59" s="164">
        <v>603823</v>
      </c>
      <c r="Q59" s="164"/>
      <c r="R59" s="165">
        <f t="shared" si="2"/>
        <v>0.9442111024237686</v>
      </c>
      <c r="S59" s="166" t="str">
        <f t="shared" si="3"/>
        <v xml:space="preserve"> -</v>
      </c>
      <c r="T59" s="167" t="s">
        <v>1113</v>
      </c>
      <c r="U59" s="168">
        <f>+O59-P59</f>
        <v>35677</v>
      </c>
    </row>
    <row r="60" spans="2:21" ht="21" customHeight="1" thickBot="1" x14ac:dyDescent="0.25">
      <c r="E60" s="13"/>
      <c r="F60" s="13"/>
      <c r="H60" s="10"/>
      <c r="I60" s="10"/>
      <c r="J60" s="10"/>
      <c r="K60" s="11"/>
      <c r="L60" s="83">
        <f>+AVERAGE(L12,L14:L22,L24,L26:L42,L44:L57,L59)</f>
        <v>0.74722222222222268</v>
      </c>
      <c r="M60" s="84">
        <f>+AVERAGE(M12,M14:M22,M24,M26:M42,M44:M57,M59)</f>
        <v>3.5714285714285712E-2</v>
      </c>
      <c r="N60" s="85"/>
      <c r="O60" s="86">
        <f>+SUM(O12,O14:O22,O24,O26:O42,O44:O57,O59)</f>
        <v>32247631.307999998</v>
      </c>
      <c r="P60" s="87">
        <f>+SUM(P12,P14:P22,P24,P26:P42,P44:P57,P59)</f>
        <v>6951416</v>
      </c>
      <c r="Q60" s="87">
        <f>+SUM(Q12,Q14:Q22,Q24,Q26:Q42,Q44:Q57,Q59)</f>
        <v>0</v>
      </c>
      <c r="R60" s="88">
        <f t="shared" si="2"/>
        <v>0.2155636156220718</v>
      </c>
      <c r="S60" s="84" t="str">
        <f t="shared" si="3"/>
        <v xml:space="preserve"> -</v>
      </c>
      <c r="U60" s="158">
        <f>+O60-P60</f>
        <v>25296215.307999998</v>
      </c>
    </row>
    <row r="61" spans="2:21" x14ac:dyDescent="0.2">
      <c r="E61" s="13"/>
      <c r="F61" s="13"/>
      <c r="H61" s="10"/>
      <c r="I61" s="10"/>
      <c r="J61" s="10"/>
      <c r="K61" s="11"/>
      <c r="L61" s="11"/>
      <c r="M61" s="11"/>
      <c r="N61" s="12"/>
      <c r="O61" s="10"/>
      <c r="P61" s="10"/>
      <c r="Q61" s="10"/>
      <c r="R61" s="11"/>
      <c r="S61" s="11"/>
    </row>
    <row r="62" spans="2:21" x14ac:dyDescent="0.2">
      <c r="E62" s="13"/>
      <c r="F62" s="13"/>
      <c r="G62" s="147" t="s">
        <v>1100</v>
      </c>
      <c r="H62" s="10"/>
      <c r="I62" s="10"/>
      <c r="J62" s="10"/>
      <c r="K62" s="11"/>
      <c r="L62" s="11"/>
      <c r="M62" s="11"/>
      <c r="N62" s="12"/>
      <c r="O62" s="10">
        <v>32247630</v>
      </c>
      <c r="P62" s="10">
        <v>6951415</v>
      </c>
      <c r="Q62" s="10"/>
      <c r="R62" s="11"/>
      <c r="S62" s="11"/>
      <c r="U62" s="194">
        <v>25296215</v>
      </c>
    </row>
    <row r="63" spans="2:21" x14ac:dyDescent="0.2">
      <c r="E63" s="13"/>
      <c r="F63" s="13"/>
      <c r="G63" s="147" t="s">
        <v>1101</v>
      </c>
      <c r="H63" s="10"/>
      <c r="I63" s="10"/>
      <c r="J63" s="10"/>
      <c r="K63" s="11"/>
      <c r="L63" s="11"/>
      <c r="M63" s="11"/>
      <c r="N63" s="12"/>
      <c r="O63" s="10">
        <f>+O60-O62</f>
        <v>1.3079999983310699</v>
      </c>
      <c r="P63" s="10">
        <f>+P60-P62</f>
        <v>1</v>
      </c>
      <c r="Q63" s="10"/>
      <c r="R63" s="11"/>
      <c r="S63" s="11"/>
      <c r="U63" s="10">
        <f>+U60-U62</f>
        <v>0.30799999833106995</v>
      </c>
    </row>
    <row r="64" spans="2:21" x14ac:dyDescent="0.2">
      <c r="E64" s="13"/>
      <c r="F64" s="13"/>
      <c r="H64" s="10"/>
      <c r="I64" s="10"/>
      <c r="J64" s="10"/>
      <c r="K64" s="11"/>
      <c r="L64" s="11"/>
      <c r="M64" s="11"/>
      <c r="N64" s="12"/>
      <c r="O64" s="10"/>
      <c r="P64" s="10"/>
      <c r="Q64" s="10"/>
      <c r="R64" s="11"/>
      <c r="S64" s="11"/>
    </row>
    <row r="65" spans="5:19" x14ac:dyDescent="0.2">
      <c r="E65" s="13"/>
      <c r="F65" s="13"/>
      <c r="H65" s="10"/>
      <c r="I65" s="10"/>
      <c r="J65" s="10"/>
      <c r="K65" s="11"/>
      <c r="L65" s="11"/>
      <c r="M65" s="11"/>
      <c r="N65" s="12"/>
      <c r="O65" s="10"/>
      <c r="P65" s="10"/>
      <c r="Q65" s="10"/>
      <c r="R65" s="11"/>
      <c r="S65" s="11"/>
    </row>
    <row r="66" spans="5:19" x14ac:dyDescent="0.2">
      <c r="E66" s="13"/>
      <c r="F66" s="13"/>
      <c r="H66" s="10"/>
      <c r="I66" s="10"/>
      <c r="J66" s="10"/>
      <c r="K66" s="11"/>
      <c r="L66" s="11"/>
      <c r="M66" s="11"/>
      <c r="N66" s="12"/>
      <c r="O66" s="10"/>
      <c r="P66" s="10"/>
      <c r="Q66" s="10"/>
      <c r="R66" s="11"/>
      <c r="S66" s="11"/>
    </row>
    <row r="67" spans="5:19" x14ac:dyDescent="0.2">
      <c r="E67" s="13"/>
      <c r="F67" s="13"/>
      <c r="H67" s="10"/>
      <c r="I67" s="10"/>
      <c r="J67" s="10"/>
      <c r="K67" s="11"/>
      <c r="L67" s="11"/>
      <c r="M67" s="11"/>
      <c r="N67" s="12"/>
      <c r="O67" s="10"/>
      <c r="P67" s="10"/>
      <c r="Q67" s="10"/>
      <c r="R67" s="11"/>
      <c r="S67" s="11"/>
    </row>
    <row r="68" spans="5:19" x14ac:dyDescent="0.2">
      <c r="E68" s="13"/>
      <c r="F68" s="13"/>
      <c r="H68" s="10"/>
      <c r="I68" s="10"/>
      <c r="J68" s="10"/>
      <c r="K68" s="11"/>
      <c r="L68" s="11"/>
      <c r="M68" s="11"/>
      <c r="N68" s="12"/>
      <c r="O68" s="10"/>
      <c r="P68" s="10"/>
      <c r="Q68" s="10"/>
      <c r="R68" s="11"/>
      <c r="S68" s="11"/>
    </row>
    <row r="69" spans="5:19" x14ac:dyDescent="0.2">
      <c r="E69" s="13"/>
      <c r="F69" s="13"/>
      <c r="H69" s="10"/>
      <c r="I69" s="10"/>
      <c r="J69" s="10"/>
      <c r="K69" s="11"/>
      <c r="L69" s="11"/>
      <c r="M69" s="11"/>
      <c r="N69" s="12"/>
      <c r="O69" s="10"/>
      <c r="P69" s="10"/>
      <c r="Q69" s="10"/>
      <c r="R69" s="11"/>
      <c r="S69" s="11"/>
    </row>
    <row r="70" spans="5:19" x14ac:dyDescent="0.2">
      <c r="E70" s="13"/>
      <c r="F70" s="13"/>
      <c r="H70" s="10"/>
      <c r="I70" s="10"/>
      <c r="J70" s="10"/>
      <c r="K70" s="11"/>
      <c r="L70" s="11"/>
      <c r="M70" s="11"/>
      <c r="N70" s="12"/>
      <c r="O70" s="10"/>
      <c r="P70" s="10"/>
      <c r="Q70" s="10"/>
      <c r="R70" s="11"/>
      <c r="S70" s="11"/>
    </row>
    <row r="71" spans="5:19" x14ac:dyDescent="0.2">
      <c r="E71" s="13"/>
      <c r="F71" s="13"/>
      <c r="H71" s="10"/>
      <c r="I71" s="10"/>
      <c r="J71" s="10"/>
      <c r="K71" s="11"/>
      <c r="L71" s="11"/>
      <c r="M71" s="11"/>
      <c r="N71" s="12"/>
      <c r="O71" s="10"/>
      <c r="P71" s="10"/>
      <c r="Q71" s="10"/>
      <c r="R71" s="11"/>
      <c r="S71" s="11"/>
    </row>
    <row r="72" spans="5:19" x14ac:dyDescent="0.2">
      <c r="E72" s="13"/>
      <c r="F72" s="13"/>
      <c r="H72" s="10"/>
      <c r="I72" s="10"/>
      <c r="J72" s="10"/>
      <c r="K72" s="11"/>
      <c r="L72" s="11"/>
      <c r="M72" s="11"/>
      <c r="N72" s="12"/>
      <c r="O72" s="10"/>
      <c r="P72" s="10"/>
      <c r="Q72" s="10"/>
      <c r="R72" s="11"/>
      <c r="S72" s="11"/>
    </row>
    <row r="73" spans="5:19" x14ac:dyDescent="0.2">
      <c r="E73" s="13"/>
      <c r="F73" s="13"/>
      <c r="H73" s="10"/>
      <c r="I73" s="10"/>
      <c r="J73" s="10"/>
      <c r="K73" s="11"/>
      <c r="L73" s="11"/>
      <c r="M73" s="11"/>
      <c r="N73" s="12"/>
      <c r="O73" s="10"/>
      <c r="P73" s="10"/>
      <c r="Q73" s="10"/>
      <c r="R73" s="11"/>
      <c r="S73" s="11"/>
    </row>
    <row r="74" spans="5:19" x14ac:dyDescent="0.2">
      <c r="E74" s="13"/>
      <c r="F74" s="13"/>
      <c r="H74" s="10"/>
      <c r="I74" s="10"/>
      <c r="J74" s="10"/>
      <c r="K74" s="11"/>
      <c r="L74" s="11"/>
      <c r="M74" s="11"/>
      <c r="N74" s="12"/>
      <c r="O74" s="10"/>
      <c r="P74" s="10"/>
      <c r="Q74" s="10"/>
      <c r="R74" s="11"/>
      <c r="S74" s="11"/>
    </row>
    <row r="75" spans="5:19" x14ac:dyDescent="0.2">
      <c r="E75" s="13"/>
      <c r="F75" s="13"/>
      <c r="H75" s="10"/>
      <c r="I75" s="10"/>
      <c r="J75" s="10"/>
      <c r="K75" s="11"/>
      <c r="L75" s="11"/>
      <c r="M75" s="11"/>
      <c r="N75" s="12"/>
      <c r="O75" s="10"/>
      <c r="P75" s="10"/>
      <c r="Q75" s="10"/>
      <c r="R75" s="11"/>
      <c r="S75" s="11"/>
    </row>
    <row r="76" spans="5:19" x14ac:dyDescent="0.2">
      <c r="E76" s="13"/>
      <c r="F76" s="13"/>
      <c r="H76" s="10"/>
      <c r="I76" s="10"/>
      <c r="J76" s="10"/>
      <c r="K76" s="11"/>
      <c r="L76" s="11"/>
      <c r="M76" s="11"/>
      <c r="N76" s="12"/>
      <c r="O76" s="10"/>
      <c r="P76" s="10"/>
      <c r="Q76" s="10"/>
      <c r="R76" s="11"/>
      <c r="S76" s="11"/>
    </row>
    <row r="77" spans="5:19" x14ac:dyDescent="0.2">
      <c r="E77" s="13"/>
      <c r="F77" s="13"/>
      <c r="H77" s="10"/>
      <c r="I77" s="10"/>
      <c r="J77" s="10"/>
      <c r="K77" s="11"/>
      <c r="L77" s="11"/>
      <c r="M77" s="11"/>
      <c r="N77" s="12"/>
      <c r="O77" s="10"/>
      <c r="P77" s="10"/>
      <c r="Q77" s="10"/>
      <c r="R77" s="11"/>
      <c r="S77" s="11"/>
    </row>
    <row r="78" spans="5:19" x14ac:dyDescent="0.2">
      <c r="E78" s="13"/>
      <c r="F78" s="13"/>
      <c r="H78" s="10"/>
      <c r="I78" s="10"/>
      <c r="J78" s="10"/>
      <c r="K78" s="11"/>
      <c r="L78" s="11"/>
      <c r="M78" s="11"/>
      <c r="N78" s="12"/>
      <c r="O78" s="10"/>
      <c r="P78" s="10"/>
      <c r="Q78" s="10"/>
      <c r="R78" s="11"/>
      <c r="S78" s="11"/>
    </row>
    <row r="79" spans="5:19" x14ac:dyDescent="0.2">
      <c r="E79" s="13"/>
      <c r="F79" s="13"/>
      <c r="H79" s="10"/>
      <c r="I79" s="10"/>
      <c r="J79" s="10"/>
      <c r="K79" s="11"/>
      <c r="L79" s="11"/>
      <c r="M79" s="11"/>
      <c r="N79" s="12"/>
      <c r="O79" s="10"/>
      <c r="P79" s="10"/>
      <c r="Q79" s="10"/>
      <c r="R79" s="11"/>
      <c r="S79" s="11"/>
    </row>
    <row r="80" spans="5:19" x14ac:dyDescent="0.2">
      <c r="E80" s="13"/>
      <c r="F80" s="13"/>
      <c r="H80" s="10"/>
      <c r="I80" s="10"/>
      <c r="J80" s="10"/>
      <c r="K80" s="11"/>
      <c r="L80" s="11"/>
      <c r="M80" s="11"/>
      <c r="N80" s="12"/>
      <c r="O80" s="10"/>
      <c r="P80" s="10"/>
      <c r="Q80" s="10"/>
      <c r="R80" s="11"/>
      <c r="S80" s="11"/>
    </row>
    <row r="81" spans="5:19" x14ac:dyDescent="0.2">
      <c r="E81" s="13"/>
      <c r="F81" s="13"/>
      <c r="H81" s="10"/>
      <c r="I81" s="10"/>
      <c r="J81" s="10"/>
      <c r="K81" s="11"/>
      <c r="L81" s="11"/>
      <c r="M81" s="11"/>
      <c r="N81" s="12"/>
      <c r="O81" s="10"/>
      <c r="P81" s="10"/>
      <c r="Q81" s="10"/>
      <c r="R81" s="11"/>
      <c r="S81" s="11"/>
    </row>
    <row r="82" spans="5:19" x14ac:dyDescent="0.2">
      <c r="E82" s="13"/>
      <c r="F82" s="13"/>
      <c r="H82" s="10"/>
      <c r="I82" s="10"/>
      <c r="J82" s="10"/>
      <c r="K82" s="11"/>
      <c r="L82" s="11"/>
      <c r="M82" s="11"/>
      <c r="N82" s="12"/>
      <c r="O82" s="10"/>
      <c r="P82" s="10"/>
      <c r="Q82" s="10"/>
      <c r="R82" s="11"/>
      <c r="S82" s="11"/>
    </row>
    <row r="83" spans="5:19" x14ac:dyDescent="0.2">
      <c r="E83" s="13"/>
      <c r="F83" s="13"/>
      <c r="H83" s="10"/>
      <c r="I83" s="10"/>
      <c r="J83" s="10"/>
      <c r="K83" s="11"/>
      <c r="L83" s="11"/>
      <c r="M83" s="11"/>
      <c r="N83" s="12"/>
      <c r="O83" s="10"/>
      <c r="P83" s="10"/>
      <c r="Q83" s="10"/>
      <c r="R83" s="11"/>
      <c r="S83" s="11"/>
    </row>
    <row r="84" spans="5:19" x14ac:dyDescent="0.2">
      <c r="E84" s="13"/>
      <c r="F84" s="13"/>
      <c r="H84" s="10"/>
      <c r="I84" s="10"/>
      <c r="J84" s="10"/>
      <c r="K84" s="11"/>
      <c r="L84" s="11"/>
      <c r="M84" s="11"/>
      <c r="N84" s="12"/>
      <c r="O84" s="10"/>
      <c r="P84" s="10"/>
      <c r="Q84" s="10"/>
      <c r="R84" s="11"/>
      <c r="S84" s="11"/>
    </row>
    <row r="85" spans="5:19" x14ac:dyDescent="0.2">
      <c r="E85" s="13"/>
      <c r="F85" s="13"/>
      <c r="H85" s="10"/>
      <c r="I85" s="10"/>
      <c r="J85" s="10"/>
      <c r="K85" s="11"/>
      <c r="L85" s="11"/>
      <c r="M85" s="11"/>
      <c r="N85" s="12"/>
      <c r="O85" s="10"/>
      <c r="P85" s="10"/>
      <c r="Q85" s="10"/>
      <c r="R85" s="11"/>
      <c r="S85" s="11"/>
    </row>
    <row r="86" spans="5:19" x14ac:dyDescent="0.2">
      <c r="E86" s="13"/>
      <c r="F86" s="13"/>
      <c r="H86" s="10"/>
      <c r="I86" s="10"/>
      <c r="J86" s="10"/>
      <c r="K86" s="11"/>
      <c r="L86" s="11"/>
      <c r="M86" s="11"/>
      <c r="N86" s="12"/>
      <c r="O86" s="10"/>
      <c r="P86" s="10"/>
      <c r="Q86" s="10"/>
      <c r="R86" s="11"/>
      <c r="S86" s="11"/>
    </row>
    <row r="87" spans="5:19" x14ac:dyDescent="0.2">
      <c r="E87" s="13"/>
      <c r="F87" s="13"/>
      <c r="H87" s="10"/>
      <c r="I87" s="10"/>
      <c r="J87" s="10"/>
      <c r="K87" s="11"/>
      <c r="L87" s="11"/>
      <c r="M87" s="11"/>
      <c r="N87" s="12"/>
      <c r="O87" s="10"/>
      <c r="P87" s="10"/>
      <c r="Q87" s="10"/>
      <c r="R87" s="11"/>
      <c r="S87" s="11"/>
    </row>
    <row r="88" spans="5:19" x14ac:dyDescent="0.2">
      <c r="E88" s="13"/>
      <c r="F88" s="13"/>
      <c r="H88" s="10"/>
      <c r="I88" s="10"/>
      <c r="J88" s="10"/>
      <c r="K88" s="11"/>
      <c r="L88" s="11"/>
      <c r="M88" s="11"/>
      <c r="N88" s="12"/>
      <c r="O88" s="10"/>
      <c r="P88" s="10"/>
      <c r="Q88" s="10"/>
      <c r="R88" s="11"/>
      <c r="S88" s="11"/>
    </row>
    <row r="89" spans="5:19" x14ac:dyDescent="0.2">
      <c r="E89" s="13"/>
      <c r="F89" s="13"/>
      <c r="H89" s="10"/>
      <c r="I89" s="10"/>
      <c r="J89" s="10"/>
      <c r="K89" s="11"/>
      <c r="L89" s="11"/>
      <c r="M89" s="11"/>
      <c r="N89" s="12"/>
      <c r="O89" s="10"/>
      <c r="P89" s="10"/>
      <c r="Q89" s="10"/>
      <c r="R89" s="11"/>
      <c r="S89" s="11"/>
    </row>
    <row r="90" spans="5:19" x14ac:dyDescent="0.2">
      <c r="E90" s="13"/>
      <c r="F90" s="13"/>
      <c r="H90" s="10"/>
      <c r="I90" s="10"/>
      <c r="J90" s="10"/>
      <c r="K90" s="11"/>
      <c r="L90" s="11"/>
      <c r="M90" s="11"/>
      <c r="N90" s="12"/>
      <c r="O90" s="10"/>
      <c r="P90" s="10"/>
      <c r="Q90" s="10"/>
      <c r="R90" s="11"/>
      <c r="S90" s="11"/>
    </row>
    <row r="91" spans="5:19" x14ac:dyDescent="0.2">
      <c r="E91" s="13"/>
      <c r="F91" s="13"/>
      <c r="H91" s="10"/>
      <c r="I91" s="10"/>
      <c r="J91" s="10"/>
      <c r="K91" s="11"/>
      <c r="L91" s="11"/>
      <c r="M91" s="11"/>
      <c r="N91" s="12"/>
      <c r="O91" s="10"/>
      <c r="P91" s="10"/>
      <c r="Q91" s="10"/>
      <c r="R91" s="11"/>
      <c r="S91" s="11"/>
    </row>
    <row r="92" spans="5:19" x14ac:dyDescent="0.2">
      <c r="E92" s="13"/>
      <c r="F92" s="13"/>
      <c r="H92" s="10"/>
      <c r="I92" s="10"/>
      <c r="J92" s="10"/>
      <c r="K92" s="11"/>
      <c r="L92" s="11"/>
      <c r="M92" s="11"/>
      <c r="N92" s="12"/>
      <c r="O92" s="10"/>
      <c r="P92" s="10"/>
      <c r="Q92" s="10"/>
      <c r="R92" s="11"/>
      <c r="S92" s="11"/>
    </row>
    <row r="93" spans="5:19" x14ac:dyDescent="0.2">
      <c r="E93" s="13"/>
      <c r="F93" s="13"/>
      <c r="H93" s="10"/>
      <c r="I93" s="10"/>
      <c r="J93" s="10"/>
      <c r="K93" s="11"/>
      <c r="L93" s="11"/>
      <c r="M93" s="11"/>
      <c r="N93" s="12"/>
      <c r="O93" s="10"/>
      <c r="P93" s="10"/>
      <c r="Q93" s="10"/>
      <c r="R93" s="11"/>
      <c r="S93" s="11"/>
    </row>
    <row r="94" spans="5:19" x14ac:dyDescent="0.2">
      <c r="E94" s="13"/>
      <c r="F94" s="13"/>
      <c r="H94" s="10"/>
      <c r="I94" s="10"/>
      <c r="J94" s="10"/>
      <c r="K94" s="11"/>
      <c r="L94" s="11"/>
      <c r="M94" s="11"/>
      <c r="N94" s="12"/>
      <c r="O94" s="10"/>
      <c r="P94" s="10"/>
      <c r="Q94" s="10"/>
      <c r="R94" s="11"/>
      <c r="S94" s="11"/>
    </row>
    <row r="95" spans="5:19" x14ac:dyDescent="0.2">
      <c r="E95" s="13"/>
      <c r="F95" s="13"/>
      <c r="H95" s="10"/>
      <c r="I95" s="10"/>
      <c r="J95" s="10"/>
      <c r="K95" s="11"/>
      <c r="L95" s="11"/>
      <c r="M95" s="11"/>
      <c r="N95" s="12"/>
      <c r="O95" s="10"/>
      <c r="P95" s="10"/>
      <c r="Q95" s="10"/>
      <c r="R95" s="11"/>
      <c r="S95" s="11"/>
    </row>
    <row r="96" spans="5:19" x14ac:dyDescent="0.2">
      <c r="E96" s="13"/>
      <c r="F96" s="13"/>
      <c r="H96" s="10"/>
      <c r="I96" s="10"/>
      <c r="J96" s="10"/>
      <c r="K96" s="11"/>
      <c r="L96" s="11"/>
      <c r="M96" s="11"/>
      <c r="N96" s="12"/>
      <c r="O96" s="10"/>
      <c r="P96" s="10"/>
      <c r="Q96" s="10"/>
      <c r="R96" s="11"/>
      <c r="S96" s="11"/>
    </row>
    <row r="97" spans="5:19" x14ac:dyDescent="0.2">
      <c r="E97" s="13"/>
      <c r="F97" s="13"/>
      <c r="H97" s="10"/>
      <c r="I97" s="10"/>
      <c r="J97" s="10"/>
      <c r="K97" s="11"/>
      <c r="L97" s="11"/>
      <c r="M97" s="11"/>
      <c r="N97" s="12"/>
      <c r="O97" s="10"/>
      <c r="P97" s="10"/>
      <c r="Q97" s="10"/>
      <c r="R97" s="11"/>
      <c r="S97" s="11"/>
    </row>
    <row r="98" spans="5:19" x14ac:dyDescent="0.2">
      <c r="E98" s="13"/>
      <c r="F98" s="13"/>
      <c r="H98" s="10"/>
      <c r="I98" s="10"/>
      <c r="J98" s="10"/>
      <c r="K98" s="11"/>
      <c r="L98" s="11"/>
      <c r="M98" s="11"/>
      <c r="N98" s="12"/>
      <c r="O98" s="10"/>
      <c r="P98" s="10"/>
      <c r="Q98" s="10"/>
      <c r="R98" s="11"/>
      <c r="S98" s="11"/>
    </row>
    <row r="99" spans="5:19" x14ac:dyDescent="0.2">
      <c r="E99" s="13"/>
      <c r="F99" s="13"/>
      <c r="H99" s="10"/>
      <c r="I99" s="10"/>
      <c r="J99" s="10"/>
      <c r="K99" s="11"/>
      <c r="L99" s="11"/>
      <c r="M99" s="11"/>
      <c r="N99" s="12"/>
      <c r="O99" s="10"/>
      <c r="P99" s="10"/>
      <c r="Q99" s="10"/>
      <c r="R99" s="11"/>
      <c r="S99" s="11"/>
    </row>
  </sheetData>
  <mergeCells count="31">
    <mergeCell ref="B14:B22"/>
    <mergeCell ref="C14:C22"/>
    <mergeCell ref="D14:D16"/>
    <mergeCell ref="D17:D21"/>
    <mergeCell ref="B24:B57"/>
    <mergeCell ref="C26:C42"/>
    <mergeCell ref="D26:D30"/>
    <mergeCell ref="D31:D34"/>
    <mergeCell ref="D35:D39"/>
    <mergeCell ref="D40:D42"/>
    <mergeCell ref="M10:M11"/>
    <mergeCell ref="C44:C57"/>
    <mergeCell ref="D44:D46"/>
    <mergeCell ref="D47:D54"/>
    <mergeCell ref="D55:D56"/>
    <mergeCell ref="B2:S2"/>
    <mergeCell ref="B3:S3"/>
    <mergeCell ref="B4:S4"/>
    <mergeCell ref="D8:J8"/>
    <mergeCell ref="B9:B11"/>
    <mergeCell ref="C9:C11"/>
    <mergeCell ref="D9:D11"/>
    <mergeCell ref="E9:F10"/>
    <mergeCell ref="G9:J9"/>
    <mergeCell ref="L9:M9"/>
    <mergeCell ref="N9:S10"/>
    <mergeCell ref="G10:G11"/>
    <mergeCell ref="H10:H11"/>
    <mergeCell ref="I10:I11"/>
    <mergeCell ref="J10:J11"/>
    <mergeCell ref="L10:L11"/>
  </mergeCells>
  <printOptions horizontalCentered="1"/>
  <pageMargins left="0.98425196850393704" right="0.39370078740157483" top="0.39370078740157483" bottom="0.39370078740157483" header="0.31496062992125984" footer="0.31496062992125984"/>
  <pageSetup paperSize="5" scale="75" pageOrder="overThenDown" orientation="landscape"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6"/>
  <sheetViews>
    <sheetView topLeftCell="A6" zoomScale="90" zoomScaleNormal="90" workbookViewId="0">
      <pane ySplit="2" topLeftCell="A281" activePane="bottomLeft" state="frozen"/>
      <selection activeCell="A6" sqref="A6"/>
      <selection pane="bottomLeft" activeCell="B308" sqref="B308:F308"/>
    </sheetView>
  </sheetViews>
  <sheetFormatPr baseColWidth="10" defaultColWidth="8" defaultRowHeight="12.75" x14ac:dyDescent="0.2"/>
  <cols>
    <col min="1" max="1" width="8" style="143"/>
    <col min="2" max="2" width="13.75" style="143" customWidth="1"/>
    <col min="3" max="3" width="66.25" style="145" customWidth="1"/>
    <col min="4" max="6" width="18.125" style="143" customWidth="1"/>
    <col min="7" max="236" width="8" style="143"/>
    <col min="237" max="237" width="13.75" style="143" customWidth="1"/>
    <col min="238" max="238" width="66.25" style="143" customWidth="1"/>
    <col min="239" max="239" width="13.75" style="143" customWidth="1"/>
    <col min="240" max="240" width="66.25" style="143" customWidth="1"/>
    <col min="241" max="241" width="53.125" style="143" customWidth="1"/>
    <col min="242" max="260" width="18.125" style="143" customWidth="1"/>
    <col min="261" max="261" width="10.625" style="143" customWidth="1"/>
    <col min="262" max="492" width="8" style="143"/>
    <col min="493" max="493" width="13.75" style="143" customWidth="1"/>
    <col min="494" max="494" width="66.25" style="143" customWidth="1"/>
    <col min="495" max="495" width="13.75" style="143" customWidth="1"/>
    <col min="496" max="496" width="66.25" style="143" customWidth="1"/>
    <col min="497" max="497" width="53.125" style="143" customWidth="1"/>
    <col min="498" max="516" width="18.125" style="143" customWidth="1"/>
    <col min="517" max="517" width="10.625" style="143" customWidth="1"/>
    <col min="518" max="748" width="8" style="143"/>
    <col min="749" max="749" width="13.75" style="143" customWidth="1"/>
    <col min="750" max="750" width="66.25" style="143" customWidth="1"/>
    <col min="751" max="751" width="13.75" style="143" customWidth="1"/>
    <col min="752" max="752" width="66.25" style="143" customWidth="1"/>
    <col min="753" max="753" width="53.125" style="143" customWidth="1"/>
    <col min="754" max="772" width="18.125" style="143" customWidth="1"/>
    <col min="773" max="773" width="10.625" style="143" customWidth="1"/>
    <col min="774" max="1004" width="8" style="143"/>
    <col min="1005" max="1005" width="13.75" style="143" customWidth="1"/>
    <col min="1006" max="1006" width="66.25" style="143" customWidth="1"/>
    <col min="1007" max="1007" width="13.75" style="143" customWidth="1"/>
    <col min="1008" max="1008" width="66.25" style="143" customWidth="1"/>
    <col min="1009" max="1009" width="53.125" style="143" customWidth="1"/>
    <col min="1010" max="1028" width="18.125" style="143" customWidth="1"/>
    <col min="1029" max="1029" width="10.625" style="143" customWidth="1"/>
    <col min="1030" max="1260" width="8" style="143"/>
    <col min="1261" max="1261" width="13.75" style="143" customWidth="1"/>
    <col min="1262" max="1262" width="66.25" style="143" customWidth="1"/>
    <col min="1263" max="1263" width="13.75" style="143" customWidth="1"/>
    <col min="1264" max="1264" width="66.25" style="143" customWidth="1"/>
    <col min="1265" max="1265" width="53.125" style="143" customWidth="1"/>
    <col min="1266" max="1284" width="18.125" style="143" customWidth="1"/>
    <col min="1285" max="1285" width="10.625" style="143" customWidth="1"/>
    <col min="1286" max="1516" width="8" style="143"/>
    <col min="1517" max="1517" width="13.75" style="143" customWidth="1"/>
    <col min="1518" max="1518" width="66.25" style="143" customWidth="1"/>
    <col min="1519" max="1519" width="13.75" style="143" customWidth="1"/>
    <col min="1520" max="1520" width="66.25" style="143" customWidth="1"/>
    <col min="1521" max="1521" width="53.125" style="143" customWidth="1"/>
    <col min="1522" max="1540" width="18.125" style="143" customWidth="1"/>
    <col min="1541" max="1541" width="10.625" style="143" customWidth="1"/>
    <col min="1542" max="1772" width="8" style="143"/>
    <col min="1773" max="1773" width="13.75" style="143" customWidth="1"/>
    <col min="1774" max="1774" width="66.25" style="143" customWidth="1"/>
    <col min="1775" max="1775" width="13.75" style="143" customWidth="1"/>
    <col min="1776" max="1776" width="66.25" style="143" customWidth="1"/>
    <col min="1777" max="1777" width="53.125" style="143" customWidth="1"/>
    <col min="1778" max="1796" width="18.125" style="143" customWidth="1"/>
    <col min="1797" max="1797" width="10.625" style="143" customWidth="1"/>
    <col min="1798" max="2028" width="8" style="143"/>
    <col min="2029" max="2029" width="13.75" style="143" customWidth="1"/>
    <col min="2030" max="2030" width="66.25" style="143" customWidth="1"/>
    <col min="2031" max="2031" width="13.75" style="143" customWidth="1"/>
    <col min="2032" max="2032" width="66.25" style="143" customWidth="1"/>
    <col min="2033" max="2033" width="53.125" style="143" customWidth="1"/>
    <col min="2034" max="2052" width="18.125" style="143" customWidth="1"/>
    <col min="2053" max="2053" width="10.625" style="143" customWidth="1"/>
    <col min="2054" max="2284" width="8" style="143"/>
    <col min="2285" max="2285" width="13.75" style="143" customWidth="1"/>
    <col min="2286" max="2286" width="66.25" style="143" customWidth="1"/>
    <col min="2287" max="2287" width="13.75" style="143" customWidth="1"/>
    <col min="2288" max="2288" width="66.25" style="143" customWidth="1"/>
    <col min="2289" max="2289" width="53.125" style="143" customWidth="1"/>
    <col min="2290" max="2308" width="18.125" style="143" customWidth="1"/>
    <col min="2309" max="2309" width="10.625" style="143" customWidth="1"/>
    <col min="2310" max="2540" width="8" style="143"/>
    <col min="2541" max="2541" width="13.75" style="143" customWidth="1"/>
    <col min="2542" max="2542" width="66.25" style="143" customWidth="1"/>
    <col min="2543" max="2543" width="13.75" style="143" customWidth="1"/>
    <col min="2544" max="2544" width="66.25" style="143" customWidth="1"/>
    <col min="2545" max="2545" width="53.125" style="143" customWidth="1"/>
    <col min="2546" max="2564" width="18.125" style="143" customWidth="1"/>
    <col min="2565" max="2565" width="10.625" style="143" customWidth="1"/>
    <col min="2566" max="2796" width="8" style="143"/>
    <col min="2797" max="2797" width="13.75" style="143" customWidth="1"/>
    <col min="2798" max="2798" width="66.25" style="143" customWidth="1"/>
    <col min="2799" max="2799" width="13.75" style="143" customWidth="1"/>
    <col min="2800" max="2800" width="66.25" style="143" customWidth="1"/>
    <col min="2801" max="2801" width="53.125" style="143" customWidth="1"/>
    <col min="2802" max="2820" width="18.125" style="143" customWidth="1"/>
    <col min="2821" max="2821" width="10.625" style="143" customWidth="1"/>
    <col min="2822" max="3052" width="8" style="143"/>
    <col min="3053" max="3053" width="13.75" style="143" customWidth="1"/>
    <col min="3054" max="3054" width="66.25" style="143" customWidth="1"/>
    <col min="3055" max="3055" width="13.75" style="143" customWidth="1"/>
    <col min="3056" max="3056" width="66.25" style="143" customWidth="1"/>
    <col min="3057" max="3057" width="53.125" style="143" customWidth="1"/>
    <col min="3058" max="3076" width="18.125" style="143" customWidth="1"/>
    <col min="3077" max="3077" width="10.625" style="143" customWidth="1"/>
    <col min="3078" max="3308" width="8" style="143"/>
    <col min="3309" max="3309" width="13.75" style="143" customWidth="1"/>
    <col min="3310" max="3310" width="66.25" style="143" customWidth="1"/>
    <col min="3311" max="3311" width="13.75" style="143" customWidth="1"/>
    <col min="3312" max="3312" width="66.25" style="143" customWidth="1"/>
    <col min="3313" max="3313" width="53.125" style="143" customWidth="1"/>
    <col min="3314" max="3332" width="18.125" style="143" customWidth="1"/>
    <col min="3333" max="3333" width="10.625" style="143" customWidth="1"/>
    <col min="3334" max="3564" width="8" style="143"/>
    <col min="3565" max="3565" width="13.75" style="143" customWidth="1"/>
    <col min="3566" max="3566" width="66.25" style="143" customWidth="1"/>
    <col min="3567" max="3567" width="13.75" style="143" customWidth="1"/>
    <col min="3568" max="3568" width="66.25" style="143" customWidth="1"/>
    <col min="3569" max="3569" width="53.125" style="143" customWidth="1"/>
    <col min="3570" max="3588" width="18.125" style="143" customWidth="1"/>
    <col min="3589" max="3589" width="10.625" style="143" customWidth="1"/>
    <col min="3590" max="3820" width="8" style="143"/>
    <col min="3821" max="3821" width="13.75" style="143" customWidth="1"/>
    <col min="3822" max="3822" width="66.25" style="143" customWidth="1"/>
    <col min="3823" max="3823" width="13.75" style="143" customWidth="1"/>
    <col min="3824" max="3824" width="66.25" style="143" customWidth="1"/>
    <col min="3825" max="3825" width="53.125" style="143" customWidth="1"/>
    <col min="3826" max="3844" width="18.125" style="143" customWidth="1"/>
    <col min="3845" max="3845" width="10.625" style="143" customWidth="1"/>
    <col min="3846" max="4076" width="8" style="143"/>
    <col min="4077" max="4077" width="13.75" style="143" customWidth="1"/>
    <col min="4078" max="4078" width="66.25" style="143" customWidth="1"/>
    <col min="4079" max="4079" width="13.75" style="143" customWidth="1"/>
    <col min="4080" max="4080" width="66.25" style="143" customWidth="1"/>
    <col min="4081" max="4081" width="53.125" style="143" customWidth="1"/>
    <col min="4082" max="4100" width="18.125" style="143" customWidth="1"/>
    <col min="4101" max="4101" width="10.625" style="143" customWidth="1"/>
    <col min="4102" max="4332" width="8" style="143"/>
    <col min="4333" max="4333" width="13.75" style="143" customWidth="1"/>
    <col min="4334" max="4334" width="66.25" style="143" customWidth="1"/>
    <col min="4335" max="4335" width="13.75" style="143" customWidth="1"/>
    <col min="4336" max="4336" width="66.25" style="143" customWidth="1"/>
    <col min="4337" max="4337" width="53.125" style="143" customWidth="1"/>
    <col min="4338" max="4356" width="18.125" style="143" customWidth="1"/>
    <col min="4357" max="4357" width="10.625" style="143" customWidth="1"/>
    <col min="4358" max="4588" width="8" style="143"/>
    <col min="4589" max="4589" width="13.75" style="143" customWidth="1"/>
    <col min="4590" max="4590" width="66.25" style="143" customWidth="1"/>
    <col min="4591" max="4591" width="13.75" style="143" customWidth="1"/>
    <col min="4592" max="4592" width="66.25" style="143" customWidth="1"/>
    <col min="4593" max="4593" width="53.125" style="143" customWidth="1"/>
    <col min="4594" max="4612" width="18.125" style="143" customWidth="1"/>
    <col min="4613" max="4613" width="10.625" style="143" customWidth="1"/>
    <col min="4614" max="4844" width="8" style="143"/>
    <col min="4845" max="4845" width="13.75" style="143" customWidth="1"/>
    <col min="4846" max="4846" width="66.25" style="143" customWidth="1"/>
    <col min="4847" max="4847" width="13.75" style="143" customWidth="1"/>
    <col min="4848" max="4848" width="66.25" style="143" customWidth="1"/>
    <col min="4849" max="4849" width="53.125" style="143" customWidth="1"/>
    <col min="4850" max="4868" width="18.125" style="143" customWidth="1"/>
    <col min="4869" max="4869" width="10.625" style="143" customWidth="1"/>
    <col min="4870" max="5100" width="8" style="143"/>
    <col min="5101" max="5101" width="13.75" style="143" customWidth="1"/>
    <col min="5102" max="5102" width="66.25" style="143" customWidth="1"/>
    <col min="5103" max="5103" width="13.75" style="143" customWidth="1"/>
    <col min="5104" max="5104" width="66.25" style="143" customWidth="1"/>
    <col min="5105" max="5105" width="53.125" style="143" customWidth="1"/>
    <col min="5106" max="5124" width="18.125" style="143" customWidth="1"/>
    <col min="5125" max="5125" width="10.625" style="143" customWidth="1"/>
    <col min="5126" max="5356" width="8" style="143"/>
    <col min="5357" max="5357" width="13.75" style="143" customWidth="1"/>
    <col min="5358" max="5358" width="66.25" style="143" customWidth="1"/>
    <col min="5359" max="5359" width="13.75" style="143" customWidth="1"/>
    <col min="5360" max="5360" width="66.25" style="143" customWidth="1"/>
    <col min="5361" max="5361" width="53.125" style="143" customWidth="1"/>
    <col min="5362" max="5380" width="18.125" style="143" customWidth="1"/>
    <col min="5381" max="5381" width="10.625" style="143" customWidth="1"/>
    <col min="5382" max="5612" width="8" style="143"/>
    <col min="5613" max="5613" width="13.75" style="143" customWidth="1"/>
    <col min="5614" max="5614" width="66.25" style="143" customWidth="1"/>
    <col min="5615" max="5615" width="13.75" style="143" customWidth="1"/>
    <col min="5616" max="5616" width="66.25" style="143" customWidth="1"/>
    <col min="5617" max="5617" width="53.125" style="143" customWidth="1"/>
    <col min="5618" max="5636" width="18.125" style="143" customWidth="1"/>
    <col min="5637" max="5637" width="10.625" style="143" customWidth="1"/>
    <col min="5638" max="5868" width="8" style="143"/>
    <col min="5869" max="5869" width="13.75" style="143" customWidth="1"/>
    <col min="5870" max="5870" width="66.25" style="143" customWidth="1"/>
    <col min="5871" max="5871" width="13.75" style="143" customWidth="1"/>
    <col min="5872" max="5872" width="66.25" style="143" customWidth="1"/>
    <col min="5873" max="5873" width="53.125" style="143" customWidth="1"/>
    <col min="5874" max="5892" width="18.125" style="143" customWidth="1"/>
    <col min="5893" max="5893" width="10.625" style="143" customWidth="1"/>
    <col min="5894" max="6124" width="8" style="143"/>
    <col min="6125" max="6125" width="13.75" style="143" customWidth="1"/>
    <col min="6126" max="6126" width="66.25" style="143" customWidth="1"/>
    <col min="6127" max="6127" width="13.75" style="143" customWidth="1"/>
    <col min="6128" max="6128" width="66.25" style="143" customWidth="1"/>
    <col min="6129" max="6129" width="53.125" style="143" customWidth="1"/>
    <col min="6130" max="6148" width="18.125" style="143" customWidth="1"/>
    <col min="6149" max="6149" width="10.625" style="143" customWidth="1"/>
    <col min="6150" max="6380" width="8" style="143"/>
    <col min="6381" max="6381" width="13.75" style="143" customWidth="1"/>
    <col min="6382" max="6382" width="66.25" style="143" customWidth="1"/>
    <col min="6383" max="6383" width="13.75" style="143" customWidth="1"/>
    <col min="6384" max="6384" width="66.25" style="143" customWidth="1"/>
    <col min="6385" max="6385" width="53.125" style="143" customWidth="1"/>
    <col min="6386" max="6404" width="18.125" style="143" customWidth="1"/>
    <col min="6405" max="6405" width="10.625" style="143" customWidth="1"/>
    <col min="6406" max="6636" width="8" style="143"/>
    <col min="6637" max="6637" width="13.75" style="143" customWidth="1"/>
    <col min="6638" max="6638" width="66.25" style="143" customWidth="1"/>
    <col min="6639" max="6639" width="13.75" style="143" customWidth="1"/>
    <col min="6640" max="6640" width="66.25" style="143" customWidth="1"/>
    <col min="6641" max="6641" width="53.125" style="143" customWidth="1"/>
    <col min="6642" max="6660" width="18.125" style="143" customWidth="1"/>
    <col min="6661" max="6661" width="10.625" style="143" customWidth="1"/>
    <col min="6662" max="6892" width="8" style="143"/>
    <col min="6893" max="6893" width="13.75" style="143" customWidth="1"/>
    <col min="6894" max="6894" width="66.25" style="143" customWidth="1"/>
    <col min="6895" max="6895" width="13.75" style="143" customWidth="1"/>
    <col min="6896" max="6896" width="66.25" style="143" customWidth="1"/>
    <col min="6897" max="6897" width="53.125" style="143" customWidth="1"/>
    <col min="6898" max="6916" width="18.125" style="143" customWidth="1"/>
    <col min="6917" max="6917" width="10.625" style="143" customWidth="1"/>
    <col min="6918" max="7148" width="8" style="143"/>
    <col min="7149" max="7149" width="13.75" style="143" customWidth="1"/>
    <col min="7150" max="7150" width="66.25" style="143" customWidth="1"/>
    <col min="7151" max="7151" width="13.75" style="143" customWidth="1"/>
    <col min="7152" max="7152" width="66.25" style="143" customWidth="1"/>
    <col min="7153" max="7153" width="53.125" style="143" customWidth="1"/>
    <col min="7154" max="7172" width="18.125" style="143" customWidth="1"/>
    <col min="7173" max="7173" width="10.625" style="143" customWidth="1"/>
    <col min="7174" max="7404" width="8" style="143"/>
    <col min="7405" max="7405" width="13.75" style="143" customWidth="1"/>
    <col min="7406" max="7406" width="66.25" style="143" customWidth="1"/>
    <col min="7407" max="7407" width="13.75" style="143" customWidth="1"/>
    <col min="7408" max="7408" width="66.25" style="143" customWidth="1"/>
    <col min="7409" max="7409" width="53.125" style="143" customWidth="1"/>
    <col min="7410" max="7428" width="18.125" style="143" customWidth="1"/>
    <col min="7429" max="7429" width="10.625" style="143" customWidth="1"/>
    <col min="7430" max="7660" width="8" style="143"/>
    <col min="7661" max="7661" width="13.75" style="143" customWidth="1"/>
    <col min="7662" max="7662" width="66.25" style="143" customWidth="1"/>
    <col min="7663" max="7663" width="13.75" style="143" customWidth="1"/>
    <col min="7664" max="7664" width="66.25" style="143" customWidth="1"/>
    <col min="7665" max="7665" width="53.125" style="143" customWidth="1"/>
    <col min="7666" max="7684" width="18.125" style="143" customWidth="1"/>
    <col min="7685" max="7685" width="10.625" style="143" customWidth="1"/>
    <col min="7686" max="7916" width="8" style="143"/>
    <col min="7917" max="7917" width="13.75" style="143" customWidth="1"/>
    <col min="7918" max="7918" width="66.25" style="143" customWidth="1"/>
    <col min="7919" max="7919" width="13.75" style="143" customWidth="1"/>
    <col min="7920" max="7920" width="66.25" style="143" customWidth="1"/>
    <col min="7921" max="7921" width="53.125" style="143" customWidth="1"/>
    <col min="7922" max="7940" width="18.125" style="143" customWidth="1"/>
    <col min="7941" max="7941" width="10.625" style="143" customWidth="1"/>
    <col min="7942" max="8172" width="8" style="143"/>
    <col min="8173" max="8173" width="13.75" style="143" customWidth="1"/>
    <col min="8174" max="8174" width="66.25" style="143" customWidth="1"/>
    <col min="8175" max="8175" width="13.75" style="143" customWidth="1"/>
    <col min="8176" max="8176" width="66.25" style="143" customWidth="1"/>
    <col min="8177" max="8177" width="53.125" style="143" customWidth="1"/>
    <col min="8178" max="8196" width="18.125" style="143" customWidth="1"/>
    <col min="8197" max="8197" width="10.625" style="143" customWidth="1"/>
    <col min="8198" max="8428" width="8" style="143"/>
    <col min="8429" max="8429" width="13.75" style="143" customWidth="1"/>
    <col min="8430" max="8430" width="66.25" style="143" customWidth="1"/>
    <col min="8431" max="8431" width="13.75" style="143" customWidth="1"/>
    <col min="8432" max="8432" width="66.25" style="143" customWidth="1"/>
    <col min="8433" max="8433" width="53.125" style="143" customWidth="1"/>
    <col min="8434" max="8452" width="18.125" style="143" customWidth="1"/>
    <col min="8453" max="8453" width="10.625" style="143" customWidth="1"/>
    <col min="8454" max="8684" width="8" style="143"/>
    <col min="8685" max="8685" width="13.75" style="143" customWidth="1"/>
    <col min="8686" max="8686" width="66.25" style="143" customWidth="1"/>
    <col min="8687" max="8687" width="13.75" style="143" customWidth="1"/>
    <col min="8688" max="8688" width="66.25" style="143" customWidth="1"/>
    <col min="8689" max="8689" width="53.125" style="143" customWidth="1"/>
    <col min="8690" max="8708" width="18.125" style="143" customWidth="1"/>
    <col min="8709" max="8709" width="10.625" style="143" customWidth="1"/>
    <col min="8710" max="8940" width="8" style="143"/>
    <col min="8941" max="8941" width="13.75" style="143" customWidth="1"/>
    <col min="8942" max="8942" width="66.25" style="143" customWidth="1"/>
    <col min="8943" max="8943" width="13.75" style="143" customWidth="1"/>
    <col min="8944" max="8944" width="66.25" style="143" customWidth="1"/>
    <col min="8945" max="8945" width="53.125" style="143" customWidth="1"/>
    <col min="8946" max="8964" width="18.125" style="143" customWidth="1"/>
    <col min="8965" max="8965" width="10.625" style="143" customWidth="1"/>
    <col min="8966" max="9196" width="8" style="143"/>
    <col min="9197" max="9197" width="13.75" style="143" customWidth="1"/>
    <col min="9198" max="9198" width="66.25" style="143" customWidth="1"/>
    <col min="9199" max="9199" width="13.75" style="143" customWidth="1"/>
    <col min="9200" max="9200" width="66.25" style="143" customWidth="1"/>
    <col min="9201" max="9201" width="53.125" style="143" customWidth="1"/>
    <col min="9202" max="9220" width="18.125" style="143" customWidth="1"/>
    <col min="9221" max="9221" width="10.625" style="143" customWidth="1"/>
    <col min="9222" max="9452" width="8" style="143"/>
    <col min="9453" max="9453" width="13.75" style="143" customWidth="1"/>
    <col min="9454" max="9454" width="66.25" style="143" customWidth="1"/>
    <col min="9455" max="9455" width="13.75" style="143" customWidth="1"/>
    <col min="9456" max="9456" width="66.25" style="143" customWidth="1"/>
    <col min="9457" max="9457" width="53.125" style="143" customWidth="1"/>
    <col min="9458" max="9476" width="18.125" style="143" customWidth="1"/>
    <col min="9477" max="9477" width="10.625" style="143" customWidth="1"/>
    <col min="9478" max="9708" width="8" style="143"/>
    <col min="9709" max="9709" width="13.75" style="143" customWidth="1"/>
    <col min="9710" max="9710" width="66.25" style="143" customWidth="1"/>
    <col min="9711" max="9711" width="13.75" style="143" customWidth="1"/>
    <col min="9712" max="9712" width="66.25" style="143" customWidth="1"/>
    <col min="9713" max="9713" width="53.125" style="143" customWidth="1"/>
    <col min="9714" max="9732" width="18.125" style="143" customWidth="1"/>
    <col min="9733" max="9733" width="10.625" style="143" customWidth="1"/>
    <col min="9734" max="9964" width="8" style="143"/>
    <col min="9965" max="9965" width="13.75" style="143" customWidth="1"/>
    <col min="9966" max="9966" width="66.25" style="143" customWidth="1"/>
    <col min="9967" max="9967" width="13.75" style="143" customWidth="1"/>
    <col min="9968" max="9968" width="66.25" style="143" customWidth="1"/>
    <col min="9969" max="9969" width="53.125" style="143" customWidth="1"/>
    <col min="9970" max="9988" width="18.125" style="143" customWidth="1"/>
    <col min="9989" max="9989" width="10.625" style="143" customWidth="1"/>
    <col min="9990" max="10220" width="8" style="143"/>
    <col min="10221" max="10221" width="13.75" style="143" customWidth="1"/>
    <col min="10222" max="10222" width="66.25" style="143" customWidth="1"/>
    <col min="10223" max="10223" width="13.75" style="143" customWidth="1"/>
    <col min="10224" max="10224" width="66.25" style="143" customWidth="1"/>
    <col min="10225" max="10225" width="53.125" style="143" customWidth="1"/>
    <col min="10226" max="10244" width="18.125" style="143" customWidth="1"/>
    <col min="10245" max="10245" width="10.625" style="143" customWidth="1"/>
    <col min="10246" max="10476" width="8" style="143"/>
    <col min="10477" max="10477" width="13.75" style="143" customWidth="1"/>
    <col min="10478" max="10478" width="66.25" style="143" customWidth="1"/>
    <col min="10479" max="10479" width="13.75" style="143" customWidth="1"/>
    <col min="10480" max="10480" width="66.25" style="143" customWidth="1"/>
    <col min="10481" max="10481" width="53.125" style="143" customWidth="1"/>
    <col min="10482" max="10500" width="18.125" style="143" customWidth="1"/>
    <col min="10501" max="10501" width="10.625" style="143" customWidth="1"/>
    <col min="10502" max="10732" width="8" style="143"/>
    <col min="10733" max="10733" width="13.75" style="143" customWidth="1"/>
    <col min="10734" max="10734" width="66.25" style="143" customWidth="1"/>
    <col min="10735" max="10735" width="13.75" style="143" customWidth="1"/>
    <col min="10736" max="10736" width="66.25" style="143" customWidth="1"/>
    <col min="10737" max="10737" width="53.125" style="143" customWidth="1"/>
    <col min="10738" max="10756" width="18.125" style="143" customWidth="1"/>
    <col min="10757" max="10757" width="10.625" style="143" customWidth="1"/>
    <col min="10758" max="10988" width="8" style="143"/>
    <col min="10989" max="10989" width="13.75" style="143" customWidth="1"/>
    <col min="10990" max="10990" width="66.25" style="143" customWidth="1"/>
    <col min="10991" max="10991" width="13.75" style="143" customWidth="1"/>
    <col min="10992" max="10992" width="66.25" style="143" customWidth="1"/>
    <col min="10993" max="10993" width="53.125" style="143" customWidth="1"/>
    <col min="10994" max="11012" width="18.125" style="143" customWidth="1"/>
    <col min="11013" max="11013" width="10.625" style="143" customWidth="1"/>
    <col min="11014" max="11244" width="8" style="143"/>
    <col min="11245" max="11245" width="13.75" style="143" customWidth="1"/>
    <col min="11246" max="11246" width="66.25" style="143" customWidth="1"/>
    <col min="11247" max="11247" width="13.75" style="143" customWidth="1"/>
    <col min="11248" max="11248" width="66.25" style="143" customWidth="1"/>
    <col min="11249" max="11249" width="53.125" style="143" customWidth="1"/>
    <col min="11250" max="11268" width="18.125" style="143" customWidth="1"/>
    <col min="11269" max="11269" width="10.625" style="143" customWidth="1"/>
    <col min="11270" max="11500" width="8" style="143"/>
    <col min="11501" max="11501" width="13.75" style="143" customWidth="1"/>
    <col min="11502" max="11502" width="66.25" style="143" customWidth="1"/>
    <col min="11503" max="11503" width="13.75" style="143" customWidth="1"/>
    <col min="11504" max="11504" width="66.25" style="143" customWidth="1"/>
    <col min="11505" max="11505" width="53.125" style="143" customWidth="1"/>
    <col min="11506" max="11524" width="18.125" style="143" customWidth="1"/>
    <col min="11525" max="11525" width="10.625" style="143" customWidth="1"/>
    <col min="11526" max="11756" width="8" style="143"/>
    <col min="11757" max="11757" width="13.75" style="143" customWidth="1"/>
    <col min="11758" max="11758" width="66.25" style="143" customWidth="1"/>
    <col min="11759" max="11759" width="13.75" style="143" customWidth="1"/>
    <col min="11760" max="11760" width="66.25" style="143" customWidth="1"/>
    <col min="11761" max="11761" width="53.125" style="143" customWidth="1"/>
    <col min="11762" max="11780" width="18.125" style="143" customWidth="1"/>
    <col min="11781" max="11781" width="10.625" style="143" customWidth="1"/>
    <col min="11782" max="12012" width="8" style="143"/>
    <col min="12013" max="12013" width="13.75" style="143" customWidth="1"/>
    <col min="12014" max="12014" width="66.25" style="143" customWidth="1"/>
    <col min="12015" max="12015" width="13.75" style="143" customWidth="1"/>
    <col min="12016" max="12016" width="66.25" style="143" customWidth="1"/>
    <col min="12017" max="12017" width="53.125" style="143" customWidth="1"/>
    <col min="12018" max="12036" width="18.125" style="143" customWidth="1"/>
    <col min="12037" max="12037" width="10.625" style="143" customWidth="1"/>
    <col min="12038" max="12268" width="8" style="143"/>
    <col min="12269" max="12269" width="13.75" style="143" customWidth="1"/>
    <col min="12270" max="12270" width="66.25" style="143" customWidth="1"/>
    <col min="12271" max="12271" width="13.75" style="143" customWidth="1"/>
    <col min="12272" max="12272" width="66.25" style="143" customWidth="1"/>
    <col min="12273" max="12273" width="53.125" style="143" customWidth="1"/>
    <col min="12274" max="12292" width="18.125" style="143" customWidth="1"/>
    <col min="12293" max="12293" width="10.625" style="143" customWidth="1"/>
    <col min="12294" max="12524" width="8" style="143"/>
    <col min="12525" max="12525" width="13.75" style="143" customWidth="1"/>
    <col min="12526" max="12526" width="66.25" style="143" customWidth="1"/>
    <col min="12527" max="12527" width="13.75" style="143" customWidth="1"/>
    <col min="12528" max="12528" width="66.25" style="143" customWidth="1"/>
    <col min="12529" max="12529" width="53.125" style="143" customWidth="1"/>
    <col min="12530" max="12548" width="18.125" style="143" customWidth="1"/>
    <col min="12549" max="12549" width="10.625" style="143" customWidth="1"/>
    <col min="12550" max="12780" width="8" style="143"/>
    <col min="12781" max="12781" width="13.75" style="143" customWidth="1"/>
    <col min="12782" max="12782" width="66.25" style="143" customWidth="1"/>
    <col min="12783" max="12783" width="13.75" style="143" customWidth="1"/>
    <col min="12784" max="12784" width="66.25" style="143" customWidth="1"/>
    <col min="12785" max="12785" width="53.125" style="143" customWidth="1"/>
    <col min="12786" max="12804" width="18.125" style="143" customWidth="1"/>
    <col min="12805" max="12805" width="10.625" style="143" customWidth="1"/>
    <col min="12806" max="13036" width="8" style="143"/>
    <col min="13037" max="13037" width="13.75" style="143" customWidth="1"/>
    <col min="13038" max="13038" width="66.25" style="143" customWidth="1"/>
    <col min="13039" max="13039" width="13.75" style="143" customWidth="1"/>
    <col min="13040" max="13040" width="66.25" style="143" customWidth="1"/>
    <col min="13041" max="13041" width="53.125" style="143" customWidth="1"/>
    <col min="13042" max="13060" width="18.125" style="143" customWidth="1"/>
    <col min="13061" max="13061" width="10.625" style="143" customWidth="1"/>
    <col min="13062" max="13292" width="8" style="143"/>
    <col min="13293" max="13293" width="13.75" style="143" customWidth="1"/>
    <col min="13294" max="13294" width="66.25" style="143" customWidth="1"/>
    <col min="13295" max="13295" width="13.75" style="143" customWidth="1"/>
    <col min="13296" max="13296" width="66.25" style="143" customWidth="1"/>
    <col min="13297" max="13297" width="53.125" style="143" customWidth="1"/>
    <col min="13298" max="13316" width="18.125" style="143" customWidth="1"/>
    <col min="13317" max="13317" width="10.625" style="143" customWidth="1"/>
    <col min="13318" max="13548" width="8" style="143"/>
    <col min="13549" max="13549" width="13.75" style="143" customWidth="1"/>
    <col min="13550" max="13550" width="66.25" style="143" customWidth="1"/>
    <col min="13551" max="13551" width="13.75" style="143" customWidth="1"/>
    <col min="13552" max="13552" width="66.25" style="143" customWidth="1"/>
    <col min="13553" max="13553" width="53.125" style="143" customWidth="1"/>
    <col min="13554" max="13572" width="18.125" style="143" customWidth="1"/>
    <col min="13573" max="13573" width="10.625" style="143" customWidth="1"/>
    <col min="13574" max="13804" width="8" style="143"/>
    <col min="13805" max="13805" width="13.75" style="143" customWidth="1"/>
    <col min="13806" max="13806" width="66.25" style="143" customWidth="1"/>
    <col min="13807" max="13807" width="13.75" style="143" customWidth="1"/>
    <col min="13808" max="13808" width="66.25" style="143" customWidth="1"/>
    <col min="13809" max="13809" width="53.125" style="143" customWidth="1"/>
    <col min="13810" max="13828" width="18.125" style="143" customWidth="1"/>
    <col min="13829" max="13829" width="10.625" style="143" customWidth="1"/>
    <col min="13830" max="14060" width="8" style="143"/>
    <col min="14061" max="14061" width="13.75" style="143" customWidth="1"/>
    <col min="14062" max="14062" width="66.25" style="143" customWidth="1"/>
    <col min="14063" max="14063" width="13.75" style="143" customWidth="1"/>
    <col min="14064" max="14064" width="66.25" style="143" customWidth="1"/>
    <col min="14065" max="14065" width="53.125" style="143" customWidth="1"/>
    <col min="14066" max="14084" width="18.125" style="143" customWidth="1"/>
    <col min="14085" max="14085" width="10.625" style="143" customWidth="1"/>
    <col min="14086" max="14316" width="8" style="143"/>
    <col min="14317" max="14317" width="13.75" style="143" customWidth="1"/>
    <col min="14318" max="14318" width="66.25" style="143" customWidth="1"/>
    <col min="14319" max="14319" width="13.75" style="143" customWidth="1"/>
    <col min="14320" max="14320" width="66.25" style="143" customWidth="1"/>
    <col min="14321" max="14321" width="53.125" style="143" customWidth="1"/>
    <col min="14322" max="14340" width="18.125" style="143" customWidth="1"/>
    <col min="14341" max="14341" width="10.625" style="143" customWidth="1"/>
    <col min="14342" max="14572" width="8" style="143"/>
    <col min="14573" max="14573" width="13.75" style="143" customWidth="1"/>
    <col min="14574" max="14574" width="66.25" style="143" customWidth="1"/>
    <col min="14575" max="14575" width="13.75" style="143" customWidth="1"/>
    <col min="14576" max="14576" width="66.25" style="143" customWidth="1"/>
    <col min="14577" max="14577" width="53.125" style="143" customWidth="1"/>
    <col min="14578" max="14596" width="18.125" style="143" customWidth="1"/>
    <col min="14597" max="14597" width="10.625" style="143" customWidth="1"/>
    <col min="14598" max="14828" width="8" style="143"/>
    <col min="14829" max="14829" width="13.75" style="143" customWidth="1"/>
    <col min="14830" max="14830" width="66.25" style="143" customWidth="1"/>
    <col min="14831" max="14831" width="13.75" style="143" customWidth="1"/>
    <col min="14832" max="14832" width="66.25" style="143" customWidth="1"/>
    <col min="14833" max="14833" width="53.125" style="143" customWidth="1"/>
    <col min="14834" max="14852" width="18.125" style="143" customWidth="1"/>
    <col min="14853" max="14853" width="10.625" style="143" customWidth="1"/>
    <col min="14854" max="15084" width="8" style="143"/>
    <col min="15085" max="15085" width="13.75" style="143" customWidth="1"/>
    <col min="15086" max="15086" width="66.25" style="143" customWidth="1"/>
    <col min="15087" max="15087" width="13.75" style="143" customWidth="1"/>
    <col min="15088" max="15088" width="66.25" style="143" customWidth="1"/>
    <col min="15089" max="15089" width="53.125" style="143" customWidth="1"/>
    <col min="15090" max="15108" width="18.125" style="143" customWidth="1"/>
    <col min="15109" max="15109" width="10.625" style="143" customWidth="1"/>
    <col min="15110" max="15340" width="8" style="143"/>
    <col min="15341" max="15341" width="13.75" style="143" customWidth="1"/>
    <col min="15342" max="15342" width="66.25" style="143" customWidth="1"/>
    <col min="15343" max="15343" width="13.75" style="143" customWidth="1"/>
    <col min="15344" max="15344" width="66.25" style="143" customWidth="1"/>
    <col min="15345" max="15345" width="53.125" style="143" customWidth="1"/>
    <col min="15346" max="15364" width="18.125" style="143" customWidth="1"/>
    <col min="15365" max="15365" width="10.625" style="143" customWidth="1"/>
    <col min="15366" max="15596" width="8" style="143"/>
    <col min="15597" max="15597" width="13.75" style="143" customWidth="1"/>
    <col min="15598" max="15598" width="66.25" style="143" customWidth="1"/>
    <col min="15599" max="15599" width="13.75" style="143" customWidth="1"/>
    <col min="15600" max="15600" width="66.25" style="143" customWidth="1"/>
    <col min="15601" max="15601" width="53.125" style="143" customWidth="1"/>
    <col min="15602" max="15620" width="18.125" style="143" customWidth="1"/>
    <col min="15621" max="15621" width="10.625" style="143" customWidth="1"/>
    <col min="15622" max="15852" width="8" style="143"/>
    <col min="15853" max="15853" width="13.75" style="143" customWidth="1"/>
    <col min="15854" max="15854" width="66.25" style="143" customWidth="1"/>
    <col min="15855" max="15855" width="13.75" style="143" customWidth="1"/>
    <col min="15856" max="15856" width="66.25" style="143" customWidth="1"/>
    <col min="15857" max="15857" width="53.125" style="143" customWidth="1"/>
    <col min="15858" max="15876" width="18.125" style="143" customWidth="1"/>
    <col min="15877" max="15877" width="10.625" style="143" customWidth="1"/>
    <col min="15878" max="16108" width="8" style="143"/>
    <col min="16109" max="16109" width="13.75" style="143" customWidth="1"/>
    <col min="16110" max="16110" width="66.25" style="143" customWidth="1"/>
    <col min="16111" max="16111" width="13.75" style="143" customWidth="1"/>
    <col min="16112" max="16112" width="66.25" style="143" customWidth="1"/>
    <col min="16113" max="16113" width="53.125" style="143" customWidth="1"/>
    <col min="16114" max="16132" width="18.125" style="143" customWidth="1"/>
    <col min="16133" max="16133" width="10.625" style="143" customWidth="1"/>
    <col min="16134" max="16384" width="8" style="143"/>
  </cols>
  <sheetData>
    <row r="1" spans="2:6" s="133" customFormat="1" ht="14.25" x14ac:dyDescent="0.2">
      <c r="C1" s="134"/>
    </row>
    <row r="2" spans="2:6" s="135" customFormat="1" ht="20.25" x14ac:dyDescent="0.2">
      <c r="B2" s="136" t="s">
        <v>94</v>
      </c>
      <c r="C2" s="137"/>
      <c r="D2" s="136"/>
      <c r="E2" s="136"/>
      <c r="F2" s="136"/>
    </row>
    <row r="3" spans="2:6" s="135" customFormat="1" ht="20.25" x14ac:dyDescent="0.2">
      <c r="B3" s="136" t="s">
        <v>95</v>
      </c>
      <c r="C3" s="137"/>
      <c r="D3" s="136"/>
      <c r="E3" s="136"/>
      <c r="F3" s="136"/>
    </row>
    <row r="4" spans="2:6" s="135" customFormat="1" ht="20.25" x14ac:dyDescent="0.2">
      <c r="B4" s="136" t="s">
        <v>96</v>
      </c>
      <c r="C4" s="137"/>
      <c r="D4" s="136"/>
      <c r="E4" s="136"/>
      <c r="F4" s="136"/>
    </row>
    <row r="5" spans="2:6" s="135" customFormat="1" ht="20.25" x14ac:dyDescent="0.2">
      <c r="B5" s="136" t="s">
        <v>97</v>
      </c>
      <c r="C5" s="137"/>
      <c r="D5" s="136"/>
      <c r="E5" s="136"/>
      <c r="F5" s="136"/>
    </row>
    <row r="6" spans="2:6" s="135" customFormat="1" ht="20.25" x14ac:dyDescent="0.2">
      <c r="B6" s="138"/>
      <c r="C6" s="139"/>
      <c r="D6" s="138"/>
      <c r="E6" s="138"/>
      <c r="F6" s="138"/>
    </row>
    <row r="7" spans="2:6" s="135" customFormat="1" ht="25.5" x14ac:dyDescent="0.2">
      <c r="B7" s="123" t="s">
        <v>98</v>
      </c>
      <c r="C7" s="123" t="s">
        <v>99</v>
      </c>
      <c r="D7" s="123" t="s">
        <v>100</v>
      </c>
      <c r="E7" s="123" t="s">
        <v>101</v>
      </c>
      <c r="F7" s="123" t="s">
        <v>1103</v>
      </c>
    </row>
    <row r="8" spans="2:6" s="140" customFormat="1" x14ac:dyDescent="0.2">
      <c r="C8" s="141"/>
      <c r="D8" s="142"/>
      <c r="E8" s="142"/>
      <c r="F8" s="142"/>
    </row>
    <row r="9" spans="2:6" s="201" customFormat="1" x14ac:dyDescent="0.2">
      <c r="B9" s="198"/>
      <c r="C9" s="199" t="s">
        <v>102</v>
      </c>
      <c r="D9" s="159"/>
      <c r="E9" s="159"/>
      <c r="F9" s="159"/>
    </row>
    <row r="10" spans="2:6" s="201" customFormat="1" ht="25.5" x14ac:dyDescent="0.2">
      <c r="B10" s="198"/>
      <c r="C10" s="199" t="s">
        <v>103</v>
      </c>
      <c r="D10" s="159"/>
      <c r="E10" s="159"/>
      <c r="F10" s="159"/>
    </row>
    <row r="11" spans="2:6" s="201" customFormat="1" ht="25.5" x14ac:dyDescent="0.2">
      <c r="B11" s="198"/>
      <c r="C11" s="199" t="s">
        <v>104</v>
      </c>
      <c r="D11" s="159"/>
      <c r="E11" s="159"/>
      <c r="F11" s="159"/>
    </row>
    <row r="12" spans="2:6" s="201" customFormat="1" x14ac:dyDescent="0.2">
      <c r="B12" s="198"/>
      <c r="C12" s="199" t="s">
        <v>105</v>
      </c>
      <c r="D12" s="159"/>
      <c r="E12" s="159"/>
      <c r="F12" s="159"/>
    </row>
    <row r="13" spans="2:6" s="201" customFormat="1" x14ac:dyDescent="0.2">
      <c r="B13" s="202"/>
      <c r="C13" s="199" t="s">
        <v>28</v>
      </c>
      <c r="D13" s="160"/>
      <c r="E13" s="160"/>
      <c r="F13" s="160"/>
    </row>
    <row r="14" spans="2:6" s="201" customFormat="1" x14ac:dyDescent="0.2">
      <c r="B14" s="203" t="s">
        <v>106</v>
      </c>
      <c r="C14" s="199" t="s">
        <v>107</v>
      </c>
      <c r="D14" s="160"/>
      <c r="E14" s="160"/>
      <c r="F14" s="160"/>
    </row>
    <row r="15" spans="2:6" s="201" customFormat="1" x14ac:dyDescent="0.2">
      <c r="B15" s="204" t="s">
        <v>108</v>
      </c>
      <c r="C15" s="205" t="s">
        <v>109</v>
      </c>
      <c r="D15" s="206">
        <v>209968942</v>
      </c>
      <c r="E15" s="206">
        <v>0</v>
      </c>
      <c r="F15" s="206">
        <f>+D15-E15</f>
        <v>209968942</v>
      </c>
    </row>
    <row r="16" spans="2:6" s="201" customFormat="1" x14ac:dyDescent="0.2">
      <c r="B16" s="202"/>
      <c r="C16" s="208"/>
      <c r="D16" s="160"/>
      <c r="E16" s="160"/>
      <c r="F16" s="160"/>
    </row>
    <row r="17" spans="2:6" s="201" customFormat="1" ht="25.5" x14ac:dyDescent="0.2">
      <c r="B17" s="202"/>
      <c r="C17" s="199" t="s">
        <v>110</v>
      </c>
      <c r="D17" s="160"/>
      <c r="E17" s="160"/>
      <c r="F17" s="160"/>
    </row>
    <row r="18" spans="2:6" s="201" customFormat="1" ht="25.5" x14ac:dyDescent="0.2">
      <c r="B18" s="202"/>
      <c r="C18" s="199" t="s">
        <v>111</v>
      </c>
      <c r="D18" s="160"/>
      <c r="E18" s="160"/>
      <c r="F18" s="160"/>
    </row>
    <row r="19" spans="2:6" s="201" customFormat="1" x14ac:dyDescent="0.2">
      <c r="B19" s="202"/>
      <c r="C19" s="199" t="s">
        <v>105</v>
      </c>
      <c r="D19" s="160"/>
      <c r="E19" s="160"/>
      <c r="F19" s="160"/>
    </row>
    <row r="20" spans="2:6" s="201" customFormat="1" x14ac:dyDescent="0.2">
      <c r="B20" s="202"/>
      <c r="C20" s="199" t="s">
        <v>112</v>
      </c>
      <c r="D20" s="160"/>
      <c r="E20" s="160"/>
      <c r="F20" s="160"/>
    </row>
    <row r="21" spans="2:6" s="201" customFormat="1" x14ac:dyDescent="0.2">
      <c r="B21" s="202"/>
      <c r="C21" s="199" t="s">
        <v>113</v>
      </c>
      <c r="D21" s="160"/>
      <c r="E21" s="160"/>
      <c r="F21" s="160"/>
    </row>
    <row r="22" spans="2:6" s="201" customFormat="1" ht="25.5" x14ac:dyDescent="0.2">
      <c r="B22" s="203" t="s">
        <v>106</v>
      </c>
      <c r="C22" s="199" t="s">
        <v>114</v>
      </c>
      <c r="D22" s="160"/>
      <c r="E22" s="160"/>
      <c r="F22" s="160"/>
    </row>
    <row r="23" spans="2:6" s="201" customFormat="1" x14ac:dyDescent="0.2">
      <c r="B23" s="202"/>
      <c r="C23" s="208"/>
      <c r="D23" s="160"/>
      <c r="E23" s="160"/>
      <c r="F23" s="160"/>
    </row>
    <row r="24" spans="2:6" s="201" customFormat="1" x14ac:dyDescent="0.2">
      <c r="B24" s="202"/>
      <c r="C24" s="199" t="s">
        <v>115</v>
      </c>
      <c r="D24" s="160"/>
      <c r="E24" s="160"/>
      <c r="F24" s="160"/>
    </row>
    <row r="25" spans="2:6" s="201" customFormat="1" ht="38.25" x14ac:dyDescent="0.2">
      <c r="B25" s="203" t="s">
        <v>106</v>
      </c>
      <c r="C25" s="199" t="s">
        <v>116</v>
      </c>
      <c r="D25" s="160"/>
      <c r="E25" s="160"/>
      <c r="F25" s="160"/>
    </row>
    <row r="26" spans="2:6" s="201" customFormat="1" x14ac:dyDescent="0.2">
      <c r="B26" s="209" t="s">
        <v>117</v>
      </c>
      <c r="C26" s="207" t="s">
        <v>109</v>
      </c>
      <c r="D26" s="210">
        <v>570000000</v>
      </c>
      <c r="E26" s="210">
        <v>0</v>
      </c>
      <c r="F26" s="210">
        <f>+D26-E26</f>
        <v>570000000</v>
      </c>
    </row>
    <row r="27" spans="2:6" s="201" customFormat="1" x14ac:dyDescent="0.2">
      <c r="B27" s="202"/>
      <c r="C27" s="208"/>
      <c r="D27" s="160"/>
      <c r="E27" s="160"/>
      <c r="F27" s="160"/>
    </row>
    <row r="28" spans="2:6" s="201" customFormat="1" x14ac:dyDescent="0.2">
      <c r="B28" s="202"/>
      <c r="C28" s="199" t="s">
        <v>118</v>
      </c>
      <c r="D28" s="160"/>
      <c r="E28" s="160"/>
      <c r="F28" s="160"/>
    </row>
    <row r="29" spans="2:6" s="201" customFormat="1" ht="25.5" x14ac:dyDescent="0.2">
      <c r="B29" s="203" t="s">
        <v>106</v>
      </c>
      <c r="C29" s="199" t="s">
        <v>119</v>
      </c>
      <c r="D29" s="160"/>
      <c r="E29" s="160"/>
      <c r="F29" s="160"/>
    </row>
    <row r="30" spans="2:6" s="201" customFormat="1" x14ac:dyDescent="0.2">
      <c r="B30" s="209" t="s">
        <v>120</v>
      </c>
      <c r="C30" s="207" t="s">
        <v>121</v>
      </c>
      <c r="D30" s="210">
        <v>1116192716</v>
      </c>
      <c r="E30" s="210">
        <v>16000000</v>
      </c>
      <c r="F30" s="210">
        <f t="shared" ref="F30:F32" si="0">+D30-E30</f>
        <v>1100192716</v>
      </c>
    </row>
    <row r="31" spans="2:6" s="201" customFormat="1" ht="25.5" x14ac:dyDescent="0.2">
      <c r="B31" s="209" t="s">
        <v>122</v>
      </c>
      <c r="C31" s="207" t="s">
        <v>123</v>
      </c>
      <c r="D31" s="210">
        <v>105238659.38</v>
      </c>
      <c r="E31" s="210">
        <v>30450000</v>
      </c>
      <c r="F31" s="210">
        <f t="shared" si="0"/>
        <v>74788659.379999995</v>
      </c>
    </row>
    <row r="32" spans="2:6" s="201" customFormat="1" x14ac:dyDescent="0.2">
      <c r="B32" s="209" t="s">
        <v>124</v>
      </c>
      <c r="C32" s="207" t="s">
        <v>125</v>
      </c>
      <c r="D32" s="210">
        <v>1000000000</v>
      </c>
      <c r="E32" s="210">
        <v>0</v>
      </c>
      <c r="F32" s="210">
        <f t="shared" si="0"/>
        <v>1000000000</v>
      </c>
    </row>
    <row r="33" spans="2:6" s="201" customFormat="1" x14ac:dyDescent="0.2">
      <c r="B33" s="198"/>
      <c r="C33" s="211"/>
      <c r="D33" s="159"/>
      <c r="E33" s="159"/>
      <c r="F33" s="159"/>
    </row>
    <row r="34" spans="2:6" s="201" customFormat="1" x14ac:dyDescent="0.2">
      <c r="B34" s="202"/>
      <c r="C34" s="199" t="s">
        <v>126</v>
      </c>
      <c r="D34" s="160"/>
      <c r="E34" s="160"/>
      <c r="F34" s="160"/>
    </row>
    <row r="35" spans="2:6" s="201" customFormat="1" x14ac:dyDescent="0.2">
      <c r="B35" s="202"/>
      <c r="C35" s="199" t="s">
        <v>127</v>
      </c>
      <c r="D35" s="160"/>
      <c r="E35" s="160"/>
      <c r="F35" s="160"/>
    </row>
    <row r="36" spans="2:6" s="201" customFormat="1" x14ac:dyDescent="0.2">
      <c r="B36" s="198"/>
      <c r="C36" s="199" t="s">
        <v>128</v>
      </c>
      <c r="D36" s="159"/>
      <c r="E36" s="159"/>
      <c r="F36" s="159"/>
    </row>
    <row r="37" spans="2:6" s="201" customFormat="1" x14ac:dyDescent="0.2">
      <c r="B37" s="202"/>
      <c r="C37" s="199" t="s">
        <v>77</v>
      </c>
      <c r="D37" s="160"/>
      <c r="E37" s="160"/>
      <c r="F37" s="160"/>
    </row>
    <row r="38" spans="2:6" s="201" customFormat="1" x14ac:dyDescent="0.2">
      <c r="B38" s="203" t="s">
        <v>106</v>
      </c>
      <c r="C38" s="199" t="s">
        <v>129</v>
      </c>
      <c r="D38" s="159"/>
      <c r="E38" s="159"/>
      <c r="F38" s="159"/>
    </row>
    <row r="39" spans="2:6" s="201" customFormat="1" x14ac:dyDescent="0.2">
      <c r="B39" s="209" t="s">
        <v>130</v>
      </c>
      <c r="C39" s="207" t="s">
        <v>109</v>
      </c>
      <c r="D39" s="210">
        <v>539853993</v>
      </c>
      <c r="E39" s="210">
        <v>360233333.32999998</v>
      </c>
      <c r="F39" s="210">
        <f t="shared" ref="F39" si="1">+D39-E39</f>
        <v>179620659.67000002</v>
      </c>
    </row>
    <row r="40" spans="2:6" s="201" customFormat="1" x14ac:dyDescent="0.2">
      <c r="B40" s="202"/>
      <c r="C40" s="208"/>
      <c r="D40" s="160"/>
      <c r="E40" s="160"/>
      <c r="F40" s="160"/>
    </row>
    <row r="41" spans="2:6" s="201" customFormat="1" x14ac:dyDescent="0.2">
      <c r="B41" s="198"/>
      <c r="C41" s="199" t="s">
        <v>131</v>
      </c>
      <c r="D41" s="159"/>
      <c r="E41" s="159"/>
      <c r="F41" s="159"/>
    </row>
    <row r="42" spans="2:6" s="201" customFormat="1" x14ac:dyDescent="0.2">
      <c r="B42" s="202"/>
      <c r="C42" s="199" t="s">
        <v>132</v>
      </c>
      <c r="D42" s="160"/>
      <c r="E42" s="160"/>
      <c r="F42" s="160"/>
    </row>
    <row r="43" spans="2:6" s="201" customFormat="1" x14ac:dyDescent="0.2">
      <c r="B43" s="202"/>
      <c r="C43" s="199" t="s">
        <v>133</v>
      </c>
      <c r="D43" s="160"/>
      <c r="E43" s="160"/>
      <c r="F43" s="160"/>
    </row>
    <row r="44" spans="2:6" s="201" customFormat="1" x14ac:dyDescent="0.2">
      <c r="B44" s="203" t="s">
        <v>106</v>
      </c>
      <c r="C44" s="199" t="s">
        <v>134</v>
      </c>
      <c r="D44" s="159"/>
      <c r="E44" s="159"/>
      <c r="F44" s="159"/>
    </row>
    <row r="45" spans="2:6" s="201" customFormat="1" x14ac:dyDescent="0.2">
      <c r="B45" s="204" t="s">
        <v>135</v>
      </c>
      <c r="C45" s="205" t="s">
        <v>109</v>
      </c>
      <c r="D45" s="206">
        <v>231500000</v>
      </c>
      <c r="E45" s="206">
        <v>160916666.61000001</v>
      </c>
      <c r="F45" s="210">
        <f t="shared" ref="F45" si="2">+D45-E45</f>
        <v>70583333.389999986</v>
      </c>
    </row>
    <row r="46" spans="2:6" s="201" customFormat="1" x14ac:dyDescent="0.2">
      <c r="B46" s="202"/>
      <c r="C46" s="208"/>
      <c r="D46" s="160"/>
      <c r="E46" s="160"/>
      <c r="F46" s="160"/>
    </row>
    <row r="47" spans="2:6" s="201" customFormat="1" x14ac:dyDescent="0.2">
      <c r="B47" s="202"/>
      <c r="C47" s="199" t="s">
        <v>132</v>
      </c>
      <c r="D47" s="160"/>
      <c r="E47" s="160"/>
      <c r="F47" s="160"/>
    </row>
    <row r="48" spans="2:6" s="201" customFormat="1" x14ac:dyDescent="0.2">
      <c r="B48" s="202"/>
      <c r="C48" s="199" t="s">
        <v>81</v>
      </c>
      <c r="D48" s="160"/>
      <c r="E48" s="160"/>
      <c r="F48" s="160"/>
    </row>
    <row r="49" spans="2:6" s="201" customFormat="1" x14ac:dyDescent="0.2">
      <c r="B49" s="202"/>
      <c r="C49" s="199" t="s">
        <v>136</v>
      </c>
      <c r="D49" s="160"/>
      <c r="E49" s="160"/>
      <c r="F49" s="160"/>
    </row>
    <row r="50" spans="2:6" s="201" customFormat="1" x14ac:dyDescent="0.2">
      <c r="B50" s="203" t="s">
        <v>106</v>
      </c>
      <c r="C50" s="199" t="s">
        <v>137</v>
      </c>
      <c r="D50" s="160"/>
      <c r="E50" s="160"/>
      <c r="F50" s="160"/>
    </row>
    <row r="51" spans="2:6" s="201" customFormat="1" ht="25.5" x14ac:dyDescent="0.2">
      <c r="B51" s="203" t="s">
        <v>106</v>
      </c>
      <c r="C51" s="199" t="s">
        <v>138</v>
      </c>
      <c r="D51" s="160"/>
      <c r="E51" s="160"/>
      <c r="F51" s="160"/>
    </row>
    <row r="52" spans="2:6" s="201" customFormat="1" ht="25.5" x14ac:dyDescent="0.2">
      <c r="B52" s="203" t="s">
        <v>106</v>
      </c>
      <c r="C52" s="199" t="s">
        <v>139</v>
      </c>
      <c r="D52" s="160"/>
      <c r="E52" s="160"/>
      <c r="F52" s="160"/>
    </row>
    <row r="53" spans="2:6" s="201" customFormat="1" x14ac:dyDescent="0.2">
      <c r="B53" s="204" t="s">
        <v>140</v>
      </c>
      <c r="C53" s="205" t="s">
        <v>141</v>
      </c>
      <c r="D53" s="206">
        <v>126977193</v>
      </c>
      <c r="E53" s="206">
        <v>0</v>
      </c>
      <c r="F53" s="206"/>
    </row>
    <row r="54" spans="2:6" s="201" customFormat="1" ht="25.5" x14ac:dyDescent="0.2">
      <c r="B54" s="203" t="s">
        <v>106</v>
      </c>
      <c r="C54" s="199" t="s">
        <v>142</v>
      </c>
      <c r="D54" s="159"/>
      <c r="E54" s="159"/>
      <c r="F54" s="159"/>
    </row>
    <row r="55" spans="2:6" s="201" customFormat="1" x14ac:dyDescent="0.2">
      <c r="B55" s="204" t="s">
        <v>143</v>
      </c>
      <c r="C55" s="205" t="s">
        <v>144</v>
      </c>
      <c r="D55" s="206">
        <v>4639288879.3699999</v>
      </c>
      <c r="E55" s="206">
        <v>0</v>
      </c>
      <c r="F55" s="206"/>
    </row>
    <row r="56" spans="2:6" s="201" customFormat="1" x14ac:dyDescent="0.2">
      <c r="B56" s="209" t="s">
        <v>145</v>
      </c>
      <c r="C56" s="207" t="s">
        <v>141</v>
      </c>
      <c r="D56" s="210">
        <v>7483193969.0600004</v>
      </c>
      <c r="E56" s="210">
        <v>0</v>
      </c>
      <c r="F56" s="210"/>
    </row>
    <row r="57" spans="2:6" s="201" customFormat="1" x14ac:dyDescent="0.2">
      <c r="B57" s="209" t="s">
        <v>146</v>
      </c>
      <c r="C57" s="207" t="s">
        <v>147</v>
      </c>
      <c r="D57" s="210">
        <v>1834172500</v>
      </c>
      <c r="E57" s="210">
        <v>0</v>
      </c>
      <c r="F57" s="210"/>
    </row>
    <row r="58" spans="2:6" s="201" customFormat="1" x14ac:dyDescent="0.2">
      <c r="B58" s="209" t="s">
        <v>148</v>
      </c>
      <c r="C58" s="207" t="s">
        <v>149</v>
      </c>
      <c r="D58" s="210">
        <v>1401698266.77</v>
      </c>
      <c r="E58" s="210">
        <v>0</v>
      </c>
      <c r="F58" s="210"/>
    </row>
    <row r="59" spans="2:6" s="201" customFormat="1" x14ac:dyDescent="0.2">
      <c r="B59" s="204" t="s">
        <v>150</v>
      </c>
      <c r="C59" s="205" t="s">
        <v>151</v>
      </c>
      <c r="D59" s="206">
        <v>298467000</v>
      </c>
      <c r="E59" s="206">
        <v>0</v>
      </c>
      <c r="F59" s="206"/>
    </row>
    <row r="60" spans="2:6" s="201" customFormat="1" x14ac:dyDescent="0.2">
      <c r="B60" s="202"/>
      <c r="C60" s="208"/>
      <c r="D60" s="160"/>
      <c r="E60" s="160"/>
      <c r="F60" s="160"/>
    </row>
    <row r="61" spans="2:6" s="201" customFormat="1" x14ac:dyDescent="0.2">
      <c r="B61" s="202"/>
      <c r="C61" s="199" t="s">
        <v>152</v>
      </c>
      <c r="D61" s="160"/>
      <c r="E61" s="160"/>
      <c r="F61" s="160"/>
    </row>
    <row r="62" spans="2:6" s="201" customFormat="1" x14ac:dyDescent="0.2">
      <c r="B62" s="203" t="s">
        <v>106</v>
      </c>
      <c r="C62" s="199" t="s">
        <v>107</v>
      </c>
      <c r="D62" s="160"/>
      <c r="E62" s="160"/>
      <c r="F62" s="160"/>
    </row>
    <row r="63" spans="2:6" s="201" customFormat="1" x14ac:dyDescent="0.2">
      <c r="B63" s="209" t="s">
        <v>153</v>
      </c>
      <c r="C63" s="207" t="s">
        <v>154</v>
      </c>
      <c r="D63" s="210">
        <v>1266064033</v>
      </c>
      <c r="E63" s="210">
        <v>0</v>
      </c>
      <c r="F63" s="210"/>
    </row>
    <row r="64" spans="2:6" s="201" customFormat="1" x14ac:dyDescent="0.2">
      <c r="B64" s="202"/>
      <c r="C64" s="208"/>
      <c r="D64" s="160"/>
      <c r="E64" s="160"/>
      <c r="F64" s="160"/>
    </row>
    <row r="65" spans="2:6" s="201" customFormat="1" x14ac:dyDescent="0.2">
      <c r="B65" s="202"/>
      <c r="C65" s="199" t="s">
        <v>155</v>
      </c>
      <c r="D65" s="160"/>
      <c r="E65" s="160"/>
      <c r="F65" s="160"/>
    </row>
    <row r="66" spans="2:6" s="201" customFormat="1" x14ac:dyDescent="0.2">
      <c r="B66" s="203" t="s">
        <v>106</v>
      </c>
      <c r="C66" s="199" t="s">
        <v>156</v>
      </c>
      <c r="D66" s="159"/>
      <c r="E66" s="159"/>
      <c r="F66" s="159"/>
    </row>
    <row r="67" spans="2:6" s="201" customFormat="1" x14ac:dyDescent="0.2">
      <c r="B67" s="203" t="s">
        <v>106</v>
      </c>
      <c r="C67" s="199" t="s">
        <v>157</v>
      </c>
      <c r="D67" s="160"/>
      <c r="E67" s="160"/>
      <c r="F67" s="160"/>
    </row>
    <row r="68" spans="2:6" s="201" customFormat="1" x14ac:dyDescent="0.2">
      <c r="B68" s="209" t="s">
        <v>158</v>
      </c>
      <c r="C68" s="207" t="s">
        <v>159</v>
      </c>
      <c r="D68" s="210">
        <v>36659692.079999998</v>
      </c>
      <c r="E68" s="210">
        <v>0</v>
      </c>
      <c r="F68" s="210"/>
    </row>
    <row r="69" spans="2:6" s="201" customFormat="1" ht="25.5" x14ac:dyDescent="0.2">
      <c r="B69" s="203" t="s">
        <v>106</v>
      </c>
      <c r="C69" s="199" t="s">
        <v>160</v>
      </c>
      <c r="D69" s="160"/>
      <c r="E69" s="160"/>
      <c r="F69" s="160"/>
    </row>
    <row r="70" spans="2:6" s="201" customFormat="1" ht="25.5" x14ac:dyDescent="0.2">
      <c r="B70" s="203" t="s">
        <v>106</v>
      </c>
      <c r="C70" s="199" t="s">
        <v>161</v>
      </c>
      <c r="D70" s="160"/>
      <c r="E70" s="160"/>
      <c r="F70" s="160"/>
    </row>
    <row r="71" spans="2:6" s="201" customFormat="1" x14ac:dyDescent="0.2">
      <c r="B71" s="209" t="s">
        <v>162</v>
      </c>
      <c r="C71" s="207" t="s">
        <v>159</v>
      </c>
      <c r="D71" s="210">
        <v>200000000</v>
      </c>
      <c r="E71" s="210">
        <v>0</v>
      </c>
      <c r="F71" s="210"/>
    </row>
    <row r="72" spans="2:6" s="201" customFormat="1" ht="25.5" x14ac:dyDescent="0.2">
      <c r="B72" s="203" t="s">
        <v>106</v>
      </c>
      <c r="C72" s="199" t="s">
        <v>163</v>
      </c>
      <c r="D72" s="159"/>
      <c r="E72" s="159"/>
      <c r="F72" s="159"/>
    </row>
    <row r="73" spans="2:6" s="201" customFormat="1" x14ac:dyDescent="0.2">
      <c r="B73" s="209" t="s">
        <v>164</v>
      </c>
      <c r="C73" s="207" t="s">
        <v>159</v>
      </c>
      <c r="D73" s="210">
        <v>400000000</v>
      </c>
      <c r="E73" s="210">
        <v>0</v>
      </c>
      <c r="F73" s="210"/>
    </row>
    <row r="74" spans="2:6" s="201" customFormat="1" x14ac:dyDescent="0.2">
      <c r="B74" s="203" t="s">
        <v>106</v>
      </c>
      <c r="C74" s="199" t="s">
        <v>165</v>
      </c>
      <c r="D74" s="160"/>
      <c r="E74" s="160"/>
      <c r="F74" s="160"/>
    </row>
    <row r="75" spans="2:6" s="201" customFormat="1" x14ac:dyDescent="0.2">
      <c r="B75" s="209" t="s">
        <v>167</v>
      </c>
      <c r="C75" s="207" t="s">
        <v>159</v>
      </c>
      <c r="D75" s="210">
        <v>130903653.92</v>
      </c>
      <c r="E75" s="210">
        <v>0</v>
      </c>
      <c r="F75" s="210"/>
    </row>
    <row r="76" spans="2:6" s="201" customFormat="1" x14ac:dyDescent="0.2">
      <c r="B76" s="204" t="s">
        <v>168</v>
      </c>
      <c r="C76" s="205" t="s">
        <v>169</v>
      </c>
      <c r="D76" s="206">
        <v>375495346.07999998</v>
      </c>
      <c r="E76" s="206">
        <v>0</v>
      </c>
      <c r="F76" s="206"/>
    </row>
    <row r="77" spans="2:6" s="201" customFormat="1" x14ac:dyDescent="0.2">
      <c r="B77" s="209" t="s">
        <v>170</v>
      </c>
      <c r="C77" s="207" t="s">
        <v>151</v>
      </c>
      <c r="D77" s="210">
        <v>93601000</v>
      </c>
      <c r="E77" s="210">
        <v>0</v>
      </c>
      <c r="F77" s="210"/>
    </row>
    <row r="78" spans="2:6" s="201" customFormat="1" x14ac:dyDescent="0.2">
      <c r="B78" s="202"/>
      <c r="C78" s="208"/>
      <c r="D78" s="160"/>
      <c r="E78" s="160"/>
      <c r="F78" s="160"/>
    </row>
    <row r="79" spans="2:6" s="201" customFormat="1" ht="25.5" x14ac:dyDescent="0.2">
      <c r="B79" s="202"/>
      <c r="C79" s="199" t="s">
        <v>171</v>
      </c>
      <c r="D79" s="160"/>
      <c r="E79" s="160"/>
      <c r="F79" s="160"/>
    </row>
    <row r="80" spans="2:6" s="201" customFormat="1" x14ac:dyDescent="0.2">
      <c r="B80" s="203" t="s">
        <v>106</v>
      </c>
      <c r="C80" s="199" t="s">
        <v>172</v>
      </c>
      <c r="D80" s="159"/>
      <c r="E80" s="159"/>
      <c r="F80" s="159"/>
    </row>
    <row r="81" spans="2:6" s="201" customFormat="1" x14ac:dyDescent="0.2">
      <c r="B81" s="209" t="s">
        <v>173</v>
      </c>
      <c r="C81" s="207" t="s">
        <v>174</v>
      </c>
      <c r="D81" s="210">
        <v>5000000</v>
      </c>
      <c r="E81" s="210">
        <v>0</v>
      </c>
      <c r="F81" s="210"/>
    </row>
    <row r="82" spans="2:6" s="201" customFormat="1" x14ac:dyDescent="0.2">
      <c r="B82" s="204" t="s">
        <v>175</v>
      </c>
      <c r="C82" s="205" t="s">
        <v>176</v>
      </c>
      <c r="D82" s="206">
        <v>77454263.219999999</v>
      </c>
      <c r="E82" s="206">
        <v>18360000</v>
      </c>
      <c r="F82" s="206"/>
    </row>
    <row r="83" spans="2:6" s="201" customFormat="1" x14ac:dyDescent="0.2">
      <c r="B83" s="209" t="s">
        <v>177</v>
      </c>
      <c r="C83" s="207" t="s">
        <v>178</v>
      </c>
      <c r="D83" s="210">
        <v>4775000</v>
      </c>
      <c r="E83" s="210">
        <v>0</v>
      </c>
      <c r="F83" s="210"/>
    </row>
    <row r="84" spans="2:6" s="201" customFormat="1" x14ac:dyDescent="0.2">
      <c r="B84" s="202"/>
      <c r="C84" s="208"/>
      <c r="D84" s="160"/>
      <c r="E84" s="160"/>
      <c r="F84" s="160"/>
    </row>
    <row r="85" spans="2:6" s="201" customFormat="1" ht="25.5" x14ac:dyDescent="0.2">
      <c r="B85" s="198"/>
      <c r="C85" s="199" t="s">
        <v>179</v>
      </c>
      <c r="D85" s="159"/>
      <c r="E85" s="159"/>
      <c r="F85" s="159"/>
    </row>
    <row r="86" spans="2:6" s="201" customFormat="1" x14ac:dyDescent="0.2">
      <c r="B86" s="203" t="s">
        <v>106</v>
      </c>
      <c r="C86" s="199" t="s">
        <v>180</v>
      </c>
      <c r="D86" s="160"/>
      <c r="E86" s="160"/>
      <c r="F86" s="160"/>
    </row>
    <row r="87" spans="2:6" s="201" customFormat="1" x14ac:dyDescent="0.2">
      <c r="B87" s="209" t="s">
        <v>181</v>
      </c>
      <c r="C87" s="207" t="s">
        <v>109</v>
      </c>
      <c r="D87" s="210">
        <v>342000000</v>
      </c>
      <c r="E87" s="210">
        <v>272383333.22000003</v>
      </c>
      <c r="F87" s="210">
        <f>+D87-E87</f>
        <v>69616666.779999971</v>
      </c>
    </row>
    <row r="88" spans="2:6" s="201" customFormat="1" x14ac:dyDescent="0.2">
      <c r="B88" s="202"/>
      <c r="C88" s="208"/>
      <c r="D88" s="160"/>
      <c r="E88" s="160"/>
      <c r="F88" s="160"/>
    </row>
    <row r="89" spans="2:6" s="201" customFormat="1" x14ac:dyDescent="0.2">
      <c r="B89" s="198"/>
      <c r="C89" s="199" t="s">
        <v>182</v>
      </c>
      <c r="D89" s="159"/>
      <c r="E89" s="159"/>
      <c r="F89" s="159"/>
    </row>
    <row r="90" spans="2:6" s="201" customFormat="1" x14ac:dyDescent="0.2">
      <c r="B90" s="198"/>
      <c r="C90" s="199" t="s">
        <v>183</v>
      </c>
      <c r="D90" s="159"/>
      <c r="E90" s="159"/>
      <c r="F90" s="159"/>
    </row>
    <row r="91" spans="2:6" s="201" customFormat="1" x14ac:dyDescent="0.2">
      <c r="B91" s="202"/>
      <c r="C91" s="199" t="s">
        <v>84</v>
      </c>
      <c r="D91" s="160"/>
      <c r="E91" s="160"/>
      <c r="F91" s="160"/>
    </row>
    <row r="92" spans="2:6" s="201" customFormat="1" x14ac:dyDescent="0.2">
      <c r="B92" s="203" t="s">
        <v>106</v>
      </c>
      <c r="C92" s="199" t="s">
        <v>184</v>
      </c>
      <c r="D92" s="160"/>
      <c r="E92" s="160"/>
      <c r="F92" s="160"/>
    </row>
    <row r="93" spans="2:6" s="201" customFormat="1" x14ac:dyDescent="0.2">
      <c r="B93" s="209" t="s">
        <v>185</v>
      </c>
      <c r="C93" s="207" t="s">
        <v>109</v>
      </c>
      <c r="D93" s="210">
        <v>2528182000</v>
      </c>
      <c r="E93" s="210">
        <v>0</v>
      </c>
      <c r="F93" s="210">
        <f>+D93-E93</f>
        <v>2528182000</v>
      </c>
    </row>
    <row r="94" spans="2:6" s="201" customFormat="1" ht="25.5" x14ac:dyDescent="0.2">
      <c r="B94" s="209" t="s">
        <v>186</v>
      </c>
      <c r="C94" s="207" t="s">
        <v>187</v>
      </c>
      <c r="D94" s="210">
        <v>371818000</v>
      </c>
      <c r="E94" s="210">
        <v>0</v>
      </c>
      <c r="F94" s="210">
        <f>+D94-E94</f>
        <v>371818000</v>
      </c>
    </row>
    <row r="95" spans="2:6" s="201" customFormat="1" x14ac:dyDescent="0.2">
      <c r="B95" s="198"/>
      <c r="C95" s="211"/>
      <c r="D95" s="159"/>
      <c r="E95" s="159"/>
      <c r="F95" s="159"/>
    </row>
    <row r="96" spans="2:6" s="201" customFormat="1" x14ac:dyDescent="0.2">
      <c r="B96" s="198"/>
      <c r="C96" s="199" t="s">
        <v>132</v>
      </c>
      <c r="D96" s="159"/>
      <c r="E96" s="159"/>
      <c r="F96" s="159"/>
    </row>
    <row r="97" spans="2:6" s="201" customFormat="1" x14ac:dyDescent="0.2">
      <c r="B97" s="202"/>
      <c r="C97" s="199" t="s">
        <v>188</v>
      </c>
      <c r="D97" s="160"/>
      <c r="E97" s="160"/>
      <c r="F97" s="160"/>
    </row>
    <row r="98" spans="2:6" s="201" customFormat="1" x14ac:dyDescent="0.2">
      <c r="B98" s="203" t="s">
        <v>106</v>
      </c>
      <c r="C98" s="199" t="s">
        <v>189</v>
      </c>
      <c r="D98" s="160"/>
      <c r="E98" s="160"/>
      <c r="F98" s="160"/>
    </row>
    <row r="99" spans="2:6" s="201" customFormat="1" x14ac:dyDescent="0.2">
      <c r="B99" s="209" t="s">
        <v>190</v>
      </c>
      <c r="C99" s="207" t="s">
        <v>109</v>
      </c>
      <c r="D99" s="210">
        <v>10000000</v>
      </c>
      <c r="E99" s="210">
        <v>0</v>
      </c>
      <c r="F99" s="210">
        <f>+D99-E99</f>
        <v>10000000</v>
      </c>
    </row>
    <row r="100" spans="2:6" s="201" customFormat="1" x14ac:dyDescent="0.2">
      <c r="B100" s="198"/>
      <c r="C100" s="211"/>
      <c r="D100" s="159"/>
      <c r="E100" s="159"/>
      <c r="F100" s="159"/>
    </row>
    <row r="101" spans="2:6" s="201" customFormat="1" x14ac:dyDescent="0.2">
      <c r="B101" s="198"/>
      <c r="C101" s="199" t="s">
        <v>191</v>
      </c>
      <c r="D101" s="159"/>
      <c r="E101" s="159"/>
      <c r="F101" s="159"/>
    </row>
    <row r="102" spans="2:6" s="201" customFormat="1" x14ac:dyDescent="0.2">
      <c r="B102" s="202"/>
      <c r="C102" s="199" t="s">
        <v>192</v>
      </c>
      <c r="D102" s="160"/>
      <c r="E102" s="160"/>
      <c r="F102" s="160"/>
    </row>
    <row r="103" spans="2:6" s="201" customFormat="1" x14ac:dyDescent="0.2">
      <c r="B103" s="203" t="s">
        <v>106</v>
      </c>
      <c r="C103" s="199" t="s">
        <v>193</v>
      </c>
      <c r="D103" s="160"/>
      <c r="E103" s="160"/>
      <c r="F103" s="160"/>
    </row>
    <row r="104" spans="2:6" s="201" customFormat="1" x14ac:dyDescent="0.2">
      <c r="B104" s="204" t="s">
        <v>194</v>
      </c>
      <c r="C104" s="205" t="s">
        <v>109</v>
      </c>
      <c r="D104" s="206">
        <v>10000000</v>
      </c>
      <c r="E104" s="206">
        <v>0</v>
      </c>
      <c r="F104" s="210">
        <f>+D104-E104</f>
        <v>10000000</v>
      </c>
    </row>
    <row r="105" spans="2:6" s="201" customFormat="1" x14ac:dyDescent="0.2">
      <c r="B105" s="203" t="s">
        <v>106</v>
      </c>
      <c r="C105" s="199" t="s">
        <v>195</v>
      </c>
      <c r="D105" s="160"/>
      <c r="E105" s="160"/>
      <c r="F105" s="160"/>
    </row>
    <row r="106" spans="2:6" s="201" customFormat="1" x14ac:dyDescent="0.2">
      <c r="B106" s="204" t="s">
        <v>196</v>
      </c>
      <c r="C106" s="205" t="s">
        <v>109</v>
      </c>
      <c r="D106" s="206">
        <v>200000000</v>
      </c>
      <c r="E106" s="206">
        <v>11494422</v>
      </c>
      <c r="F106" s="210">
        <f>+D106-E106</f>
        <v>188505578</v>
      </c>
    </row>
    <row r="107" spans="2:6" s="201" customFormat="1" x14ac:dyDescent="0.2">
      <c r="B107" s="203" t="s">
        <v>106</v>
      </c>
      <c r="C107" s="199" t="s">
        <v>197</v>
      </c>
      <c r="D107" s="160"/>
      <c r="E107" s="160"/>
      <c r="F107" s="160"/>
    </row>
    <row r="108" spans="2:6" s="201" customFormat="1" x14ac:dyDescent="0.2">
      <c r="B108" s="203" t="s">
        <v>106</v>
      </c>
      <c r="C108" s="199" t="s">
        <v>198</v>
      </c>
      <c r="D108" s="160"/>
      <c r="E108" s="160"/>
      <c r="F108" s="160"/>
    </row>
    <row r="109" spans="2:6" s="201" customFormat="1" x14ac:dyDescent="0.2">
      <c r="B109" s="204" t="s">
        <v>200</v>
      </c>
      <c r="C109" s="205" t="s">
        <v>109</v>
      </c>
      <c r="D109" s="206">
        <v>25000000</v>
      </c>
      <c r="E109" s="206">
        <v>0</v>
      </c>
      <c r="F109" s="210">
        <f>+D109-E109</f>
        <v>25000000</v>
      </c>
    </row>
    <row r="110" spans="2:6" s="201" customFormat="1" x14ac:dyDescent="0.2">
      <c r="B110" s="203" t="s">
        <v>106</v>
      </c>
      <c r="C110" s="199" t="s">
        <v>201</v>
      </c>
      <c r="D110" s="159"/>
      <c r="E110" s="159"/>
      <c r="F110" s="159"/>
    </row>
    <row r="111" spans="2:6" s="201" customFormat="1" x14ac:dyDescent="0.2">
      <c r="B111" s="209" t="s">
        <v>202</v>
      </c>
      <c r="C111" s="207" t="s">
        <v>109</v>
      </c>
      <c r="D111" s="210">
        <v>110000000</v>
      </c>
      <c r="E111" s="210">
        <v>0</v>
      </c>
      <c r="F111" s="210">
        <f>+D111-E111</f>
        <v>110000000</v>
      </c>
    </row>
    <row r="112" spans="2:6" s="201" customFormat="1" x14ac:dyDescent="0.2">
      <c r="B112" s="203" t="s">
        <v>106</v>
      </c>
      <c r="C112" s="199" t="s">
        <v>203</v>
      </c>
      <c r="D112" s="159"/>
      <c r="E112" s="159"/>
      <c r="F112" s="159"/>
    </row>
    <row r="113" spans="2:6" s="201" customFormat="1" x14ac:dyDescent="0.2">
      <c r="B113" s="209" t="s">
        <v>204</v>
      </c>
      <c r="C113" s="207" t="s">
        <v>109</v>
      </c>
      <c r="D113" s="210">
        <v>59847896</v>
      </c>
      <c r="E113" s="210">
        <v>0</v>
      </c>
      <c r="F113" s="210"/>
    </row>
    <row r="114" spans="2:6" s="201" customFormat="1" x14ac:dyDescent="0.2">
      <c r="B114" s="203" t="s">
        <v>106</v>
      </c>
      <c r="C114" s="199" t="s">
        <v>205</v>
      </c>
      <c r="D114" s="212"/>
      <c r="E114" s="212"/>
      <c r="F114" s="212"/>
    </row>
    <row r="115" spans="2:6" s="201" customFormat="1" x14ac:dyDescent="0.2">
      <c r="B115" s="209" t="s">
        <v>206</v>
      </c>
      <c r="C115" s="207" t="s">
        <v>109</v>
      </c>
      <c r="D115" s="210">
        <v>202400000</v>
      </c>
      <c r="E115" s="210">
        <v>75376666.599999994</v>
      </c>
      <c r="F115" s="210">
        <f>+D115-E115</f>
        <v>127023333.40000001</v>
      </c>
    </row>
    <row r="116" spans="2:6" s="201" customFormat="1" x14ac:dyDescent="0.2">
      <c r="B116" s="202"/>
      <c r="C116" s="208"/>
      <c r="D116" s="212"/>
      <c r="E116" s="212"/>
      <c r="F116" s="212"/>
    </row>
    <row r="117" spans="2:6" s="201" customFormat="1" x14ac:dyDescent="0.2">
      <c r="B117" s="202"/>
      <c r="C117" s="199" t="s">
        <v>183</v>
      </c>
      <c r="D117" s="212"/>
      <c r="E117" s="212"/>
      <c r="F117" s="212"/>
    </row>
    <row r="118" spans="2:6" s="201" customFormat="1" ht="25.5" x14ac:dyDescent="0.2">
      <c r="B118" s="202"/>
      <c r="C118" s="199" t="s">
        <v>86</v>
      </c>
      <c r="D118" s="212"/>
      <c r="E118" s="212"/>
      <c r="F118" s="212"/>
    </row>
    <row r="119" spans="2:6" s="201" customFormat="1" x14ac:dyDescent="0.2">
      <c r="B119" s="203" t="s">
        <v>106</v>
      </c>
      <c r="C119" s="199" t="s">
        <v>207</v>
      </c>
      <c r="D119" s="212"/>
      <c r="E119" s="212"/>
      <c r="F119" s="212"/>
    </row>
    <row r="120" spans="2:6" s="201" customFormat="1" x14ac:dyDescent="0.2">
      <c r="B120" s="209" t="s">
        <v>208</v>
      </c>
      <c r="C120" s="207" t="s">
        <v>109</v>
      </c>
      <c r="D120" s="210">
        <v>200000000</v>
      </c>
      <c r="E120" s="210">
        <v>0</v>
      </c>
      <c r="F120" s="210"/>
    </row>
    <row r="121" spans="2:6" s="201" customFormat="1" x14ac:dyDescent="0.2">
      <c r="B121" s="202"/>
      <c r="C121" s="208"/>
      <c r="D121" s="212"/>
      <c r="E121" s="212"/>
      <c r="F121" s="212"/>
    </row>
    <row r="122" spans="2:6" s="201" customFormat="1" ht="25.5" x14ac:dyDescent="0.2">
      <c r="B122" s="202"/>
      <c r="C122" s="199" t="s">
        <v>209</v>
      </c>
      <c r="D122" s="212"/>
      <c r="E122" s="212"/>
      <c r="F122" s="212"/>
    </row>
    <row r="123" spans="2:6" s="201" customFormat="1" x14ac:dyDescent="0.2">
      <c r="B123" s="202"/>
      <c r="C123" s="199" t="s">
        <v>210</v>
      </c>
      <c r="D123" s="212"/>
      <c r="E123" s="212"/>
      <c r="F123" s="212"/>
    </row>
    <row r="124" spans="2:6" s="201" customFormat="1" x14ac:dyDescent="0.2">
      <c r="B124" s="202"/>
      <c r="C124" s="199" t="s">
        <v>211</v>
      </c>
      <c r="D124" s="212"/>
      <c r="E124" s="212"/>
      <c r="F124" s="212"/>
    </row>
    <row r="125" spans="2:6" s="201" customFormat="1" x14ac:dyDescent="0.2">
      <c r="B125" s="198"/>
      <c r="C125" s="199" t="s">
        <v>91</v>
      </c>
      <c r="D125" s="159"/>
      <c r="E125" s="159"/>
      <c r="F125" s="159"/>
    </row>
    <row r="126" spans="2:6" s="201" customFormat="1" x14ac:dyDescent="0.2">
      <c r="B126" s="203" t="s">
        <v>106</v>
      </c>
      <c r="C126" s="199" t="s">
        <v>212</v>
      </c>
      <c r="D126" s="159"/>
      <c r="E126" s="159"/>
      <c r="F126" s="159"/>
    </row>
    <row r="127" spans="2:6" s="201" customFormat="1" x14ac:dyDescent="0.2">
      <c r="B127" s="209" t="s">
        <v>213</v>
      </c>
      <c r="C127" s="207" t="s">
        <v>109</v>
      </c>
      <c r="D127" s="210">
        <v>320000000</v>
      </c>
      <c r="E127" s="210">
        <v>284323333.31</v>
      </c>
      <c r="F127" s="210">
        <f>+D127-E127</f>
        <v>35676666.689999998</v>
      </c>
    </row>
    <row r="128" spans="2:6" x14ac:dyDescent="0.2">
      <c r="B128" s="140"/>
      <c r="C128" s="141"/>
      <c r="D128" s="142"/>
      <c r="E128" s="142"/>
      <c r="F128" s="142"/>
    </row>
    <row r="129" spans="2:6" x14ac:dyDescent="0.2">
      <c r="B129" s="195"/>
      <c r="C129" s="196"/>
      <c r="D129" s="197"/>
      <c r="E129" s="197"/>
      <c r="F129" s="197"/>
    </row>
    <row r="130" spans="2:6" x14ac:dyDescent="0.2">
      <c r="B130" s="140"/>
      <c r="C130" s="141"/>
      <c r="D130" s="142"/>
      <c r="E130" s="142"/>
      <c r="F130" s="142"/>
    </row>
    <row r="131" spans="2:6" x14ac:dyDescent="0.2">
      <c r="B131" s="140"/>
      <c r="C131" s="144" t="s">
        <v>214</v>
      </c>
      <c r="D131" s="142"/>
      <c r="E131" s="142"/>
      <c r="F131" s="142"/>
    </row>
    <row r="132" spans="2:6" x14ac:dyDescent="0.2">
      <c r="B132" s="140"/>
      <c r="C132" s="144" t="s">
        <v>215</v>
      </c>
      <c r="D132" s="142"/>
      <c r="E132" s="142"/>
      <c r="F132" s="142"/>
    </row>
    <row r="133" spans="2:6" x14ac:dyDescent="0.2">
      <c r="B133" s="140"/>
      <c r="C133" s="144" t="s">
        <v>216</v>
      </c>
      <c r="D133" s="142"/>
      <c r="E133" s="142"/>
      <c r="F133" s="142"/>
    </row>
    <row r="134" spans="2:6" x14ac:dyDescent="0.2">
      <c r="B134" s="201"/>
      <c r="C134" s="199" t="s">
        <v>217</v>
      </c>
      <c r="D134" s="160"/>
      <c r="E134" s="160"/>
      <c r="F134" s="160"/>
    </row>
    <row r="135" spans="2:6" x14ac:dyDescent="0.2">
      <c r="B135" s="203" t="s">
        <v>106</v>
      </c>
      <c r="C135" s="199" t="s">
        <v>218</v>
      </c>
      <c r="D135" s="159"/>
      <c r="E135" s="159"/>
      <c r="F135" s="159"/>
    </row>
    <row r="136" spans="2:6" x14ac:dyDescent="0.2">
      <c r="B136" s="203" t="s">
        <v>106</v>
      </c>
      <c r="C136" s="199" t="s">
        <v>219</v>
      </c>
      <c r="D136" s="160"/>
      <c r="E136" s="160"/>
      <c r="F136" s="160"/>
    </row>
    <row r="137" spans="2:6" ht="14.25" x14ac:dyDescent="0.2">
      <c r="B137" s="213" t="s">
        <v>220</v>
      </c>
      <c r="C137" s="214" t="s">
        <v>109</v>
      </c>
      <c r="D137" s="161">
        <v>0</v>
      </c>
      <c r="E137" s="161">
        <v>0</v>
      </c>
      <c r="F137" s="161">
        <f>+D137-E137</f>
        <v>0</v>
      </c>
    </row>
    <row r="138" spans="2:6" x14ac:dyDescent="0.2">
      <c r="B138" s="201"/>
      <c r="C138" s="200"/>
      <c r="D138" s="160"/>
      <c r="E138" s="160"/>
      <c r="F138" s="160"/>
    </row>
    <row r="139" spans="2:6" x14ac:dyDescent="0.2">
      <c r="B139" s="201"/>
      <c r="C139" s="199" t="s">
        <v>221</v>
      </c>
      <c r="D139" s="160"/>
      <c r="E139" s="160"/>
      <c r="F139" s="160"/>
    </row>
    <row r="140" spans="2:6" x14ac:dyDescent="0.2">
      <c r="B140" s="203" t="s">
        <v>106</v>
      </c>
      <c r="C140" s="199" t="s">
        <v>219</v>
      </c>
      <c r="D140" s="160"/>
      <c r="E140" s="160"/>
      <c r="F140" s="160"/>
    </row>
    <row r="141" spans="2:6" x14ac:dyDescent="0.2">
      <c r="B141" s="201"/>
      <c r="C141" s="200"/>
      <c r="D141" s="160"/>
      <c r="E141" s="160"/>
      <c r="F141" s="160"/>
    </row>
    <row r="142" spans="2:6" x14ac:dyDescent="0.2">
      <c r="B142" s="201"/>
      <c r="C142" s="199" t="s">
        <v>222</v>
      </c>
      <c r="D142" s="160"/>
      <c r="E142" s="160"/>
      <c r="F142" s="160"/>
    </row>
    <row r="143" spans="2:6" x14ac:dyDescent="0.2">
      <c r="B143" s="201"/>
      <c r="C143" s="199" t="s">
        <v>216</v>
      </c>
      <c r="D143" s="160"/>
      <c r="E143" s="160"/>
      <c r="F143" s="160"/>
    </row>
    <row r="144" spans="2:6" x14ac:dyDescent="0.2">
      <c r="B144" s="201"/>
      <c r="C144" s="199" t="s">
        <v>180</v>
      </c>
      <c r="D144" s="160"/>
      <c r="E144" s="160"/>
      <c r="F144" s="160"/>
    </row>
    <row r="145" spans="2:6" x14ac:dyDescent="0.2">
      <c r="B145" s="203" t="s">
        <v>106</v>
      </c>
      <c r="C145" s="199" t="s">
        <v>180</v>
      </c>
      <c r="D145" s="160"/>
      <c r="E145" s="160"/>
      <c r="F145" s="160"/>
    </row>
    <row r="146" spans="2:6" ht="14.25" x14ac:dyDescent="0.2">
      <c r="B146" s="213" t="s">
        <v>181</v>
      </c>
      <c r="C146" s="214" t="s">
        <v>109</v>
      </c>
      <c r="D146" s="161">
        <v>233250000</v>
      </c>
      <c r="E146" s="161">
        <v>233250000</v>
      </c>
      <c r="F146" s="161">
        <f>+D146-E146</f>
        <v>0</v>
      </c>
    </row>
    <row r="147" spans="2:6" x14ac:dyDescent="0.2">
      <c r="B147" s="201"/>
      <c r="C147" s="200"/>
      <c r="D147" s="160"/>
      <c r="E147" s="160"/>
      <c r="F147" s="160"/>
    </row>
    <row r="148" spans="2:6" x14ac:dyDescent="0.2">
      <c r="B148" s="201"/>
      <c r="C148" s="199" t="s">
        <v>205</v>
      </c>
      <c r="D148" s="160"/>
      <c r="E148" s="160"/>
      <c r="F148" s="160"/>
    </row>
    <row r="149" spans="2:6" x14ac:dyDescent="0.2">
      <c r="B149" s="201"/>
      <c r="C149" s="199" t="s">
        <v>223</v>
      </c>
      <c r="D149" s="160"/>
      <c r="E149" s="160"/>
      <c r="F149" s="160"/>
    </row>
    <row r="150" spans="2:6" x14ac:dyDescent="0.2">
      <c r="B150" s="203" t="s">
        <v>106</v>
      </c>
      <c r="C150" s="199" t="s">
        <v>212</v>
      </c>
      <c r="D150" s="160"/>
      <c r="E150" s="160"/>
      <c r="F150" s="160"/>
    </row>
    <row r="151" spans="2:6" ht="14.25" x14ac:dyDescent="0.2">
      <c r="B151" s="213" t="s">
        <v>213</v>
      </c>
      <c r="C151" s="214" t="s">
        <v>109</v>
      </c>
      <c r="D151" s="161">
        <v>319500000</v>
      </c>
      <c r="E151" s="161">
        <v>319500000</v>
      </c>
      <c r="F151" s="210">
        <f>+D151-E151</f>
        <v>0</v>
      </c>
    </row>
    <row r="152" spans="2:6" x14ac:dyDescent="0.2">
      <c r="B152" s="201"/>
      <c r="C152" s="200"/>
      <c r="D152" s="160"/>
      <c r="E152" s="160"/>
      <c r="F152" s="160"/>
    </row>
    <row r="153" spans="2:6" x14ac:dyDescent="0.2">
      <c r="B153" s="201"/>
      <c r="C153" s="199" t="s">
        <v>224</v>
      </c>
      <c r="D153" s="160"/>
      <c r="E153" s="160"/>
      <c r="F153" s="160"/>
    </row>
    <row r="154" spans="2:6" ht="25.5" x14ac:dyDescent="0.2">
      <c r="B154" s="201"/>
      <c r="C154" s="199" t="s">
        <v>225</v>
      </c>
      <c r="D154" s="160"/>
      <c r="E154" s="160"/>
      <c r="F154" s="160"/>
    </row>
    <row r="155" spans="2:6" x14ac:dyDescent="0.2">
      <c r="B155" s="201"/>
      <c r="C155" s="199" t="s">
        <v>226</v>
      </c>
      <c r="D155" s="160"/>
      <c r="E155" s="160"/>
      <c r="F155" s="160"/>
    </row>
    <row r="156" spans="2:6" x14ac:dyDescent="0.2">
      <c r="B156" s="201"/>
      <c r="C156" s="199" t="s">
        <v>227</v>
      </c>
      <c r="D156" s="160"/>
      <c r="E156" s="160"/>
      <c r="F156" s="160"/>
    </row>
    <row r="157" spans="2:6" x14ac:dyDescent="0.2">
      <c r="B157" s="201"/>
      <c r="C157" s="199" t="s">
        <v>228</v>
      </c>
      <c r="D157" s="160"/>
      <c r="E157" s="160"/>
      <c r="F157" s="160"/>
    </row>
    <row r="158" spans="2:6" x14ac:dyDescent="0.2">
      <c r="B158" s="203" t="s">
        <v>106</v>
      </c>
      <c r="C158" s="199" t="s">
        <v>193</v>
      </c>
      <c r="D158" s="160"/>
      <c r="E158" s="160"/>
      <c r="F158" s="160"/>
    </row>
    <row r="159" spans="2:6" ht="14.25" x14ac:dyDescent="0.2">
      <c r="B159" s="213" t="s">
        <v>194</v>
      </c>
      <c r="C159" s="214" t="s">
        <v>109</v>
      </c>
      <c r="D159" s="161">
        <v>0</v>
      </c>
      <c r="E159" s="161">
        <v>0</v>
      </c>
      <c r="F159" s="161">
        <f>+D159-E159</f>
        <v>0</v>
      </c>
    </row>
    <row r="160" spans="2:6" x14ac:dyDescent="0.2">
      <c r="B160" s="201"/>
      <c r="C160" s="200"/>
      <c r="D160" s="160"/>
      <c r="E160" s="160"/>
      <c r="F160" s="160"/>
    </row>
    <row r="161" spans="2:6" x14ac:dyDescent="0.2">
      <c r="B161" s="201"/>
      <c r="C161" s="199" t="s">
        <v>229</v>
      </c>
      <c r="D161" s="160"/>
      <c r="E161" s="160"/>
      <c r="F161" s="160"/>
    </row>
    <row r="162" spans="2:6" x14ac:dyDescent="0.2">
      <c r="B162" s="203" t="s">
        <v>106</v>
      </c>
      <c r="C162" s="199" t="s">
        <v>230</v>
      </c>
      <c r="D162" s="160"/>
      <c r="E162" s="160"/>
      <c r="F162" s="160"/>
    </row>
    <row r="163" spans="2:6" ht="14.25" x14ac:dyDescent="0.2">
      <c r="B163" s="213" t="s">
        <v>231</v>
      </c>
      <c r="C163" s="214" t="s">
        <v>109</v>
      </c>
      <c r="D163" s="161">
        <v>0</v>
      </c>
      <c r="E163" s="161">
        <v>0</v>
      </c>
      <c r="F163" s="161">
        <f>+D163-E163</f>
        <v>0</v>
      </c>
    </row>
    <row r="164" spans="2:6" x14ac:dyDescent="0.2">
      <c r="B164" s="203" t="s">
        <v>106</v>
      </c>
      <c r="C164" s="199" t="s">
        <v>195</v>
      </c>
      <c r="D164" s="160"/>
      <c r="E164" s="160"/>
      <c r="F164" s="160"/>
    </row>
    <row r="165" spans="2:6" ht="14.25" x14ac:dyDescent="0.2">
      <c r="B165" s="213" t="s">
        <v>196</v>
      </c>
      <c r="C165" s="214" t="s">
        <v>109</v>
      </c>
      <c r="D165" s="161">
        <v>79077104</v>
      </c>
      <c r="E165" s="161">
        <v>79077104</v>
      </c>
      <c r="F165" s="161">
        <f>+D165-E165</f>
        <v>0</v>
      </c>
    </row>
    <row r="166" spans="2:6" x14ac:dyDescent="0.2">
      <c r="B166" s="203" t="s">
        <v>106</v>
      </c>
      <c r="C166" s="199" t="s">
        <v>232</v>
      </c>
      <c r="D166" s="160"/>
      <c r="E166" s="160"/>
      <c r="F166" s="160"/>
    </row>
    <row r="167" spans="2:6" ht="14.25" x14ac:dyDescent="0.2">
      <c r="B167" s="213" t="s">
        <v>233</v>
      </c>
      <c r="C167" s="214" t="s">
        <v>109</v>
      </c>
      <c r="D167" s="161">
        <v>70000000</v>
      </c>
      <c r="E167" s="161">
        <v>70000000</v>
      </c>
      <c r="F167" s="161">
        <f>+D167-E167</f>
        <v>0</v>
      </c>
    </row>
    <row r="168" spans="2:6" x14ac:dyDescent="0.2">
      <c r="B168" s="203" t="s">
        <v>106</v>
      </c>
      <c r="C168" s="199" t="s">
        <v>234</v>
      </c>
      <c r="D168" s="160"/>
      <c r="E168" s="160"/>
      <c r="F168" s="160"/>
    </row>
    <row r="169" spans="2:6" x14ac:dyDescent="0.2">
      <c r="B169" s="203" t="s">
        <v>106</v>
      </c>
      <c r="C169" s="199" t="s">
        <v>235</v>
      </c>
      <c r="D169" s="160"/>
      <c r="E169" s="160"/>
      <c r="F169" s="160"/>
    </row>
    <row r="170" spans="2:6" x14ac:dyDescent="0.2">
      <c r="B170" s="201"/>
      <c r="C170" s="200"/>
      <c r="D170" s="160"/>
      <c r="E170" s="160"/>
      <c r="F170" s="160"/>
    </row>
    <row r="171" spans="2:6" x14ac:dyDescent="0.2">
      <c r="B171" s="201"/>
      <c r="C171" s="199" t="s">
        <v>199</v>
      </c>
      <c r="D171" s="160"/>
      <c r="E171" s="160"/>
      <c r="F171" s="160"/>
    </row>
    <row r="172" spans="2:6" x14ac:dyDescent="0.2">
      <c r="B172" s="203" t="s">
        <v>106</v>
      </c>
      <c r="C172" s="199" t="s">
        <v>198</v>
      </c>
      <c r="D172" s="160"/>
      <c r="E172" s="160"/>
      <c r="F172" s="160"/>
    </row>
    <row r="173" spans="2:6" ht="14.25" x14ac:dyDescent="0.2">
      <c r="B173" s="213" t="s">
        <v>200</v>
      </c>
      <c r="C173" s="214" t="s">
        <v>109</v>
      </c>
      <c r="D173" s="161">
        <v>0</v>
      </c>
      <c r="E173" s="161">
        <v>0</v>
      </c>
      <c r="F173" s="161">
        <f>+D173-E173</f>
        <v>0</v>
      </c>
    </row>
    <row r="174" spans="2:6" x14ac:dyDescent="0.2">
      <c r="B174" s="201"/>
      <c r="C174" s="200"/>
      <c r="D174" s="160"/>
      <c r="E174" s="160"/>
      <c r="F174" s="160"/>
    </row>
    <row r="175" spans="2:6" x14ac:dyDescent="0.2">
      <c r="B175" s="201"/>
      <c r="C175" s="199" t="s">
        <v>201</v>
      </c>
      <c r="D175" s="160"/>
      <c r="E175" s="160"/>
      <c r="F175" s="160"/>
    </row>
    <row r="176" spans="2:6" x14ac:dyDescent="0.2">
      <c r="B176" s="203" t="s">
        <v>106</v>
      </c>
      <c r="C176" s="199" t="s">
        <v>201</v>
      </c>
      <c r="D176" s="160"/>
      <c r="E176" s="160"/>
      <c r="F176" s="160"/>
    </row>
    <row r="177" spans="1:6" ht="14.25" x14ac:dyDescent="0.2">
      <c r="B177" s="213" t="s">
        <v>202</v>
      </c>
      <c r="C177" s="214" t="s">
        <v>109</v>
      </c>
      <c r="D177" s="161">
        <v>0</v>
      </c>
      <c r="E177" s="161">
        <v>0</v>
      </c>
      <c r="F177" s="161">
        <f>+D177-E177</f>
        <v>0</v>
      </c>
    </row>
    <row r="178" spans="1:6" x14ac:dyDescent="0.2">
      <c r="B178" s="201"/>
      <c r="C178" s="200"/>
      <c r="D178" s="160"/>
      <c r="E178" s="160"/>
      <c r="F178" s="160"/>
    </row>
    <row r="179" spans="1:6" x14ac:dyDescent="0.2">
      <c r="B179" s="201"/>
      <c r="C179" s="199" t="s">
        <v>205</v>
      </c>
      <c r="D179" s="160"/>
      <c r="E179" s="160"/>
      <c r="F179" s="160"/>
    </row>
    <row r="180" spans="1:6" x14ac:dyDescent="0.2">
      <c r="B180" s="203" t="s">
        <v>106</v>
      </c>
      <c r="C180" s="199" t="s">
        <v>205</v>
      </c>
      <c r="D180" s="160"/>
      <c r="E180" s="160"/>
      <c r="F180" s="160"/>
    </row>
    <row r="181" spans="1:6" ht="14.25" x14ac:dyDescent="0.2">
      <c r="B181" s="213" t="s">
        <v>206</v>
      </c>
      <c r="C181" s="214" t="s">
        <v>109</v>
      </c>
      <c r="D181" s="161">
        <v>95400000</v>
      </c>
      <c r="E181" s="161">
        <v>95400000</v>
      </c>
      <c r="F181" s="161">
        <f>+D181-E181</f>
        <v>0</v>
      </c>
    </row>
    <row r="182" spans="1:6" x14ac:dyDescent="0.2">
      <c r="B182" s="201"/>
      <c r="C182" s="200"/>
      <c r="D182" s="160"/>
      <c r="E182" s="160"/>
      <c r="F182" s="160"/>
    </row>
    <row r="183" spans="1:6" x14ac:dyDescent="0.2">
      <c r="B183" s="201"/>
      <c r="C183" s="199" t="s">
        <v>236</v>
      </c>
      <c r="D183" s="160"/>
      <c r="E183" s="160"/>
      <c r="F183" s="160"/>
    </row>
    <row r="184" spans="1:6" x14ac:dyDescent="0.2">
      <c r="B184" s="203" t="s">
        <v>106</v>
      </c>
      <c r="C184" s="199" t="s">
        <v>237</v>
      </c>
      <c r="D184" s="160"/>
      <c r="E184" s="160"/>
      <c r="F184" s="160"/>
    </row>
    <row r="185" spans="1:6" x14ac:dyDescent="0.2">
      <c r="B185" s="201"/>
      <c r="C185" s="200"/>
      <c r="D185" s="160"/>
      <c r="E185" s="160"/>
      <c r="F185" s="160"/>
    </row>
    <row r="186" spans="1:6" x14ac:dyDescent="0.2">
      <c r="B186" s="201"/>
      <c r="C186" s="199" t="s">
        <v>238</v>
      </c>
      <c r="D186" s="160"/>
      <c r="E186" s="160"/>
      <c r="F186" s="160"/>
    </row>
    <row r="187" spans="1:6" x14ac:dyDescent="0.2">
      <c r="B187" s="201"/>
      <c r="C187" s="199" t="s">
        <v>239</v>
      </c>
      <c r="D187" s="160"/>
      <c r="E187" s="160"/>
      <c r="F187" s="160"/>
    </row>
    <row r="188" spans="1:6" x14ac:dyDescent="0.2">
      <c r="B188" s="203" t="s">
        <v>106</v>
      </c>
      <c r="C188" s="199" t="s">
        <v>240</v>
      </c>
      <c r="D188" s="160"/>
      <c r="E188" s="160"/>
      <c r="F188" s="160"/>
    </row>
    <row r="189" spans="1:6" x14ac:dyDescent="0.2">
      <c r="B189" s="203" t="s">
        <v>106</v>
      </c>
      <c r="C189" s="199" t="s">
        <v>241</v>
      </c>
      <c r="D189" s="160"/>
      <c r="E189" s="160"/>
      <c r="F189" s="160"/>
    </row>
    <row r="190" spans="1:6" x14ac:dyDescent="0.2">
      <c r="B190" s="203" t="s">
        <v>106</v>
      </c>
      <c r="C190" s="199" t="s">
        <v>184</v>
      </c>
      <c r="D190" s="160"/>
      <c r="E190" s="160"/>
      <c r="F190" s="160"/>
    </row>
    <row r="191" spans="1:6" ht="14.25" x14ac:dyDescent="0.2">
      <c r="A191" s="143" t="s">
        <v>1104</v>
      </c>
      <c r="B191" s="213" t="s">
        <v>185</v>
      </c>
      <c r="C191" s="214" t="s">
        <v>109</v>
      </c>
      <c r="D191" s="161">
        <v>0</v>
      </c>
      <c r="E191" s="161">
        <v>0</v>
      </c>
      <c r="F191" s="161">
        <f>+D191-E191</f>
        <v>0</v>
      </c>
    </row>
    <row r="192" spans="1:6" x14ac:dyDescent="0.2">
      <c r="B192" s="203" t="s">
        <v>106</v>
      </c>
      <c r="C192" s="199" t="s">
        <v>207</v>
      </c>
      <c r="D192" s="160"/>
      <c r="E192" s="160"/>
      <c r="F192" s="160"/>
    </row>
    <row r="193" spans="2:6" ht="14.25" x14ac:dyDescent="0.2">
      <c r="B193" s="213" t="s">
        <v>208</v>
      </c>
      <c r="C193" s="214" t="s">
        <v>109</v>
      </c>
      <c r="D193" s="161">
        <v>0</v>
      </c>
      <c r="E193" s="161">
        <v>0</v>
      </c>
      <c r="F193" s="161">
        <f>+D193-E193</f>
        <v>0</v>
      </c>
    </row>
    <row r="194" spans="2:6" x14ac:dyDescent="0.2">
      <c r="B194" s="201"/>
      <c r="C194" s="200"/>
      <c r="D194" s="160"/>
      <c r="E194" s="160"/>
      <c r="F194" s="160"/>
    </row>
    <row r="195" spans="2:6" x14ac:dyDescent="0.2">
      <c r="B195" s="201"/>
      <c r="C195" s="199" t="s">
        <v>242</v>
      </c>
      <c r="D195" s="160"/>
      <c r="E195" s="160"/>
      <c r="F195" s="160"/>
    </row>
    <row r="196" spans="2:6" x14ac:dyDescent="0.2">
      <c r="B196" s="201"/>
      <c r="C196" s="199" t="s">
        <v>239</v>
      </c>
      <c r="D196" s="160"/>
      <c r="E196" s="160"/>
      <c r="F196" s="160"/>
    </row>
    <row r="197" spans="2:6" x14ac:dyDescent="0.2">
      <c r="B197" s="203" t="s">
        <v>106</v>
      </c>
      <c r="C197" s="199" t="s">
        <v>243</v>
      </c>
      <c r="D197" s="160"/>
      <c r="E197" s="160"/>
      <c r="F197" s="160"/>
    </row>
    <row r="198" spans="2:6" x14ac:dyDescent="0.2">
      <c r="B198" s="201"/>
      <c r="C198" s="200"/>
      <c r="D198" s="160"/>
      <c r="E198" s="160"/>
      <c r="F198" s="160"/>
    </row>
    <row r="199" spans="2:6" x14ac:dyDescent="0.2">
      <c r="B199" s="201"/>
      <c r="C199" s="199" t="s">
        <v>244</v>
      </c>
      <c r="D199" s="160"/>
      <c r="E199" s="160"/>
      <c r="F199" s="160"/>
    </row>
    <row r="200" spans="2:6" x14ac:dyDescent="0.2">
      <c r="B200" s="201"/>
      <c r="C200" s="199" t="s">
        <v>216</v>
      </c>
      <c r="D200" s="160"/>
      <c r="E200" s="160"/>
      <c r="F200" s="160"/>
    </row>
    <row r="201" spans="2:6" x14ac:dyDescent="0.2">
      <c r="B201" s="201"/>
      <c r="C201" s="199" t="s">
        <v>245</v>
      </c>
      <c r="D201" s="160"/>
      <c r="E201" s="160"/>
      <c r="F201" s="160"/>
    </row>
    <row r="202" spans="2:6" x14ac:dyDescent="0.2">
      <c r="B202" s="203" t="s">
        <v>106</v>
      </c>
      <c r="C202" s="199" t="s">
        <v>246</v>
      </c>
      <c r="D202" s="160"/>
      <c r="E202" s="160"/>
      <c r="F202" s="160"/>
    </row>
    <row r="203" spans="2:6" x14ac:dyDescent="0.2">
      <c r="B203" s="201"/>
      <c r="C203" s="200"/>
      <c r="D203" s="160"/>
      <c r="E203" s="160"/>
      <c r="F203" s="160"/>
    </row>
    <row r="204" spans="2:6" x14ac:dyDescent="0.2">
      <c r="B204" s="201"/>
      <c r="C204" s="199" t="s">
        <v>247</v>
      </c>
      <c r="D204" s="160"/>
      <c r="E204" s="160"/>
      <c r="F204" s="160"/>
    </row>
    <row r="205" spans="2:6" x14ac:dyDescent="0.2">
      <c r="B205" s="203" t="s">
        <v>106</v>
      </c>
      <c r="C205" s="199" t="s">
        <v>246</v>
      </c>
      <c r="D205" s="160"/>
      <c r="E205" s="160"/>
      <c r="F205" s="160"/>
    </row>
    <row r="206" spans="2:6" ht="14.25" x14ac:dyDescent="0.2">
      <c r="B206" s="213" t="s">
        <v>248</v>
      </c>
      <c r="C206" s="214" t="s">
        <v>109</v>
      </c>
      <c r="D206" s="161">
        <v>283323105</v>
      </c>
      <c r="E206" s="161">
        <v>283323105</v>
      </c>
      <c r="F206" s="161">
        <f>+D206-E206</f>
        <v>0</v>
      </c>
    </row>
    <row r="207" spans="2:6" ht="25.5" x14ac:dyDescent="0.2">
      <c r="B207" s="203" t="s">
        <v>106</v>
      </c>
      <c r="C207" s="199" t="s">
        <v>249</v>
      </c>
      <c r="D207" s="160"/>
      <c r="E207" s="160"/>
      <c r="F207" s="160"/>
    </row>
    <row r="208" spans="2:6" x14ac:dyDescent="0.2">
      <c r="B208" s="203" t="s">
        <v>106</v>
      </c>
      <c r="C208" s="199" t="s">
        <v>184</v>
      </c>
      <c r="D208" s="160"/>
      <c r="E208" s="160"/>
      <c r="F208" s="160"/>
    </row>
    <row r="209" spans="2:6" x14ac:dyDescent="0.2">
      <c r="B209" s="201"/>
      <c r="C209" s="200"/>
      <c r="D209" s="160"/>
      <c r="E209" s="160"/>
      <c r="F209" s="160"/>
    </row>
    <row r="210" spans="2:6" x14ac:dyDescent="0.2">
      <c r="B210" s="201"/>
      <c r="C210" s="199" t="s">
        <v>250</v>
      </c>
      <c r="D210" s="160"/>
      <c r="E210" s="160"/>
      <c r="F210" s="160"/>
    </row>
    <row r="211" spans="2:6" x14ac:dyDescent="0.2">
      <c r="B211" s="203" t="s">
        <v>106</v>
      </c>
      <c r="C211" s="199" t="s">
        <v>219</v>
      </c>
      <c r="D211" s="160"/>
      <c r="E211" s="160"/>
      <c r="F211" s="160"/>
    </row>
    <row r="212" spans="2:6" x14ac:dyDescent="0.2">
      <c r="B212" s="201"/>
      <c r="C212" s="200"/>
      <c r="D212" s="160"/>
      <c r="E212" s="160"/>
      <c r="F212" s="160"/>
    </row>
    <row r="213" spans="2:6" x14ac:dyDescent="0.2">
      <c r="B213" s="201"/>
      <c r="C213" s="199" t="s">
        <v>251</v>
      </c>
      <c r="D213" s="160"/>
      <c r="E213" s="160"/>
      <c r="F213" s="160"/>
    </row>
    <row r="214" spans="2:6" x14ac:dyDescent="0.2">
      <c r="B214" s="201"/>
      <c r="C214" s="199" t="s">
        <v>216</v>
      </c>
      <c r="D214" s="160"/>
      <c r="E214" s="160"/>
      <c r="F214" s="160"/>
    </row>
    <row r="215" spans="2:6" x14ac:dyDescent="0.2">
      <c r="B215" s="201"/>
      <c r="C215" s="199" t="s">
        <v>252</v>
      </c>
      <c r="D215" s="160"/>
      <c r="E215" s="160"/>
      <c r="F215" s="160"/>
    </row>
    <row r="216" spans="2:6" x14ac:dyDescent="0.2">
      <c r="B216" s="203" t="s">
        <v>106</v>
      </c>
      <c r="C216" s="199" t="s">
        <v>246</v>
      </c>
      <c r="D216" s="160"/>
      <c r="E216" s="160"/>
      <c r="F216" s="160"/>
    </row>
    <row r="217" spans="2:6" x14ac:dyDescent="0.2">
      <c r="B217" s="201"/>
      <c r="C217" s="200"/>
      <c r="D217" s="160"/>
      <c r="E217" s="160"/>
      <c r="F217" s="160"/>
    </row>
    <row r="218" spans="2:6" x14ac:dyDescent="0.2">
      <c r="B218" s="201"/>
      <c r="C218" s="199" t="s">
        <v>253</v>
      </c>
      <c r="D218" s="160"/>
      <c r="E218" s="160"/>
      <c r="F218" s="160"/>
    </row>
    <row r="219" spans="2:6" x14ac:dyDescent="0.2">
      <c r="B219" s="201"/>
      <c r="C219" s="199" t="s">
        <v>254</v>
      </c>
      <c r="D219" s="160"/>
      <c r="E219" s="160"/>
      <c r="F219" s="160"/>
    </row>
    <row r="220" spans="2:6" x14ac:dyDescent="0.2">
      <c r="B220" s="201"/>
      <c r="C220" s="199" t="s">
        <v>255</v>
      </c>
      <c r="D220" s="160"/>
      <c r="E220" s="160"/>
      <c r="F220" s="160"/>
    </row>
    <row r="221" spans="2:6" x14ac:dyDescent="0.2">
      <c r="B221" s="201"/>
      <c r="C221" s="199" t="s">
        <v>256</v>
      </c>
      <c r="D221" s="160"/>
      <c r="E221" s="160"/>
      <c r="F221" s="160"/>
    </row>
    <row r="222" spans="2:6" ht="25.5" x14ac:dyDescent="0.2">
      <c r="B222" s="203" t="s">
        <v>106</v>
      </c>
      <c r="C222" s="199" t="s">
        <v>257</v>
      </c>
      <c r="D222" s="160"/>
      <c r="E222" s="160"/>
      <c r="F222" s="160"/>
    </row>
    <row r="223" spans="2:6" ht="14.25" x14ac:dyDescent="0.2">
      <c r="B223" s="213" t="s">
        <v>258</v>
      </c>
      <c r="C223" s="214" t="s">
        <v>109</v>
      </c>
      <c r="D223" s="161">
        <v>0</v>
      </c>
      <c r="E223" s="161">
        <v>0</v>
      </c>
      <c r="F223" s="161">
        <f>+D223-E223</f>
        <v>0</v>
      </c>
    </row>
    <row r="224" spans="2:6" x14ac:dyDescent="0.2">
      <c r="B224" s="201"/>
      <c r="C224" s="200"/>
      <c r="D224" s="160"/>
      <c r="E224" s="160"/>
      <c r="F224" s="160"/>
    </row>
    <row r="225" spans="2:6" x14ac:dyDescent="0.2">
      <c r="B225" s="201"/>
      <c r="C225" s="199" t="s">
        <v>259</v>
      </c>
      <c r="D225" s="160"/>
      <c r="E225" s="160"/>
      <c r="F225" s="160"/>
    </row>
    <row r="226" spans="2:6" ht="25.5" x14ac:dyDescent="0.2">
      <c r="B226" s="203" t="s">
        <v>106</v>
      </c>
      <c r="C226" s="199" t="s">
        <v>257</v>
      </c>
      <c r="D226" s="160"/>
      <c r="E226" s="160"/>
      <c r="F226" s="160"/>
    </row>
    <row r="227" spans="2:6" ht="25.5" x14ac:dyDescent="0.2">
      <c r="B227" s="203" t="s">
        <v>106</v>
      </c>
      <c r="C227" s="199" t="s">
        <v>260</v>
      </c>
      <c r="D227" s="160"/>
      <c r="E227" s="160"/>
      <c r="F227" s="160"/>
    </row>
    <row r="228" spans="2:6" ht="14.25" x14ac:dyDescent="0.2">
      <c r="B228" s="213" t="s">
        <v>117</v>
      </c>
      <c r="C228" s="214" t="s">
        <v>109</v>
      </c>
      <c r="D228" s="161">
        <v>0</v>
      </c>
      <c r="E228" s="161">
        <v>0</v>
      </c>
      <c r="F228" s="161">
        <f>+D228-E228</f>
        <v>0</v>
      </c>
    </row>
    <row r="229" spans="2:6" x14ac:dyDescent="0.2">
      <c r="B229" s="201"/>
      <c r="C229" s="200"/>
      <c r="D229" s="160"/>
      <c r="E229" s="160"/>
      <c r="F229" s="160"/>
    </row>
    <row r="230" spans="2:6" x14ac:dyDescent="0.2">
      <c r="B230" s="201"/>
      <c r="C230" s="199" t="s">
        <v>261</v>
      </c>
      <c r="D230" s="160"/>
      <c r="E230" s="160"/>
      <c r="F230" s="160"/>
    </row>
    <row r="231" spans="2:6" x14ac:dyDescent="0.2">
      <c r="B231" s="203" t="s">
        <v>106</v>
      </c>
      <c r="C231" s="199" t="s">
        <v>262</v>
      </c>
      <c r="D231" s="160"/>
      <c r="E231" s="160"/>
      <c r="F231" s="160"/>
    </row>
    <row r="232" spans="2:6" ht="25.5" x14ac:dyDescent="0.2">
      <c r="B232" s="203" t="s">
        <v>106</v>
      </c>
      <c r="C232" s="199" t="s">
        <v>257</v>
      </c>
      <c r="D232" s="160"/>
      <c r="E232" s="160"/>
      <c r="F232" s="160"/>
    </row>
    <row r="233" spans="2:6" ht="25.5" x14ac:dyDescent="0.2">
      <c r="B233" s="203" t="s">
        <v>106</v>
      </c>
      <c r="C233" s="199" t="s">
        <v>257</v>
      </c>
      <c r="D233" s="160"/>
      <c r="E233" s="160"/>
      <c r="F233" s="160"/>
    </row>
    <row r="234" spans="2:6" ht="14.25" x14ac:dyDescent="0.2">
      <c r="B234" s="213" t="s">
        <v>120</v>
      </c>
      <c r="C234" s="214" t="s">
        <v>121</v>
      </c>
      <c r="D234" s="161">
        <v>171553625</v>
      </c>
      <c r="E234" s="161">
        <v>171553625</v>
      </c>
      <c r="F234" s="161">
        <f t="shared" ref="F234:F235" si="3">+D234-E234</f>
        <v>0</v>
      </c>
    </row>
    <row r="235" spans="2:6" ht="14.25" x14ac:dyDescent="0.2">
      <c r="B235" s="213" t="s">
        <v>263</v>
      </c>
      <c r="C235" s="214" t="s">
        <v>264</v>
      </c>
      <c r="D235" s="161">
        <v>3100000000</v>
      </c>
      <c r="E235" s="161">
        <v>3100000000</v>
      </c>
      <c r="F235" s="161">
        <f t="shared" si="3"/>
        <v>0</v>
      </c>
    </row>
    <row r="236" spans="2:6" x14ac:dyDescent="0.2">
      <c r="B236" s="201"/>
      <c r="C236" s="200"/>
      <c r="D236" s="160"/>
      <c r="E236" s="160"/>
      <c r="F236" s="160"/>
    </row>
    <row r="237" spans="2:6" x14ac:dyDescent="0.2">
      <c r="B237" s="201"/>
      <c r="C237" s="199" t="s">
        <v>265</v>
      </c>
      <c r="D237" s="160"/>
      <c r="E237" s="160"/>
      <c r="F237" s="160"/>
    </row>
    <row r="238" spans="2:6" x14ac:dyDescent="0.2">
      <c r="B238" s="203" t="s">
        <v>106</v>
      </c>
      <c r="C238" s="199" t="s">
        <v>107</v>
      </c>
      <c r="D238" s="160"/>
      <c r="E238" s="160"/>
      <c r="F238" s="160"/>
    </row>
    <row r="239" spans="2:6" ht="14.25" x14ac:dyDescent="0.2">
      <c r="B239" s="213" t="s">
        <v>108</v>
      </c>
      <c r="C239" s="214" t="s">
        <v>109</v>
      </c>
      <c r="D239" s="161">
        <v>400991058</v>
      </c>
      <c r="E239" s="161">
        <v>400991058</v>
      </c>
      <c r="F239" s="161">
        <f>+D239-E239</f>
        <v>0</v>
      </c>
    </row>
    <row r="240" spans="2:6" x14ac:dyDescent="0.2">
      <c r="B240" s="201"/>
      <c r="C240" s="200"/>
      <c r="D240" s="160"/>
      <c r="E240" s="160"/>
      <c r="F240" s="160"/>
    </row>
    <row r="241" spans="2:6" x14ac:dyDescent="0.2">
      <c r="B241" s="201"/>
      <c r="C241" s="199" t="s">
        <v>266</v>
      </c>
      <c r="D241" s="160"/>
      <c r="E241" s="160"/>
      <c r="F241" s="160"/>
    </row>
    <row r="242" spans="2:6" x14ac:dyDescent="0.2">
      <c r="B242" s="201"/>
      <c r="C242" s="199" t="s">
        <v>267</v>
      </c>
      <c r="D242" s="160"/>
      <c r="E242" s="160"/>
      <c r="F242" s="160"/>
    </row>
    <row r="243" spans="2:6" x14ac:dyDescent="0.2">
      <c r="B243" s="201"/>
      <c r="C243" s="199" t="s">
        <v>268</v>
      </c>
      <c r="D243" s="160"/>
      <c r="E243" s="160"/>
      <c r="F243" s="160"/>
    </row>
    <row r="244" spans="2:6" x14ac:dyDescent="0.2">
      <c r="B244" s="201"/>
      <c r="C244" s="199" t="s">
        <v>269</v>
      </c>
      <c r="D244" s="160"/>
      <c r="E244" s="160"/>
      <c r="F244" s="160"/>
    </row>
    <row r="245" spans="2:6" x14ac:dyDescent="0.2">
      <c r="B245" s="203" t="s">
        <v>106</v>
      </c>
      <c r="C245" s="199" t="s">
        <v>129</v>
      </c>
      <c r="D245" s="160"/>
      <c r="E245" s="160"/>
      <c r="F245" s="160"/>
    </row>
    <row r="246" spans="2:6" ht="14.25" x14ac:dyDescent="0.2">
      <c r="B246" s="213" t="s">
        <v>130</v>
      </c>
      <c r="C246" s="214" t="s">
        <v>109</v>
      </c>
      <c r="D246" s="161">
        <v>292001526</v>
      </c>
      <c r="E246" s="161">
        <v>292001526</v>
      </c>
      <c r="F246" s="161">
        <f>+D246-E246</f>
        <v>0</v>
      </c>
    </row>
    <row r="247" spans="2:6" x14ac:dyDescent="0.2">
      <c r="B247" s="201"/>
      <c r="C247" s="200"/>
      <c r="D247" s="160"/>
      <c r="E247" s="160"/>
      <c r="F247" s="160"/>
    </row>
    <row r="248" spans="2:6" x14ac:dyDescent="0.2">
      <c r="B248" s="201"/>
      <c r="C248" s="199" t="s">
        <v>216</v>
      </c>
      <c r="D248" s="160"/>
      <c r="E248" s="160"/>
      <c r="F248" s="160"/>
    </row>
    <row r="249" spans="2:6" x14ac:dyDescent="0.2">
      <c r="B249" s="201"/>
      <c r="C249" s="199" t="s">
        <v>269</v>
      </c>
      <c r="D249" s="160"/>
      <c r="E249" s="160"/>
      <c r="F249" s="160"/>
    </row>
    <row r="250" spans="2:6" x14ac:dyDescent="0.2">
      <c r="B250" s="203" t="s">
        <v>106</v>
      </c>
      <c r="C250" s="199" t="s">
        <v>134</v>
      </c>
      <c r="D250" s="160"/>
      <c r="E250" s="160"/>
      <c r="F250" s="160"/>
    </row>
    <row r="251" spans="2:6" ht="14.25" x14ac:dyDescent="0.2">
      <c r="B251" s="213" t="s">
        <v>135</v>
      </c>
      <c r="C251" s="214" t="s">
        <v>109</v>
      </c>
      <c r="D251" s="161">
        <v>89000000</v>
      </c>
      <c r="E251" s="161">
        <v>89000000</v>
      </c>
      <c r="F251" s="161">
        <f>+D251-E251</f>
        <v>0</v>
      </c>
    </row>
    <row r="252" spans="2:6" x14ac:dyDescent="0.2">
      <c r="B252" s="201"/>
      <c r="C252" s="200"/>
      <c r="D252" s="160"/>
      <c r="E252" s="160"/>
      <c r="F252" s="160"/>
    </row>
    <row r="253" spans="2:6" x14ac:dyDescent="0.2">
      <c r="B253" s="201"/>
      <c r="C253" s="199" t="s">
        <v>270</v>
      </c>
      <c r="D253" s="160"/>
      <c r="E253" s="160"/>
      <c r="F253" s="160"/>
    </row>
    <row r="254" spans="2:6" x14ac:dyDescent="0.2">
      <c r="B254" s="201"/>
      <c r="C254" s="199" t="s">
        <v>216</v>
      </c>
      <c r="D254" s="160"/>
      <c r="E254" s="160"/>
      <c r="F254" s="160"/>
    </row>
    <row r="255" spans="2:6" x14ac:dyDescent="0.2">
      <c r="B255" s="201"/>
      <c r="C255" s="199" t="s">
        <v>271</v>
      </c>
      <c r="D255" s="160"/>
      <c r="E255" s="160"/>
      <c r="F255" s="160"/>
    </row>
    <row r="256" spans="2:6" x14ac:dyDescent="0.2">
      <c r="B256" s="203" t="s">
        <v>106</v>
      </c>
      <c r="C256" s="199" t="s">
        <v>272</v>
      </c>
      <c r="D256" s="160"/>
      <c r="E256" s="160"/>
      <c r="F256" s="160"/>
    </row>
    <row r="257" spans="2:6" x14ac:dyDescent="0.2">
      <c r="B257" s="201"/>
      <c r="C257" s="200"/>
      <c r="D257" s="160"/>
      <c r="E257" s="160"/>
      <c r="F257" s="160"/>
    </row>
    <row r="258" spans="2:6" x14ac:dyDescent="0.2">
      <c r="B258" s="201"/>
      <c r="C258" s="199" t="s">
        <v>273</v>
      </c>
      <c r="D258" s="160"/>
      <c r="E258" s="160"/>
      <c r="F258" s="160"/>
    </row>
    <row r="259" spans="2:6" x14ac:dyDescent="0.2">
      <c r="B259" s="201"/>
      <c r="C259" s="199" t="s">
        <v>274</v>
      </c>
      <c r="D259" s="160"/>
      <c r="E259" s="160"/>
      <c r="F259" s="160"/>
    </row>
    <row r="260" spans="2:6" x14ac:dyDescent="0.2">
      <c r="B260" s="203" t="s">
        <v>106</v>
      </c>
      <c r="C260" s="199" t="s">
        <v>156</v>
      </c>
      <c r="D260" s="160"/>
      <c r="E260" s="160"/>
      <c r="F260" s="160"/>
    </row>
    <row r="261" spans="2:6" ht="14.25" x14ac:dyDescent="0.2">
      <c r="B261" s="213" t="s">
        <v>275</v>
      </c>
      <c r="C261" s="214" t="s">
        <v>159</v>
      </c>
      <c r="D261" s="161">
        <v>0</v>
      </c>
      <c r="E261" s="161">
        <v>0</v>
      </c>
      <c r="F261" s="161">
        <f>+D261-E261</f>
        <v>0</v>
      </c>
    </row>
    <row r="262" spans="2:6" ht="28.5" x14ac:dyDescent="0.2">
      <c r="B262" s="213" t="s">
        <v>276</v>
      </c>
      <c r="C262" s="214" t="s">
        <v>151</v>
      </c>
      <c r="D262" s="161">
        <v>0</v>
      </c>
      <c r="E262" s="161">
        <v>0</v>
      </c>
      <c r="F262" s="161">
        <f>+D262-E262</f>
        <v>0</v>
      </c>
    </row>
    <row r="263" spans="2:6" x14ac:dyDescent="0.2">
      <c r="B263" s="203" t="s">
        <v>106</v>
      </c>
      <c r="C263" s="199" t="s">
        <v>157</v>
      </c>
      <c r="D263" s="160"/>
      <c r="E263" s="160"/>
      <c r="F263" s="160"/>
    </row>
    <row r="264" spans="2:6" ht="14.25" x14ac:dyDescent="0.2">
      <c r="B264" s="213" t="s">
        <v>158</v>
      </c>
      <c r="C264" s="214" t="s">
        <v>159</v>
      </c>
      <c r="D264" s="161">
        <v>0</v>
      </c>
      <c r="E264" s="161">
        <v>0</v>
      </c>
      <c r="F264" s="161">
        <f>+D264-E264</f>
        <v>0</v>
      </c>
    </row>
    <row r="265" spans="2:6" ht="25.5" x14ac:dyDescent="0.2">
      <c r="B265" s="203" t="s">
        <v>106</v>
      </c>
      <c r="C265" s="199" t="s">
        <v>160</v>
      </c>
      <c r="D265" s="160"/>
      <c r="E265" s="160"/>
      <c r="F265" s="160"/>
    </row>
    <row r="266" spans="2:6" ht="25.5" x14ac:dyDescent="0.2">
      <c r="B266" s="203" t="s">
        <v>106</v>
      </c>
      <c r="C266" s="199" t="s">
        <v>161</v>
      </c>
      <c r="D266" s="160"/>
      <c r="E266" s="160"/>
      <c r="F266" s="160"/>
    </row>
    <row r="267" spans="2:6" ht="25.5" x14ac:dyDescent="0.2">
      <c r="B267" s="203" t="s">
        <v>106</v>
      </c>
      <c r="C267" s="199" t="s">
        <v>163</v>
      </c>
      <c r="D267" s="160"/>
      <c r="E267" s="160"/>
      <c r="F267" s="160"/>
    </row>
    <row r="268" spans="2:6" x14ac:dyDescent="0.2">
      <c r="B268" s="203" t="s">
        <v>106</v>
      </c>
      <c r="C268" s="199" t="s">
        <v>165</v>
      </c>
      <c r="D268" s="160"/>
      <c r="E268" s="160"/>
      <c r="F268" s="160"/>
    </row>
    <row r="269" spans="2:6" x14ac:dyDescent="0.2">
      <c r="B269" s="201"/>
      <c r="C269" s="200"/>
      <c r="D269" s="160"/>
      <c r="E269" s="160"/>
      <c r="F269" s="160"/>
    </row>
    <row r="270" spans="2:6" x14ac:dyDescent="0.2">
      <c r="B270" s="201"/>
      <c r="C270" s="199" t="s">
        <v>277</v>
      </c>
      <c r="D270" s="160"/>
      <c r="E270" s="160"/>
      <c r="F270" s="160"/>
    </row>
    <row r="271" spans="2:6" x14ac:dyDescent="0.2">
      <c r="B271" s="203" t="s">
        <v>106</v>
      </c>
      <c r="C271" s="199" t="s">
        <v>137</v>
      </c>
      <c r="D271" s="160"/>
      <c r="E271" s="160"/>
      <c r="F271" s="160"/>
    </row>
    <row r="272" spans="2:6" ht="14.25" x14ac:dyDescent="0.2">
      <c r="B272" s="213" t="s">
        <v>278</v>
      </c>
      <c r="C272" s="214" t="s">
        <v>154</v>
      </c>
      <c r="D272" s="161">
        <v>230822120.63</v>
      </c>
      <c r="E272" s="161">
        <v>230822120.63</v>
      </c>
      <c r="F272" s="161">
        <f>+D272-E272</f>
        <v>0</v>
      </c>
    </row>
    <row r="273" spans="2:6" ht="25.5" x14ac:dyDescent="0.2">
      <c r="B273" s="203" t="s">
        <v>106</v>
      </c>
      <c r="C273" s="199" t="s">
        <v>279</v>
      </c>
      <c r="D273" s="160"/>
      <c r="E273" s="160"/>
      <c r="F273" s="160"/>
    </row>
    <row r="274" spans="2:6" ht="14.25" x14ac:dyDescent="0.2">
      <c r="B274" s="213" t="s">
        <v>280</v>
      </c>
      <c r="C274" s="214" t="s">
        <v>281</v>
      </c>
      <c r="D274" s="161">
        <v>0</v>
      </c>
      <c r="E274" s="161">
        <v>0</v>
      </c>
      <c r="F274" s="161">
        <f>+D274-E274</f>
        <v>0</v>
      </c>
    </row>
    <row r="275" spans="2:6" ht="25.5" x14ac:dyDescent="0.2">
      <c r="B275" s="203" t="s">
        <v>106</v>
      </c>
      <c r="C275" s="199" t="s">
        <v>139</v>
      </c>
      <c r="D275" s="160"/>
      <c r="E275" s="160"/>
      <c r="F275" s="160"/>
    </row>
    <row r="276" spans="2:6" ht="14.25" x14ac:dyDescent="0.2">
      <c r="B276" s="213" t="s">
        <v>282</v>
      </c>
      <c r="C276" s="214" t="s">
        <v>154</v>
      </c>
      <c r="D276" s="161">
        <v>0</v>
      </c>
      <c r="E276" s="161">
        <v>0</v>
      </c>
      <c r="F276" s="161">
        <f>+D276-E276</f>
        <v>0</v>
      </c>
    </row>
    <row r="277" spans="2:6" ht="28.5" x14ac:dyDescent="0.2">
      <c r="B277" s="213" t="s">
        <v>140</v>
      </c>
      <c r="C277" s="214" t="s">
        <v>141</v>
      </c>
      <c r="D277" s="161">
        <v>123022807</v>
      </c>
      <c r="E277" s="161">
        <v>123022807</v>
      </c>
      <c r="F277" s="161">
        <f>+D277-E277</f>
        <v>0</v>
      </c>
    </row>
    <row r="278" spans="2:6" x14ac:dyDescent="0.2">
      <c r="B278" s="203" t="s">
        <v>106</v>
      </c>
      <c r="C278" s="199" t="s">
        <v>142</v>
      </c>
      <c r="D278" s="160"/>
      <c r="E278" s="160"/>
      <c r="F278" s="160"/>
    </row>
    <row r="279" spans="2:6" ht="14.25" x14ac:dyDescent="0.2">
      <c r="B279" s="213" t="s">
        <v>143</v>
      </c>
      <c r="C279" s="214" t="s">
        <v>144</v>
      </c>
      <c r="D279" s="161">
        <v>0</v>
      </c>
      <c r="E279" s="161">
        <v>0</v>
      </c>
      <c r="F279" s="161">
        <f>+D279-E279</f>
        <v>0</v>
      </c>
    </row>
    <row r="280" spans="2:6" ht="14.25" x14ac:dyDescent="0.2">
      <c r="B280" s="213" t="s">
        <v>146</v>
      </c>
      <c r="C280" s="214" t="s">
        <v>147</v>
      </c>
      <c r="D280" s="161">
        <v>0</v>
      </c>
      <c r="E280" s="161">
        <v>0</v>
      </c>
      <c r="F280" s="161">
        <f>+D280-E280</f>
        <v>0</v>
      </c>
    </row>
    <row r="281" spans="2:6" ht="28.5" x14ac:dyDescent="0.2">
      <c r="B281" s="213" t="s">
        <v>150</v>
      </c>
      <c r="C281" s="214" t="s">
        <v>151</v>
      </c>
      <c r="D281" s="161">
        <v>0</v>
      </c>
      <c r="E281" s="161">
        <v>0</v>
      </c>
      <c r="F281" s="161">
        <f>+D281-E281</f>
        <v>0</v>
      </c>
    </row>
    <row r="282" spans="2:6" x14ac:dyDescent="0.2">
      <c r="B282" s="203" t="s">
        <v>106</v>
      </c>
      <c r="C282" s="199" t="s">
        <v>152</v>
      </c>
      <c r="D282" s="160"/>
      <c r="E282" s="160"/>
      <c r="F282" s="160"/>
    </row>
    <row r="283" spans="2:6" ht="14.25" x14ac:dyDescent="0.2">
      <c r="B283" s="213" t="s">
        <v>283</v>
      </c>
      <c r="C283" s="214" t="s">
        <v>154</v>
      </c>
      <c r="D283" s="161">
        <v>0</v>
      </c>
      <c r="E283" s="161">
        <v>0</v>
      </c>
      <c r="F283" s="161">
        <f>+D283-E283</f>
        <v>0</v>
      </c>
    </row>
    <row r="284" spans="2:6" x14ac:dyDescent="0.2">
      <c r="B284" s="203" t="s">
        <v>106</v>
      </c>
      <c r="C284" s="199" t="s">
        <v>107</v>
      </c>
      <c r="D284" s="160"/>
      <c r="E284" s="160"/>
      <c r="F284" s="160"/>
    </row>
    <row r="285" spans="2:6" ht="14.25" x14ac:dyDescent="0.2">
      <c r="B285" s="213" t="s">
        <v>153</v>
      </c>
      <c r="C285" s="214" t="s">
        <v>154</v>
      </c>
      <c r="D285" s="161">
        <v>233935967</v>
      </c>
      <c r="E285" s="161">
        <v>233935967</v>
      </c>
      <c r="F285" s="161">
        <f>+D285-E285</f>
        <v>0</v>
      </c>
    </row>
    <row r="286" spans="2:6" x14ac:dyDescent="0.2">
      <c r="B286" s="203" t="s">
        <v>106</v>
      </c>
      <c r="C286" s="199" t="s">
        <v>274</v>
      </c>
      <c r="D286" s="160"/>
      <c r="E286" s="160"/>
      <c r="F286" s="160"/>
    </row>
    <row r="287" spans="2:6" x14ac:dyDescent="0.2">
      <c r="B287" s="203" t="s">
        <v>106</v>
      </c>
      <c r="C287" s="199" t="s">
        <v>284</v>
      </c>
      <c r="D287" s="160"/>
      <c r="E287" s="160"/>
      <c r="F287" s="160"/>
    </row>
    <row r="288" spans="2:6" x14ac:dyDescent="0.2">
      <c r="B288" s="201"/>
      <c r="C288" s="200"/>
      <c r="D288" s="160"/>
      <c r="E288" s="160"/>
      <c r="F288" s="160"/>
    </row>
    <row r="289" spans="2:6" x14ac:dyDescent="0.2">
      <c r="B289" s="201"/>
      <c r="C289" s="199" t="s">
        <v>285</v>
      </c>
      <c r="D289" s="160"/>
      <c r="E289" s="160"/>
      <c r="F289" s="160"/>
    </row>
    <row r="290" spans="2:6" x14ac:dyDescent="0.2">
      <c r="B290" s="201"/>
      <c r="C290" s="199" t="s">
        <v>286</v>
      </c>
      <c r="D290" s="160"/>
      <c r="E290" s="160"/>
      <c r="F290" s="160"/>
    </row>
    <row r="291" spans="2:6" x14ac:dyDescent="0.2">
      <c r="B291" s="203" t="s">
        <v>106</v>
      </c>
      <c r="C291" s="199" t="s">
        <v>172</v>
      </c>
      <c r="D291" s="160"/>
      <c r="E291" s="160"/>
      <c r="F291" s="160"/>
    </row>
    <row r="292" spans="2:6" ht="14.25" x14ac:dyDescent="0.2">
      <c r="B292" s="213" t="s">
        <v>173</v>
      </c>
      <c r="C292" s="214" t="s">
        <v>174</v>
      </c>
      <c r="D292" s="161">
        <v>0</v>
      </c>
      <c r="E292" s="161">
        <v>0</v>
      </c>
      <c r="F292" s="161">
        <f>+D292-E292</f>
        <v>0</v>
      </c>
    </row>
    <row r="293" spans="2:6" ht="14.25" x14ac:dyDescent="0.2">
      <c r="B293" s="213" t="s">
        <v>177</v>
      </c>
      <c r="C293" s="214" t="s">
        <v>178</v>
      </c>
      <c r="D293" s="161">
        <v>0</v>
      </c>
      <c r="E293" s="161">
        <v>0</v>
      </c>
      <c r="F293" s="161">
        <f>+D293-E293</f>
        <v>0</v>
      </c>
    </row>
    <row r="294" spans="2:6" x14ac:dyDescent="0.2">
      <c r="B294" s="203" t="s">
        <v>106</v>
      </c>
      <c r="C294" s="199" t="s">
        <v>287</v>
      </c>
      <c r="D294" s="160"/>
      <c r="E294" s="160"/>
      <c r="F294" s="160"/>
    </row>
    <row r="295" spans="2:6" x14ac:dyDescent="0.2">
      <c r="B295" s="203" t="s">
        <v>106</v>
      </c>
      <c r="C295" s="199" t="s">
        <v>288</v>
      </c>
      <c r="D295" s="160"/>
      <c r="E295" s="160"/>
      <c r="F295" s="160"/>
    </row>
    <row r="296" spans="2:6" x14ac:dyDescent="0.2">
      <c r="B296" s="203" t="s">
        <v>106</v>
      </c>
      <c r="C296" s="199" t="s">
        <v>219</v>
      </c>
      <c r="D296" s="160"/>
      <c r="E296" s="160"/>
      <c r="F296" s="160"/>
    </row>
    <row r="297" spans="2:6" x14ac:dyDescent="0.2">
      <c r="B297" s="203" t="s">
        <v>106</v>
      </c>
      <c r="C297" s="199" t="s">
        <v>218</v>
      </c>
      <c r="D297" s="160"/>
      <c r="E297" s="160"/>
      <c r="F297" s="160"/>
    </row>
    <row r="298" spans="2:6" x14ac:dyDescent="0.2">
      <c r="B298" s="203" t="s">
        <v>106</v>
      </c>
      <c r="C298" s="199" t="s">
        <v>289</v>
      </c>
      <c r="D298" s="160"/>
      <c r="E298" s="160"/>
      <c r="F298" s="160"/>
    </row>
    <row r="299" spans="2:6" x14ac:dyDescent="0.2">
      <c r="B299" s="203" t="s">
        <v>106</v>
      </c>
      <c r="C299" s="199" t="s">
        <v>290</v>
      </c>
      <c r="D299" s="160"/>
      <c r="E299" s="160"/>
      <c r="F299" s="160"/>
    </row>
    <row r="300" spans="2:6" x14ac:dyDescent="0.2">
      <c r="B300" s="201"/>
      <c r="C300" s="200"/>
      <c r="D300" s="160"/>
      <c r="E300" s="160"/>
      <c r="F300" s="160"/>
    </row>
    <row r="301" spans="2:6" x14ac:dyDescent="0.2">
      <c r="B301" s="201"/>
      <c r="C301" s="199" t="s">
        <v>291</v>
      </c>
      <c r="D301" s="160"/>
      <c r="E301" s="160"/>
      <c r="F301" s="160"/>
    </row>
    <row r="302" spans="2:6" x14ac:dyDescent="0.2">
      <c r="B302" s="203" t="s">
        <v>106</v>
      </c>
      <c r="C302" s="199" t="s">
        <v>292</v>
      </c>
      <c r="D302" s="160"/>
      <c r="E302" s="160"/>
      <c r="F302" s="160"/>
    </row>
    <row r="303" spans="2:6" x14ac:dyDescent="0.2">
      <c r="B303" s="203" t="s">
        <v>106</v>
      </c>
      <c r="C303" s="199" t="s">
        <v>189</v>
      </c>
      <c r="D303" s="160"/>
      <c r="E303" s="160"/>
      <c r="F303" s="160"/>
    </row>
    <row r="304" spans="2:6" x14ac:dyDescent="0.2">
      <c r="B304" s="201"/>
      <c r="C304" s="200"/>
      <c r="D304" s="160"/>
      <c r="E304" s="160"/>
      <c r="F304" s="160"/>
    </row>
    <row r="305" spans="2:6" x14ac:dyDescent="0.2">
      <c r="B305" s="201"/>
      <c r="C305" s="199" t="s">
        <v>293</v>
      </c>
      <c r="D305" s="160"/>
      <c r="E305" s="160"/>
      <c r="F305" s="160"/>
    </row>
    <row r="306" spans="2:6" x14ac:dyDescent="0.2">
      <c r="B306" s="203" t="s">
        <v>106</v>
      </c>
      <c r="C306" s="199" t="s">
        <v>246</v>
      </c>
      <c r="D306" s="160"/>
      <c r="E306" s="160"/>
      <c r="F306" s="160"/>
    </row>
    <row r="307" spans="2:6" x14ac:dyDescent="0.2">
      <c r="B307" s="201"/>
      <c r="C307" s="200"/>
      <c r="D307" s="160"/>
      <c r="E307" s="160"/>
      <c r="F307" s="160"/>
    </row>
    <row r="308" spans="2:6" x14ac:dyDescent="0.2">
      <c r="B308" s="230" t="s">
        <v>294</v>
      </c>
      <c r="C308" s="207"/>
      <c r="D308" s="231">
        <f>SUM(D8:D307)</f>
        <v>32247630315.510006</v>
      </c>
      <c r="E308" s="231">
        <f>SUM(E8:E307)</f>
        <v>6951415067.6999998</v>
      </c>
      <c r="F308" s="231">
        <f>+D308-E308</f>
        <v>25296215247.810005</v>
      </c>
    </row>
    <row r="309" spans="2:6" x14ac:dyDescent="0.2">
      <c r="B309" s="201"/>
      <c r="C309" s="200"/>
      <c r="D309" s="215"/>
      <c r="E309" s="215"/>
      <c r="F309" s="215"/>
    </row>
    <row r="310" spans="2:6" x14ac:dyDescent="0.2">
      <c r="B310" s="201"/>
      <c r="C310" s="200"/>
      <c r="D310" s="160"/>
      <c r="E310" s="160"/>
      <c r="F310" s="160"/>
    </row>
    <row r="311" spans="2:6" x14ac:dyDescent="0.2">
      <c r="B311" s="201"/>
      <c r="C311" s="200"/>
      <c r="D311" s="160"/>
      <c r="E311" s="160"/>
      <c r="F311" s="160"/>
    </row>
    <row r="312" spans="2:6" x14ac:dyDescent="0.2">
      <c r="B312" s="201"/>
      <c r="C312" s="200"/>
      <c r="D312" s="160"/>
      <c r="E312" s="160"/>
      <c r="F312" s="160"/>
    </row>
    <row r="313" spans="2:6" x14ac:dyDescent="0.2">
      <c r="B313" s="201"/>
      <c r="C313" s="200"/>
      <c r="D313" s="201"/>
      <c r="E313" s="201"/>
      <c r="F313" s="201"/>
    </row>
    <row r="314" spans="2:6" x14ac:dyDescent="0.2">
      <c r="B314" s="201"/>
      <c r="C314" s="200"/>
      <c r="D314" s="201"/>
      <c r="E314" s="201"/>
      <c r="F314" s="201"/>
    </row>
    <row r="315" spans="2:6" x14ac:dyDescent="0.2">
      <c r="B315" s="201"/>
      <c r="C315" s="200"/>
      <c r="D315" s="201"/>
      <c r="E315" s="201"/>
      <c r="F315" s="201"/>
    </row>
    <row r="316" spans="2:6" x14ac:dyDescent="0.2">
      <c r="B316" s="201"/>
      <c r="C316" s="200"/>
      <c r="D316" s="201"/>
      <c r="E316" s="201"/>
      <c r="F316" s="201"/>
    </row>
  </sheetData>
  <autoFilter ref="A7:F7"/>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53"/>
  <sheetViews>
    <sheetView workbookViewId="0">
      <selection activeCell="D11" sqref="D11"/>
    </sheetView>
  </sheetViews>
  <sheetFormatPr baseColWidth="10" defaultRowHeight="14.25" x14ac:dyDescent="0.2"/>
  <cols>
    <col min="1" max="1" width="9.875" customWidth="1"/>
    <col min="2" max="2" width="11" style="121"/>
    <col min="4" max="5" width="53.125" customWidth="1"/>
    <col min="6" max="6" width="18.125" customWidth="1"/>
    <col min="7" max="7" width="53.125" customWidth="1"/>
    <col min="8" max="8" width="18.125" style="121" customWidth="1"/>
    <col min="9" max="9" width="18.125" style="125" customWidth="1"/>
    <col min="10" max="10" width="11" style="121"/>
    <col min="257" max="257" width="8.75" customWidth="1"/>
    <col min="260" max="261" width="53.125" customWidth="1"/>
    <col min="262" max="262" width="18.125" customWidth="1"/>
    <col min="263" max="263" width="53.125" customWidth="1"/>
    <col min="264" max="265" width="18.125" customWidth="1"/>
    <col min="513" max="513" width="8.75" customWidth="1"/>
    <col min="516" max="517" width="53.125" customWidth="1"/>
    <col min="518" max="518" width="18.125" customWidth="1"/>
    <col min="519" max="519" width="53.125" customWidth="1"/>
    <col min="520" max="521" width="18.125" customWidth="1"/>
    <col min="769" max="769" width="8.75" customWidth="1"/>
    <col min="772" max="773" width="53.125" customWidth="1"/>
    <col min="774" max="774" width="18.125" customWidth="1"/>
    <col min="775" max="775" width="53.125" customWidth="1"/>
    <col min="776" max="777" width="18.125" customWidth="1"/>
    <col min="1025" max="1025" width="8.75" customWidth="1"/>
    <col min="1028" max="1029" width="53.125" customWidth="1"/>
    <col min="1030" max="1030" width="18.125" customWidth="1"/>
    <col min="1031" max="1031" width="53.125" customWidth="1"/>
    <col min="1032" max="1033" width="18.125" customWidth="1"/>
    <col min="1281" max="1281" width="8.75" customWidth="1"/>
    <col min="1284" max="1285" width="53.125" customWidth="1"/>
    <col min="1286" max="1286" width="18.125" customWidth="1"/>
    <col min="1287" max="1287" width="53.125" customWidth="1"/>
    <col min="1288" max="1289" width="18.125" customWidth="1"/>
    <col min="1537" max="1537" width="8.75" customWidth="1"/>
    <col min="1540" max="1541" width="53.125" customWidth="1"/>
    <col min="1542" max="1542" width="18.125" customWidth="1"/>
    <col min="1543" max="1543" width="53.125" customWidth="1"/>
    <col min="1544" max="1545" width="18.125" customWidth="1"/>
    <col min="1793" max="1793" width="8.75" customWidth="1"/>
    <col min="1796" max="1797" width="53.125" customWidth="1"/>
    <col min="1798" max="1798" width="18.125" customWidth="1"/>
    <col min="1799" max="1799" width="53.125" customWidth="1"/>
    <col min="1800" max="1801" width="18.125" customWidth="1"/>
    <col min="2049" max="2049" width="8.75" customWidth="1"/>
    <col min="2052" max="2053" width="53.125" customWidth="1"/>
    <col min="2054" max="2054" width="18.125" customWidth="1"/>
    <col min="2055" max="2055" width="53.125" customWidth="1"/>
    <col min="2056" max="2057" width="18.125" customWidth="1"/>
    <col min="2305" max="2305" width="8.75" customWidth="1"/>
    <col min="2308" max="2309" width="53.125" customWidth="1"/>
    <col min="2310" max="2310" width="18.125" customWidth="1"/>
    <col min="2311" max="2311" width="53.125" customWidth="1"/>
    <col min="2312" max="2313" width="18.125" customWidth="1"/>
    <col min="2561" max="2561" width="8.75" customWidth="1"/>
    <col min="2564" max="2565" width="53.125" customWidth="1"/>
    <col min="2566" max="2566" width="18.125" customWidth="1"/>
    <col min="2567" max="2567" width="53.125" customWidth="1"/>
    <col min="2568" max="2569" width="18.125" customWidth="1"/>
    <col min="2817" max="2817" width="8.75" customWidth="1"/>
    <col min="2820" max="2821" width="53.125" customWidth="1"/>
    <col min="2822" max="2822" width="18.125" customWidth="1"/>
    <col min="2823" max="2823" width="53.125" customWidth="1"/>
    <col min="2824" max="2825" width="18.125" customWidth="1"/>
    <col min="3073" max="3073" width="8.75" customWidth="1"/>
    <col min="3076" max="3077" width="53.125" customWidth="1"/>
    <col min="3078" max="3078" width="18.125" customWidth="1"/>
    <col min="3079" max="3079" width="53.125" customWidth="1"/>
    <col min="3080" max="3081" width="18.125" customWidth="1"/>
    <col min="3329" max="3329" width="8.75" customWidth="1"/>
    <col min="3332" max="3333" width="53.125" customWidth="1"/>
    <col min="3334" max="3334" width="18.125" customWidth="1"/>
    <col min="3335" max="3335" width="53.125" customWidth="1"/>
    <col min="3336" max="3337" width="18.125" customWidth="1"/>
    <col min="3585" max="3585" width="8.75" customWidth="1"/>
    <col min="3588" max="3589" width="53.125" customWidth="1"/>
    <col min="3590" max="3590" width="18.125" customWidth="1"/>
    <col min="3591" max="3591" width="53.125" customWidth="1"/>
    <col min="3592" max="3593" width="18.125" customWidth="1"/>
    <col min="3841" max="3841" width="8.75" customWidth="1"/>
    <col min="3844" max="3845" width="53.125" customWidth="1"/>
    <col min="3846" max="3846" width="18.125" customWidth="1"/>
    <col min="3847" max="3847" width="53.125" customWidth="1"/>
    <col min="3848" max="3849" width="18.125" customWidth="1"/>
    <col min="4097" max="4097" width="8.75" customWidth="1"/>
    <col min="4100" max="4101" width="53.125" customWidth="1"/>
    <col min="4102" max="4102" width="18.125" customWidth="1"/>
    <col min="4103" max="4103" width="53.125" customWidth="1"/>
    <col min="4104" max="4105" width="18.125" customWidth="1"/>
    <col min="4353" max="4353" width="8.75" customWidth="1"/>
    <col min="4356" max="4357" width="53.125" customWidth="1"/>
    <col min="4358" max="4358" width="18.125" customWidth="1"/>
    <col min="4359" max="4359" width="53.125" customWidth="1"/>
    <col min="4360" max="4361" width="18.125" customWidth="1"/>
    <col min="4609" max="4609" width="8.75" customWidth="1"/>
    <col min="4612" max="4613" width="53.125" customWidth="1"/>
    <col min="4614" max="4614" width="18.125" customWidth="1"/>
    <col min="4615" max="4615" width="53.125" customWidth="1"/>
    <col min="4616" max="4617" width="18.125" customWidth="1"/>
    <col min="4865" max="4865" width="8.75" customWidth="1"/>
    <col min="4868" max="4869" width="53.125" customWidth="1"/>
    <col min="4870" max="4870" width="18.125" customWidth="1"/>
    <col min="4871" max="4871" width="53.125" customWidth="1"/>
    <col min="4872" max="4873" width="18.125" customWidth="1"/>
    <col min="5121" max="5121" width="8.75" customWidth="1"/>
    <col min="5124" max="5125" width="53.125" customWidth="1"/>
    <col min="5126" max="5126" width="18.125" customWidth="1"/>
    <col min="5127" max="5127" width="53.125" customWidth="1"/>
    <col min="5128" max="5129" width="18.125" customWidth="1"/>
    <col min="5377" max="5377" width="8.75" customWidth="1"/>
    <col min="5380" max="5381" width="53.125" customWidth="1"/>
    <col min="5382" max="5382" width="18.125" customWidth="1"/>
    <col min="5383" max="5383" width="53.125" customWidth="1"/>
    <col min="5384" max="5385" width="18.125" customWidth="1"/>
    <col min="5633" max="5633" width="8.75" customWidth="1"/>
    <col min="5636" max="5637" width="53.125" customWidth="1"/>
    <col min="5638" max="5638" width="18.125" customWidth="1"/>
    <col min="5639" max="5639" width="53.125" customWidth="1"/>
    <col min="5640" max="5641" width="18.125" customWidth="1"/>
    <col min="5889" max="5889" width="8.75" customWidth="1"/>
    <col min="5892" max="5893" width="53.125" customWidth="1"/>
    <col min="5894" max="5894" width="18.125" customWidth="1"/>
    <col min="5895" max="5895" width="53.125" customWidth="1"/>
    <col min="5896" max="5897" width="18.125" customWidth="1"/>
    <col min="6145" max="6145" width="8.75" customWidth="1"/>
    <col min="6148" max="6149" width="53.125" customWidth="1"/>
    <col min="6150" max="6150" width="18.125" customWidth="1"/>
    <col min="6151" max="6151" width="53.125" customWidth="1"/>
    <col min="6152" max="6153" width="18.125" customWidth="1"/>
    <col min="6401" max="6401" width="8.75" customWidth="1"/>
    <col min="6404" max="6405" width="53.125" customWidth="1"/>
    <col min="6406" max="6406" width="18.125" customWidth="1"/>
    <col min="6407" max="6407" width="53.125" customWidth="1"/>
    <col min="6408" max="6409" width="18.125" customWidth="1"/>
    <col min="6657" max="6657" width="8.75" customWidth="1"/>
    <col min="6660" max="6661" width="53.125" customWidth="1"/>
    <col min="6662" max="6662" width="18.125" customWidth="1"/>
    <col min="6663" max="6663" width="53.125" customWidth="1"/>
    <col min="6664" max="6665" width="18.125" customWidth="1"/>
    <col min="6913" max="6913" width="8.75" customWidth="1"/>
    <col min="6916" max="6917" width="53.125" customWidth="1"/>
    <col min="6918" max="6918" width="18.125" customWidth="1"/>
    <col min="6919" max="6919" width="53.125" customWidth="1"/>
    <col min="6920" max="6921" width="18.125" customWidth="1"/>
    <col min="7169" max="7169" width="8.75" customWidth="1"/>
    <col min="7172" max="7173" width="53.125" customWidth="1"/>
    <col min="7174" max="7174" width="18.125" customWidth="1"/>
    <col min="7175" max="7175" width="53.125" customWidth="1"/>
    <col min="7176" max="7177" width="18.125" customWidth="1"/>
    <col min="7425" max="7425" width="8.75" customWidth="1"/>
    <col min="7428" max="7429" width="53.125" customWidth="1"/>
    <col min="7430" max="7430" width="18.125" customWidth="1"/>
    <col min="7431" max="7431" width="53.125" customWidth="1"/>
    <col min="7432" max="7433" width="18.125" customWidth="1"/>
    <col min="7681" max="7681" width="8.75" customWidth="1"/>
    <col min="7684" max="7685" width="53.125" customWidth="1"/>
    <col min="7686" max="7686" width="18.125" customWidth="1"/>
    <col min="7687" max="7687" width="53.125" customWidth="1"/>
    <col min="7688" max="7689" width="18.125" customWidth="1"/>
    <col min="7937" max="7937" width="8.75" customWidth="1"/>
    <col min="7940" max="7941" width="53.125" customWidth="1"/>
    <col min="7942" max="7942" width="18.125" customWidth="1"/>
    <col min="7943" max="7943" width="53.125" customWidth="1"/>
    <col min="7944" max="7945" width="18.125" customWidth="1"/>
    <col min="8193" max="8193" width="8.75" customWidth="1"/>
    <col min="8196" max="8197" width="53.125" customWidth="1"/>
    <col min="8198" max="8198" width="18.125" customWidth="1"/>
    <col min="8199" max="8199" width="53.125" customWidth="1"/>
    <col min="8200" max="8201" width="18.125" customWidth="1"/>
    <col min="8449" max="8449" width="8.75" customWidth="1"/>
    <col min="8452" max="8453" width="53.125" customWidth="1"/>
    <col min="8454" max="8454" width="18.125" customWidth="1"/>
    <col min="8455" max="8455" width="53.125" customWidth="1"/>
    <col min="8456" max="8457" width="18.125" customWidth="1"/>
    <col min="8705" max="8705" width="8.75" customWidth="1"/>
    <col min="8708" max="8709" width="53.125" customWidth="1"/>
    <col min="8710" max="8710" width="18.125" customWidth="1"/>
    <col min="8711" max="8711" width="53.125" customWidth="1"/>
    <col min="8712" max="8713" width="18.125" customWidth="1"/>
    <col min="8961" max="8961" width="8.75" customWidth="1"/>
    <col min="8964" max="8965" width="53.125" customWidth="1"/>
    <col min="8966" max="8966" width="18.125" customWidth="1"/>
    <col min="8967" max="8967" width="53.125" customWidth="1"/>
    <col min="8968" max="8969" width="18.125" customWidth="1"/>
    <col min="9217" max="9217" width="8.75" customWidth="1"/>
    <col min="9220" max="9221" width="53.125" customWidth="1"/>
    <col min="9222" max="9222" width="18.125" customWidth="1"/>
    <col min="9223" max="9223" width="53.125" customWidth="1"/>
    <col min="9224" max="9225" width="18.125" customWidth="1"/>
    <col min="9473" max="9473" width="8.75" customWidth="1"/>
    <col min="9476" max="9477" width="53.125" customWidth="1"/>
    <col min="9478" max="9478" width="18.125" customWidth="1"/>
    <col min="9479" max="9479" width="53.125" customWidth="1"/>
    <col min="9480" max="9481" width="18.125" customWidth="1"/>
    <col min="9729" max="9729" width="8.75" customWidth="1"/>
    <col min="9732" max="9733" width="53.125" customWidth="1"/>
    <col min="9734" max="9734" width="18.125" customWidth="1"/>
    <col min="9735" max="9735" width="53.125" customWidth="1"/>
    <col min="9736" max="9737" width="18.125" customWidth="1"/>
    <col min="9985" max="9985" width="8.75" customWidth="1"/>
    <col min="9988" max="9989" width="53.125" customWidth="1"/>
    <col min="9990" max="9990" width="18.125" customWidth="1"/>
    <col min="9991" max="9991" width="53.125" customWidth="1"/>
    <col min="9992" max="9993" width="18.125" customWidth="1"/>
    <col min="10241" max="10241" width="8.75" customWidth="1"/>
    <col min="10244" max="10245" width="53.125" customWidth="1"/>
    <col min="10246" max="10246" width="18.125" customWidth="1"/>
    <col min="10247" max="10247" width="53.125" customWidth="1"/>
    <col min="10248" max="10249" width="18.125" customWidth="1"/>
    <col min="10497" max="10497" width="8.75" customWidth="1"/>
    <col min="10500" max="10501" width="53.125" customWidth="1"/>
    <col min="10502" max="10502" width="18.125" customWidth="1"/>
    <col min="10503" max="10503" width="53.125" customWidth="1"/>
    <col min="10504" max="10505" width="18.125" customWidth="1"/>
    <col min="10753" max="10753" width="8.75" customWidth="1"/>
    <col min="10756" max="10757" width="53.125" customWidth="1"/>
    <col min="10758" max="10758" width="18.125" customWidth="1"/>
    <col min="10759" max="10759" width="53.125" customWidth="1"/>
    <col min="10760" max="10761" width="18.125" customWidth="1"/>
    <col min="11009" max="11009" width="8.75" customWidth="1"/>
    <col min="11012" max="11013" width="53.125" customWidth="1"/>
    <col min="11014" max="11014" width="18.125" customWidth="1"/>
    <col min="11015" max="11015" width="53.125" customWidth="1"/>
    <col min="11016" max="11017" width="18.125" customWidth="1"/>
    <col min="11265" max="11265" width="8.75" customWidth="1"/>
    <col min="11268" max="11269" width="53.125" customWidth="1"/>
    <col min="11270" max="11270" width="18.125" customWidth="1"/>
    <col min="11271" max="11271" width="53.125" customWidth="1"/>
    <col min="11272" max="11273" width="18.125" customWidth="1"/>
    <col min="11521" max="11521" width="8.75" customWidth="1"/>
    <col min="11524" max="11525" width="53.125" customWidth="1"/>
    <col min="11526" max="11526" width="18.125" customWidth="1"/>
    <col min="11527" max="11527" width="53.125" customWidth="1"/>
    <col min="11528" max="11529" width="18.125" customWidth="1"/>
    <col min="11777" max="11777" width="8.75" customWidth="1"/>
    <col min="11780" max="11781" width="53.125" customWidth="1"/>
    <col min="11782" max="11782" width="18.125" customWidth="1"/>
    <col min="11783" max="11783" width="53.125" customWidth="1"/>
    <col min="11784" max="11785" width="18.125" customWidth="1"/>
    <col min="12033" max="12033" width="8.75" customWidth="1"/>
    <col min="12036" max="12037" width="53.125" customWidth="1"/>
    <col min="12038" max="12038" width="18.125" customWidth="1"/>
    <col min="12039" max="12039" width="53.125" customWidth="1"/>
    <col min="12040" max="12041" width="18.125" customWidth="1"/>
    <col min="12289" max="12289" width="8.75" customWidth="1"/>
    <col min="12292" max="12293" width="53.125" customWidth="1"/>
    <col min="12294" max="12294" width="18.125" customWidth="1"/>
    <col min="12295" max="12295" width="53.125" customWidth="1"/>
    <col min="12296" max="12297" width="18.125" customWidth="1"/>
    <col min="12545" max="12545" width="8.75" customWidth="1"/>
    <col min="12548" max="12549" width="53.125" customWidth="1"/>
    <col min="12550" max="12550" width="18.125" customWidth="1"/>
    <col min="12551" max="12551" width="53.125" customWidth="1"/>
    <col min="12552" max="12553" width="18.125" customWidth="1"/>
    <col min="12801" max="12801" width="8.75" customWidth="1"/>
    <col min="12804" max="12805" width="53.125" customWidth="1"/>
    <col min="12806" max="12806" width="18.125" customWidth="1"/>
    <col min="12807" max="12807" width="53.125" customWidth="1"/>
    <col min="12808" max="12809" width="18.125" customWidth="1"/>
    <col min="13057" max="13057" width="8.75" customWidth="1"/>
    <col min="13060" max="13061" width="53.125" customWidth="1"/>
    <col min="13062" max="13062" width="18.125" customWidth="1"/>
    <col min="13063" max="13063" width="53.125" customWidth="1"/>
    <col min="13064" max="13065" width="18.125" customWidth="1"/>
    <col min="13313" max="13313" width="8.75" customWidth="1"/>
    <col min="13316" max="13317" width="53.125" customWidth="1"/>
    <col min="13318" max="13318" width="18.125" customWidth="1"/>
    <col min="13319" max="13319" width="53.125" customWidth="1"/>
    <col min="13320" max="13321" width="18.125" customWidth="1"/>
    <col min="13569" max="13569" width="8.75" customWidth="1"/>
    <col min="13572" max="13573" width="53.125" customWidth="1"/>
    <col min="13574" max="13574" width="18.125" customWidth="1"/>
    <col min="13575" max="13575" width="53.125" customWidth="1"/>
    <col min="13576" max="13577" width="18.125" customWidth="1"/>
    <col min="13825" max="13825" width="8.75" customWidth="1"/>
    <col min="13828" max="13829" width="53.125" customWidth="1"/>
    <col min="13830" max="13830" width="18.125" customWidth="1"/>
    <col min="13831" max="13831" width="53.125" customWidth="1"/>
    <col min="13832" max="13833" width="18.125" customWidth="1"/>
    <col min="14081" max="14081" width="8.75" customWidth="1"/>
    <col min="14084" max="14085" width="53.125" customWidth="1"/>
    <col min="14086" max="14086" width="18.125" customWidth="1"/>
    <col min="14087" max="14087" width="53.125" customWidth="1"/>
    <col min="14088" max="14089" width="18.125" customWidth="1"/>
    <col min="14337" max="14337" width="8.75" customWidth="1"/>
    <col min="14340" max="14341" width="53.125" customWidth="1"/>
    <col min="14342" max="14342" width="18.125" customWidth="1"/>
    <col min="14343" max="14343" width="53.125" customWidth="1"/>
    <col min="14344" max="14345" width="18.125" customWidth="1"/>
    <col min="14593" max="14593" width="8.75" customWidth="1"/>
    <col min="14596" max="14597" width="53.125" customWidth="1"/>
    <col min="14598" max="14598" width="18.125" customWidth="1"/>
    <col min="14599" max="14599" width="53.125" customWidth="1"/>
    <col min="14600" max="14601" width="18.125" customWidth="1"/>
    <col min="14849" max="14849" width="8.75" customWidth="1"/>
    <col min="14852" max="14853" width="53.125" customWidth="1"/>
    <col min="14854" max="14854" width="18.125" customWidth="1"/>
    <col min="14855" max="14855" width="53.125" customWidth="1"/>
    <col min="14856" max="14857" width="18.125" customWidth="1"/>
    <col min="15105" max="15105" width="8.75" customWidth="1"/>
    <col min="15108" max="15109" width="53.125" customWidth="1"/>
    <col min="15110" max="15110" width="18.125" customWidth="1"/>
    <col min="15111" max="15111" width="53.125" customWidth="1"/>
    <col min="15112" max="15113" width="18.125" customWidth="1"/>
    <col min="15361" max="15361" width="8.75" customWidth="1"/>
    <col min="15364" max="15365" width="53.125" customWidth="1"/>
    <col min="15366" max="15366" width="18.125" customWidth="1"/>
    <col min="15367" max="15367" width="53.125" customWidth="1"/>
    <col min="15368" max="15369" width="18.125" customWidth="1"/>
    <col min="15617" max="15617" width="8.75" customWidth="1"/>
    <col min="15620" max="15621" width="53.125" customWidth="1"/>
    <col min="15622" max="15622" width="18.125" customWidth="1"/>
    <col min="15623" max="15623" width="53.125" customWidth="1"/>
    <col min="15624" max="15625" width="18.125" customWidth="1"/>
    <col min="15873" max="15873" width="8.75" customWidth="1"/>
    <col min="15876" max="15877" width="53.125" customWidth="1"/>
    <col min="15878" max="15878" width="18.125" customWidth="1"/>
    <col min="15879" max="15879" width="53.125" customWidth="1"/>
    <col min="15880" max="15881" width="18.125" customWidth="1"/>
    <col min="16129" max="16129" width="8.75" customWidth="1"/>
    <col min="16132" max="16133" width="53.125" customWidth="1"/>
    <col min="16134" max="16134" width="18.125" customWidth="1"/>
    <col min="16135" max="16135" width="53.125" customWidth="1"/>
    <col min="16136" max="16137" width="18.125" customWidth="1"/>
  </cols>
  <sheetData>
    <row r="2" spans="1:10" s="127" customFormat="1" ht="20.25" x14ac:dyDescent="0.3">
      <c r="A2" s="298" t="s">
        <v>94</v>
      </c>
      <c r="B2" s="298"/>
      <c r="C2" s="298"/>
      <c r="D2" s="298"/>
      <c r="E2" s="298"/>
      <c r="F2" s="298"/>
      <c r="G2" s="298"/>
      <c r="H2" s="298"/>
      <c r="I2" s="299"/>
      <c r="J2" s="122"/>
    </row>
    <row r="3" spans="1:10" s="127" customFormat="1" ht="20.25" x14ac:dyDescent="0.3">
      <c r="A3" s="298" t="s">
        <v>295</v>
      </c>
      <c r="B3" s="298"/>
      <c r="C3" s="298"/>
      <c r="D3" s="298"/>
      <c r="E3" s="298"/>
      <c r="F3" s="298"/>
      <c r="G3" s="298"/>
      <c r="H3" s="298"/>
      <c r="I3" s="299"/>
      <c r="J3" s="122"/>
    </row>
    <row r="4" spans="1:10" s="127" customFormat="1" ht="20.25" x14ac:dyDescent="0.3">
      <c r="A4" s="298" t="s">
        <v>96</v>
      </c>
      <c r="B4" s="298"/>
      <c r="C4" s="298"/>
      <c r="D4" s="298"/>
      <c r="E4" s="298"/>
      <c r="F4" s="298"/>
      <c r="G4" s="298"/>
      <c r="H4" s="298"/>
      <c r="I4" s="299"/>
      <c r="J4" s="122"/>
    </row>
    <row r="5" spans="1:10" s="127" customFormat="1" ht="20.25" x14ac:dyDescent="0.3">
      <c r="A5" s="298" t="s">
        <v>97</v>
      </c>
      <c r="B5" s="298"/>
      <c r="C5" s="298"/>
      <c r="D5" s="298"/>
      <c r="E5" s="298"/>
      <c r="F5" s="298"/>
      <c r="G5" s="298"/>
      <c r="H5" s="298"/>
      <c r="I5" s="299"/>
      <c r="J5" s="122"/>
    </row>
    <row r="7" spans="1:10" s="130" customFormat="1" ht="30.75" customHeight="1" x14ac:dyDescent="0.2">
      <c r="A7" s="128" t="s">
        <v>296</v>
      </c>
      <c r="B7" s="128" t="s">
        <v>297</v>
      </c>
      <c r="C7" s="128" t="s">
        <v>106</v>
      </c>
      <c r="D7" s="128" t="s">
        <v>298</v>
      </c>
      <c r="E7" s="128" t="s">
        <v>299</v>
      </c>
      <c r="F7" s="128" t="s">
        <v>300</v>
      </c>
      <c r="G7" s="128" t="s">
        <v>301</v>
      </c>
      <c r="H7" s="128" t="s">
        <v>302</v>
      </c>
      <c r="I7" s="146" t="s">
        <v>303</v>
      </c>
      <c r="J7" s="129" t="s">
        <v>304</v>
      </c>
    </row>
    <row r="8" spans="1:10" ht="14.25" customHeight="1" x14ac:dyDescent="0.2">
      <c r="A8" s="149">
        <v>43868</v>
      </c>
      <c r="B8" s="150">
        <v>574</v>
      </c>
      <c r="C8" s="150" t="s">
        <v>196</v>
      </c>
      <c r="D8" s="150" t="s">
        <v>109</v>
      </c>
      <c r="E8" s="150" t="s">
        <v>305</v>
      </c>
      <c r="F8" s="150" t="s">
        <v>306</v>
      </c>
      <c r="G8" s="150" t="s">
        <v>307</v>
      </c>
      <c r="H8" s="150" t="s">
        <v>166</v>
      </c>
      <c r="I8" s="151">
        <v>1002078</v>
      </c>
      <c r="J8" s="150" t="s">
        <v>297</v>
      </c>
    </row>
    <row r="9" spans="1:10" ht="14.25" customHeight="1" x14ac:dyDescent="0.2">
      <c r="A9" s="149">
        <v>43868</v>
      </c>
      <c r="B9" s="150">
        <v>575</v>
      </c>
      <c r="C9" s="150" t="s">
        <v>196</v>
      </c>
      <c r="D9" s="150" t="s">
        <v>109</v>
      </c>
      <c r="E9" s="150" t="s">
        <v>305</v>
      </c>
      <c r="F9" s="150" t="s">
        <v>308</v>
      </c>
      <c r="G9" s="150" t="s">
        <v>309</v>
      </c>
      <c r="H9" s="150" t="s">
        <v>166</v>
      </c>
      <c r="I9" s="151">
        <v>471564</v>
      </c>
      <c r="J9" s="150" t="s">
        <v>297</v>
      </c>
    </row>
    <row r="10" spans="1:10" ht="14.25" customHeight="1" x14ac:dyDescent="0.2">
      <c r="A10" s="149">
        <v>43868</v>
      </c>
      <c r="B10" s="150">
        <v>576</v>
      </c>
      <c r="C10" s="150" t="s">
        <v>196</v>
      </c>
      <c r="D10" s="150" t="s">
        <v>109</v>
      </c>
      <c r="E10" s="150" t="s">
        <v>305</v>
      </c>
      <c r="F10" s="150" t="s">
        <v>310</v>
      </c>
      <c r="G10" s="150" t="s">
        <v>311</v>
      </c>
      <c r="H10" s="150" t="s">
        <v>166</v>
      </c>
      <c r="I10" s="151">
        <v>471564</v>
      </c>
      <c r="J10" s="150" t="s">
        <v>297</v>
      </c>
    </row>
    <row r="11" spans="1:10" ht="14.25" customHeight="1" x14ac:dyDescent="0.2">
      <c r="A11" s="149">
        <v>43868</v>
      </c>
      <c r="B11" s="150">
        <v>577</v>
      </c>
      <c r="C11" s="150" t="s">
        <v>196</v>
      </c>
      <c r="D11" s="150" t="s">
        <v>109</v>
      </c>
      <c r="E11" s="150" t="s">
        <v>312</v>
      </c>
      <c r="F11" s="150" t="s">
        <v>313</v>
      </c>
      <c r="G11" s="150" t="s">
        <v>314</v>
      </c>
      <c r="H11" s="150" t="s">
        <v>166</v>
      </c>
      <c r="I11" s="151">
        <v>471564</v>
      </c>
      <c r="J11" s="150" t="s">
        <v>297</v>
      </c>
    </row>
    <row r="12" spans="1:10" ht="14.25" customHeight="1" x14ac:dyDescent="0.2">
      <c r="A12" s="149">
        <v>43868</v>
      </c>
      <c r="B12" s="150">
        <v>578</v>
      </c>
      <c r="C12" s="150" t="s">
        <v>196</v>
      </c>
      <c r="D12" s="150" t="s">
        <v>109</v>
      </c>
      <c r="E12" s="150" t="s">
        <v>312</v>
      </c>
      <c r="F12" s="150" t="s">
        <v>315</v>
      </c>
      <c r="G12" s="150" t="s">
        <v>316</v>
      </c>
      <c r="H12" s="150" t="s">
        <v>166</v>
      </c>
      <c r="I12" s="151">
        <v>471564</v>
      </c>
      <c r="J12" s="150" t="s">
        <v>297</v>
      </c>
    </row>
    <row r="13" spans="1:10" ht="14.25" customHeight="1" x14ac:dyDescent="0.2">
      <c r="A13" s="149">
        <v>43868</v>
      </c>
      <c r="B13" s="150">
        <v>579</v>
      </c>
      <c r="C13" s="150" t="s">
        <v>196</v>
      </c>
      <c r="D13" s="150" t="s">
        <v>109</v>
      </c>
      <c r="E13" s="150" t="s">
        <v>312</v>
      </c>
      <c r="F13" s="150" t="s">
        <v>317</v>
      </c>
      <c r="G13" s="150" t="s">
        <v>318</v>
      </c>
      <c r="H13" s="150" t="s">
        <v>166</v>
      </c>
      <c r="I13" s="151">
        <v>766296</v>
      </c>
      <c r="J13" s="150" t="s">
        <v>297</v>
      </c>
    </row>
    <row r="14" spans="1:10" ht="14.25" customHeight="1" x14ac:dyDescent="0.2">
      <c r="A14" s="149">
        <v>43868</v>
      </c>
      <c r="B14" s="150">
        <v>613</v>
      </c>
      <c r="C14" s="150" t="s">
        <v>213</v>
      </c>
      <c r="D14" s="150" t="s">
        <v>109</v>
      </c>
      <c r="E14" s="150" t="s">
        <v>319</v>
      </c>
      <c r="F14" s="150" t="s">
        <v>320</v>
      </c>
      <c r="G14" s="150" t="s">
        <v>321</v>
      </c>
      <c r="H14" s="150" t="s">
        <v>322</v>
      </c>
      <c r="I14" s="151">
        <v>27000000</v>
      </c>
      <c r="J14" s="150" t="s">
        <v>297</v>
      </c>
    </row>
    <row r="15" spans="1:10" ht="14.25" customHeight="1" x14ac:dyDescent="0.2">
      <c r="A15" s="149">
        <v>43868</v>
      </c>
      <c r="B15" s="150">
        <v>616</v>
      </c>
      <c r="C15" s="150" t="s">
        <v>213</v>
      </c>
      <c r="D15" s="150" t="s">
        <v>109</v>
      </c>
      <c r="E15" s="150" t="s">
        <v>323</v>
      </c>
      <c r="F15" s="150" t="s">
        <v>324</v>
      </c>
      <c r="G15" s="150" t="s">
        <v>325</v>
      </c>
      <c r="H15" s="150" t="s">
        <v>326</v>
      </c>
      <c r="I15" s="151">
        <v>21000000</v>
      </c>
      <c r="J15" s="150" t="s">
        <v>297</v>
      </c>
    </row>
    <row r="16" spans="1:10" ht="14.25" customHeight="1" x14ac:dyDescent="0.2">
      <c r="A16" s="149">
        <v>43868</v>
      </c>
      <c r="B16" s="150">
        <v>617</v>
      </c>
      <c r="C16" s="150" t="s">
        <v>213</v>
      </c>
      <c r="D16" s="150" t="s">
        <v>109</v>
      </c>
      <c r="E16" s="150" t="s">
        <v>327</v>
      </c>
      <c r="F16" s="150" t="s">
        <v>328</v>
      </c>
      <c r="G16" s="150" t="s">
        <v>329</v>
      </c>
      <c r="H16" s="150" t="s">
        <v>330</v>
      </c>
      <c r="I16" s="151">
        <v>21000000</v>
      </c>
      <c r="J16" s="150" t="s">
        <v>297</v>
      </c>
    </row>
    <row r="17" spans="1:10" ht="14.25" customHeight="1" x14ac:dyDescent="0.2">
      <c r="A17" s="149">
        <v>43868</v>
      </c>
      <c r="B17" s="150">
        <v>618</v>
      </c>
      <c r="C17" s="150" t="s">
        <v>213</v>
      </c>
      <c r="D17" s="150" t="s">
        <v>109</v>
      </c>
      <c r="E17" s="150" t="s">
        <v>323</v>
      </c>
      <c r="F17" s="150" t="s">
        <v>331</v>
      </c>
      <c r="G17" s="150" t="s">
        <v>332</v>
      </c>
      <c r="H17" s="150" t="s">
        <v>333</v>
      </c>
      <c r="I17" s="151">
        <v>21000000</v>
      </c>
      <c r="J17" s="150" t="s">
        <v>297</v>
      </c>
    </row>
    <row r="18" spans="1:10" ht="14.25" customHeight="1" x14ac:dyDescent="0.2">
      <c r="A18" s="149">
        <v>43868</v>
      </c>
      <c r="B18" s="150">
        <v>620</v>
      </c>
      <c r="C18" s="150" t="s">
        <v>213</v>
      </c>
      <c r="D18" s="150" t="s">
        <v>109</v>
      </c>
      <c r="E18" s="150" t="s">
        <v>334</v>
      </c>
      <c r="F18" s="150" t="s">
        <v>335</v>
      </c>
      <c r="G18" s="150" t="s">
        <v>336</v>
      </c>
      <c r="H18" s="150" t="s">
        <v>337</v>
      </c>
      <c r="I18" s="151">
        <v>18000000</v>
      </c>
      <c r="J18" s="150" t="s">
        <v>297</v>
      </c>
    </row>
    <row r="19" spans="1:10" x14ac:dyDescent="0.2">
      <c r="A19" s="149">
        <v>43868</v>
      </c>
      <c r="B19" s="150">
        <v>621</v>
      </c>
      <c r="C19" s="150" t="s">
        <v>213</v>
      </c>
      <c r="D19" s="150" t="s">
        <v>109</v>
      </c>
      <c r="E19" s="150" t="s">
        <v>338</v>
      </c>
      <c r="F19" s="150" t="s">
        <v>339</v>
      </c>
      <c r="G19" s="150" t="s">
        <v>340</v>
      </c>
      <c r="H19" s="150" t="s">
        <v>341</v>
      </c>
      <c r="I19" s="151">
        <v>9000000</v>
      </c>
      <c r="J19" s="150" t="s">
        <v>297</v>
      </c>
    </row>
    <row r="20" spans="1:10" ht="14.25" customHeight="1" x14ac:dyDescent="0.2">
      <c r="A20" s="149">
        <v>43868</v>
      </c>
      <c r="B20" s="150">
        <v>622</v>
      </c>
      <c r="C20" s="150" t="s">
        <v>213</v>
      </c>
      <c r="D20" s="150" t="s">
        <v>109</v>
      </c>
      <c r="E20" s="150" t="s">
        <v>342</v>
      </c>
      <c r="F20" s="150" t="s">
        <v>343</v>
      </c>
      <c r="G20" s="150" t="s">
        <v>344</v>
      </c>
      <c r="H20" s="150" t="s">
        <v>345</v>
      </c>
      <c r="I20" s="151">
        <v>18000000</v>
      </c>
      <c r="J20" s="150" t="s">
        <v>297</v>
      </c>
    </row>
    <row r="21" spans="1:10" ht="14.25" customHeight="1" x14ac:dyDescent="0.2">
      <c r="A21" s="149">
        <v>43868</v>
      </c>
      <c r="B21" s="150">
        <v>623</v>
      </c>
      <c r="C21" s="150" t="s">
        <v>213</v>
      </c>
      <c r="D21" s="150" t="s">
        <v>109</v>
      </c>
      <c r="E21" s="150" t="s">
        <v>346</v>
      </c>
      <c r="F21" s="150" t="s">
        <v>347</v>
      </c>
      <c r="G21" s="150" t="s">
        <v>348</v>
      </c>
      <c r="H21" s="150" t="s">
        <v>349</v>
      </c>
      <c r="I21" s="151">
        <v>9000000</v>
      </c>
      <c r="J21" s="150" t="s">
        <v>297</v>
      </c>
    </row>
    <row r="22" spans="1:10" ht="14.25" customHeight="1" x14ac:dyDescent="0.2">
      <c r="A22" s="149">
        <v>43868</v>
      </c>
      <c r="B22" s="150">
        <v>626</v>
      </c>
      <c r="C22" s="150" t="s">
        <v>213</v>
      </c>
      <c r="D22" s="150" t="s">
        <v>109</v>
      </c>
      <c r="E22" s="150" t="s">
        <v>350</v>
      </c>
      <c r="F22" s="150" t="s">
        <v>351</v>
      </c>
      <c r="G22" s="150" t="s">
        <v>352</v>
      </c>
      <c r="H22" s="150" t="s">
        <v>353</v>
      </c>
      <c r="I22" s="151">
        <v>9000000</v>
      </c>
      <c r="J22" s="150" t="s">
        <v>297</v>
      </c>
    </row>
    <row r="23" spans="1:10" ht="14.25" customHeight="1" x14ac:dyDescent="0.2">
      <c r="A23" s="149">
        <v>43868</v>
      </c>
      <c r="B23" s="150">
        <v>627</v>
      </c>
      <c r="C23" s="150" t="s">
        <v>213</v>
      </c>
      <c r="D23" s="150" t="s">
        <v>109</v>
      </c>
      <c r="E23" s="150" t="s">
        <v>354</v>
      </c>
      <c r="F23" s="150" t="s">
        <v>355</v>
      </c>
      <c r="G23" s="150" t="s">
        <v>356</v>
      </c>
      <c r="H23" s="150" t="s">
        <v>357</v>
      </c>
      <c r="I23" s="151">
        <v>21000000</v>
      </c>
      <c r="J23" s="150" t="s">
        <v>297</v>
      </c>
    </row>
    <row r="24" spans="1:10" ht="14.25" customHeight="1" x14ac:dyDescent="0.2">
      <c r="A24" s="149">
        <v>43868</v>
      </c>
      <c r="B24" s="150">
        <v>628</v>
      </c>
      <c r="C24" s="150" t="s">
        <v>213</v>
      </c>
      <c r="D24" s="150" t="s">
        <v>109</v>
      </c>
      <c r="E24" s="150" t="s">
        <v>350</v>
      </c>
      <c r="F24" s="150" t="s">
        <v>358</v>
      </c>
      <c r="G24" s="150" t="s">
        <v>359</v>
      </c>
      <c r="H24" s="150" t="s">
        <v>360</v>
      </c>
      <c r="I24" s="151">
        <v>9000000</v>
      </c>
      <c r="J24" s="150" t="s">
        <v>297</v>
      </c>
    </row>
    <row r="25" spans="1:10" ht="14.25" customHeight="1" x14ac:dyDescent="0.2">
      <c r="A25" s="149">
        <v>43868</v>
      </c>
      <c r="B25" s="150">
        <v>629</v>
      </c>
      <c r="C25" s="150" t="s">
        <v>213</v>
      </c>
      <c r="D25" s="150" t="s">
        <v>109</v>
      </c>
      <c r="E25" s="150" t="s">
        <v>323</v>
      </c>
      <c r="F25" s="150" t="s">
        <v>361</v>
      </c>
      <c r="G25" s="150" t="s">
        <v>362</v>
      </c>
      <c r="H25" s="150" t="s">
        <v>363</v>
      </c>
      <c r="I25" s="151">
        <v>21000000</v>
      </c>
      <c r="J25" s="150" t="s">
        <v>297</v>
      </c>
    </row>
    <row r="26" spans="1:10" ht="14.25" customHeight="1" x14ac:dyDescent="0.2">
      <c r="A26" s="149">
        <v>43871</v>
      </c>
      <c r="B26" s="150">
        <v>631</v>
      </c>
      <c r="C26" s="150" t="s">
        <v>196</v>
      </c>
      <c r="D26" s="150" t="s">
        <v>109</v>
      </c>
      <c r="E26" s="150" t="s">
        <v>312</v>
      </c>
      <c r="F26" s="150" t="s">
        <v>364</v>
      </c>
      <c r="G26" s="150" t="s">
        <v>365</v>
      </c>
      <c r="H26" s="150" t="s">
        <v>166</v>
      </c>
      <c r="I26" s="151">
        <v>766296</v>
      </c>
      <c r="J26" s="150" t="s">
        <v>297</v>
      </c>
    </row>
    <row r="27" spans="1:10" ht="14.25" customHeight="1" x14ac:dyDescent="0.2">
      <c r="A27" s="149">
        <v>43871</v>
      </c>
      <c r="B27" s="150">
        <v>632</v>
      </c>
      <c r="C27" s="150" t="s">
        <v>196</v>
      </c>
      <c r="D27" s="150" t="s">
        <v>109</v>
      </c>
      <c r="E27" s="150" t="s">
        <v>312</v>
      </c>
      <c r="F27" s="150" t="s">
        <v>366</v>
      </c>
      <c r="G27" s="150" t="s">
        <v>367</v>
      </c>
      <c r="H27" s="150" t="s">
        <v>166</v>
      </c>
      <c r="I27" s="151">
        <v>766296</v>
      </c>
      <c r="J27" s="150" t="s">
        <v>297</v>
      </c>
    </row>
    <row r="28" spans="1:10" ht="14.25" customHeight="1" x14ac:dyDescent="0.2">
      <c r="A28" s="149">
        <v>43871</v>
      </c>
      <c r="B28" s="150">
        <v>633</v>
      </c>
      <c r="C28" s="150" t="s">
        <v>206</v>
      </c>
      <c r="D28" s="150" t="s">
        <v>109</v>
      </c>
      <c r="E28" s="150" t="s">
        <v>368</v>
      </c>
      <c r="F28" s="150" t="s">
        <v>369</v>
      </c>
      <c r="G28" s="150" t="s">
        <v>370</v>
      </c>
      <c r="H28" s="150" t="s">
        <v>371</v>
      </c>
      <c r="I28" s="151">
        <v>10200000</v>
      </c>
      <c r="J28" s="150" t="s">
        <v>297</v>
      </c>
    </row>
    <row r="29" spans="1:10" ht="14.25" customHeight="1" x14ac:dyDescent="0.2">
      <c r="A29" s="149">
        <v>43871</v>
      </c>
      <c r="B29" s="150">
        <v>634</v>
      </c>
      <c r="C29" s="150" t="s">
        <v>206</v>
      </c>
      <c r="D29" s="150" t="s">
        <v>109</v>
      </c>
      <c r="E29" s="150" t="s">
        <v>372</v>
      </c>
      <c r="F29" s="150" t="s">
        <v>373</v>
      </c>
      <c r="G29" s="150" t="s">
        <v>374</v>
      </c>
      <c r="H29" s="150" t="s">
        <v>375</v>
      </c>
      <c r="I29" s="151">
        <v>10200000</v>
      </c>
      <c r="J29" s="150" t="s">
        <v>297</v>
      </c>
    </row>
    <row r="30" spans="1:10" ht="14.25" customHeight="1" x14ac:dyDescent="0.2">
      <c r="A30" s="149">
        <v>43871</v>
      </c>
      <c r="B30" s="150">
        <v>638</v>
      </c>
      <c r="C30" s="150" t="s">
        <v>206</v>
      </c>
      <c r="D30" s="150" t="s">
        <v>109</v>
      </c>
      <c r="E30" s="150" t="s">
        <v>376</v>
      </c>
      <c r="F30" s="150" t="s">
        <v>377</v>
      </c>
      <c r="G30" s="150" t="s">
        <v>378</v>
      </c>
      <c r="H30" s="150" t="s">
        <v>379</v>
      </c>
      <c r="I30" s="151">
        <v>21000000</v>
      </c>
      <c r="J30" s="150" t="s">
        <v>297</v>
      </c>
    </row>
    <row r="31" spans="1:10" ht="14.25" customHeight="1" x14ac:dyDescent="0.2">
      <c r="A31" s="149">
        <v>43871</v>
      </c>
      <c r="B31" s="150">
        <v>639</v>
      </c>
      <c r="C31" s="150" t="s">
        <v>213</v>
      </c>
      <c r="D31" s="150" t="s">
        <v>109</v>
      </c>
      <c r="E31" s="150" t="s">
        <v>334</v>
      </c>
      <c r="F31" s="150" t="s">
        <v>380</v>
      </c>
      <c r="G31" s="150" t="s">
        <v>381</v>
      </c>
      <c r="H31" s="150" t="s">
        <v>382</v>
      </c>
      <c r="I31" s="151">
        <v>18000000</v>
      </c>
      <c r="J31" s="150" t="s">
        <v>297</v>
      </c>
    </row>
    <row r="32" spans="1:10" ht="14.25" customHeight="1" x14ac:dyDescent="0.2">
      <c r="A32" s="149">
        <v>43871</v>
      </c>
      <c r="B32" s="150">
        <v>641</v>
      </c>
      <c r="C32" s="150" t="s">
        <v>196</v>
      </c>
      <c r="D32" s="150" t="s">
        <v>109</v>
      </c>
      <c r="E32" s="150" t="s">
        <v>312</v>
      </c>
      <c r="F32" s="150" t="s">
        <v>383</v>
      </c>
      <c r="G32" s="150" t="s">
        <v>384</v>
      </c>
      <c r="H32" s="150" t="s">
        <v>166</v>
      </c>
      <c r="I32" s="151">
        <v>766296</v>
      </c>
      <c r="J32" s="150" t="s">
        <v>297</v>
      </c>
    </row>
    <row r="33" spans="1:10" ht="14.25" customHeight="1" x14ac:dyDescent="0.2">
      <c r="A33" s="149">
        <v>43871</v>
      </c>
      <c r="B33" s="150">
        <v>642</v>
      </c>
      <c r="C33" s="150" t="s">
        <v>196</v>
      </c>
      <c r="D33" s="150" t="s">
        <v>109</v>
      </c>
      <c r="E33" s="150" t="s">
        <v>312</v>
      </c>
      <c r="F33" s="150" t="s">
        <v>385</v>
      </c>
      <c r="G33" s="150" t="s">
        <v>386</v>
      </c>
      <c r="H33" s="150" t="s">
        <v>166</v>
      </c>
      <c r="I33" s="151">
        <v>766296</v>
      </c>
      <c r="J33" s="150" t="s">
        <v>297</v>
      </c>
    </row>
    <row r="34" spans="1:10" ht="14.25" customHeight="1" x14ac:dyDescent="0.2">
      <c r="A34" s="149">
        <v>43871</v>
      </c>
      <c r="B34" s="150">
        <v>643</v>
      </c>
      <c r="C34" s="150" t="s">
        <v>206</v>
      </c>
      <c r="D34" s="150" t="s">
        <v>109</v>
      </c>
      <c r="E34" s="150" t="s">
        <v>387</v>
      </c>
      <c r="F34" s="150" t="s">
        <v>388</v>
      </c>
      <c r="G34" s="150" t="s">
        <v>389</v>
      </c>
      <c r="H34" s="150" t="s">
        <v>390</v>
      </c>
      <c r="I34" s="151">
        <v>15000000</v>
      </c>
      <c r="J34" s="150" t="s">
        <v>297</v>
      </c>
    </row>
    <row r="35" spans="1:10" ht="14.25" customHeight="1" x14ac:dyDescent="0.2">
      <c r="A35" s="149">
        <v>43872</v>
      </c>
      <c r="B35" s="150">
        <v>672</v>
      </c>
      <c r="C35" s="150" t="s">
        <v>213</v>
      </c>
      <c r="D35" s="150" t="s">
        <v>109</v>
      </c>
      <c r="E35" s="150" t="s">
        <v>319</v>
      </c>
      <c r="F35" s="150" t="s">
        <v>391</v>
      </c>
      <c r="G35" s="150" t="s">
        <v>392</v>
      </c>
      <c r="H35" s="150" t="s">
        <v>393</v>
      </c>
      <c r="I35" s="151">
        <v>27000000</v>
      </c>
      <c r="J35" s="150" t="s">
        <v>297</v>
      </c>
    </row>
    <row r="36" spans="1:10" ht="14.25" customHeight="1" x14ac:dyDescent="0.2">
      <c r="A36" s="149">
        <v>43873</v>
      </c>
      <c r="B36" s="150">
        <v>694</v>
      </c>
      <c r="C36" s="150" t="s">
        <v>206</v>
      </c>
      <c r="D36" s="150" t="s">
        <v>109</v>
      </c>
      <c r="E36" s="150" t="s">
        <v>394</v>
      </c>
      <c r="F36" s="150" t="s">
        <v>395</v>
      </c>
      <c r="G36" s="150" t="s">
        <v>396</v>
      </c>
      <c r="H36" s="150" t="s">
        <v>397</v>
      </c>
      <c r="I36" s="151">
        <v>24000000</v>
      </c>
      <c r="J36" s="150" t="s">
        <v>297</v>
      </c>
    </row>
    <row r="37" spans="1:10" ht="14.25" customHeight="1" x14ac:dyDescent="0.2">
      <c r="A37" s="149">
        <v>43878</v>
      </c>
      <c r="B37" s="150">
        <v>814</v>
      </c>
      <c r="C37" s="150" t="s">
        <v>213</v>
      </c>
      <c r="D37" s="150" t="s">
        <v>109</v>
      </c>
      <c r="E37" s="150" t="s">
        <v>323</v>
      </c>
      <c r="F37" s="150" t="s">
        <v>398</v>
      </c>
      <c r="G37" s="150" t="s">
        <v>399</v>
      </c>
      <c r="H37" s="150" t="s">
        <v>400</v>
      </c>
      <c r="I37" s="151">
        <v>21000000</v>
      </c>
      <c r="J37" s="150" t="s">
        <v>297</v>
      </c>
    </row>
    <row r="38" spans="1:10" ht="14.25" customHeight="1" x14ac:dyDescent="0.2">
      <c r="A38" s="149">
        <v>43879</v>
      </c>
      <c r="B38" s="150">
        <v>846</v>
      </c>
      <c r="C38" s="150" t="s">
        <v>196</v>
      </c>
      <c r="D38" s="150" t="s">
        <v>109</v>
      </c>
      <c r="E38" s="150" t="s">
        <v>401</v>
      </c>
      <c r="F38" s="150" t="s">
        <v>402</v>
      </c>
      <c r="G38" s="150" t="s">
        <v>403</v>
      </c>
      <c r="H38" s="150" t="s">
        <v>166</v>
      </c>
      <c r="I38" s="151">
        <v>1002078</v>
      </c>
      <c r="J38" s="150" t="s">
        <v>297</v>
      </c>
    </row>
    <row r="39" spans="1:10" ht="14.25" customHeight="1" x14ac:dyDescent="0.2">
      <c r="A39" s="149">
        <v>43879</v>
      </c>
      <c r="B39" s="150">
        <v>847</v>
      </c>
      <c r="C39" s="150" t="s">
        <v>196</v>
      </c>
      <c r="D39" s="150" t="s">
        <v>109</v>
      </c>
      <c r="E39" s="150" t="s">
        <v>404</v>
      </c>
      <c r="F39" s="150" t="s">
        <v>405</v>
      </c>
      <c r="G39" s="150" t="s">
        <v>406</v>
      </c>
      <c r="H39" s="150" t="s">
        <v>166</v>
      </c>
      <c r="I39" s="151">
        <v>766296</v>
      </c>
      <c r="J39" s="150" t="s">
        <v>297</v>
      </c>
    </row>
    <row r="40" spans="1:10" ht="14.25" customHeight="1" x14ac:dyDescent="0.2">
      <c r="A40" s="149">
        <v>43879</v>
      </c>
      <c r="B40" s="150">
        <v>848</v>
      </c>
      <c r="C40" s="150" t="s">
        <v>196</v>
      </c>
      <c r="D40" s="150" t="s">
        <v>109</v>
      </c>
      <c r="E40" s="150" t="s">
        <v>407</v>
      </c>
      <c r="F40" s="150" t="s">
        <v>408</v>
      </c>
      <c r="G40" s="150" t="s">
        <v>409</v>
      </c>
      <c r="H40" s="150" t="s">
        <v>166</v>
      </c>
      <c r="I40" s="151">
        <v>471564</v>
      </c>
      <c r="J40" s="150" t="s">
        <v>297</v>
      </c>
    </row>
    <row r="41" spans="1:10" ht="14.25" customHeight="1" x14ac:dyDescent="0.2">
      <c r="A41" s="149">
        <v>43879</v>
      </c>
      <c r="B41" s="150">
        <v>849</v>
      </c>
      <c r="C41" s="150" t="s">
        <v>196</v>
      </c>
      <c r="D41" s="150" t="s">
        <v>109</v>
      </c>
      <c r="E41" s="150" t="s">
        <v>410</v>
      </c>
      <c r="F41" s="150" t="s">
        <v>411</v>
      </c>
      <c r="G41" s="150" t="s">
        <v>412</v>
      </c>
      <c r="H41" s="150" t="s">
        <v>166</v>
      </c>
      <c r="I41" s="151">
        <v>766296</v>
      </c>
      <c r="J41" s="150" t="s">
        <v>297</v>
      </c>
    </row>
    <row r="42" spans="1:10" ht="14.25" customHeight="1" x14ac:dyDescent="0.2">
      <c r="A42" s="149">
        <v>43879</v>
      </c>
      <c r="B42" s="150">
        <v>850</v>
      </c>
      <c r="C42" s="150" t="s">
        <v>196</v>
      </c>
      <c r="D42" s="150" t="s">
        <v>109</v>
      </c>
      <c r="E42" s="150" t="s">
        <v>413</v>
      </c>
      <c r="F42" s="150" t="s">
        <v>414</v>
      </c>
      <c r="G42" s="150" t="s">
        <v>415</v>
      </c>
      <c r="H42" s="150" t="s">
        <v>166</v>
      </c>
      <c r="I42" s="151">
        <v>766296</v>
      </c>
      <c r="J42" s="150" t="s">
        <v>297</v>
      </c>
    </row>
    <row r="43" spans="1:10" ht="14.25" customHeight="1" x14ac:dyDescent="0.2">
      <c r="A43" s="149">
        <v>43879</v>
      </c>
      <c r="B43" s="150">
        <v>851</v>
      </c>
      <c r="C43" s="150" t="s">
        <v>196</v>
      </c>
      <c r="D43" s="150" t="s">
        <v>109</v>
      </c>
      <c r="E43" s="150" t="s">
        <v>416</v>
      </c>
      <c r="F43" s="150" t="s">
        <v>417</v>
      </c>
      <c r="G43" s="150" t="s">
        <v>418</v>
      </c>
      <c r="H43" s="150" t="s">
        <v>166</v>
      </c>
      <c r="I43" s="151">
        <v>471564</v>
      </c>
      <c r="J43" s="150" t="s">
        <v>297</v>
      </c>
    </row>
    <row r="44" spans="1:10" ht="14.25" customHeight="1" x14ac:dyDescent="0.2">
      <c r="A44" s="149">
        <v>43879</v>
      </c>
      <c r="B44" s="150">
        <v>852</v>
      </c>
      <c r="C44" s="150" t="s">
        <v>196</v>
      </c>
      <c r="D44" s="150" t="s">
        <v>109</v>
      </c>
      <c r="E44" s="150" t="s">
        <v>419</v>
      </c>
      <c r="F44" s="150" t="s">
        <v>420</v>
      </c>
      <c r="G44" s="150" t="s">
        <v>421</v>
      </c>
      <c r="H44" s="150" t="s">
        <v>166</v>
      </c>
      <c r="I44" s="151">
        <v>766296</v>
      </c>
      <c r="J44" s="150" t="s">
        <v>297</v>
      </c>
    </row>
    <row r="45" spans="1:10" ht="14.25" customHeight="1" x14ac:dyDescent="0.2">
      <c r="A45" s="149">
        <v>43879</v>
      </c>
      <c r="B45" s="150">
        <v>853</v>
      </c>
      <c r="C45" s="150" t="s">
        <v>196</v>
      </c>
      <c r="D45" s="150" t="s">
        <v>109</v>
      </c>
      <c r="E45" s="150" t="s">
        <v>422</v>
      </c>
      <c r="F45" s="150" t="s">
        <v>423</v>
      </c>
      <c r="G45" s="150" t="s">
        <v>424</v>
      </c>
      <c r="H45" s="150" t="s">
        <v>166</v>
      </c>
      <c r="I45" s="151">
        <v>766296</v>
      </c>
      <c r="J45" s="150" t="s">
        <v>297</v>
      </c>
    </row>
    <row r="46" spans="1:10" ht="14.25" customHeight="1" x14ac:dyDescent="0.2">
      <c r="A46" s="149">
        <v>43879</v>
      </c>
      <c r="B46" s="150">
        <v>854</v>
      </c>
      <c r="C46" s="150" t="s">
        <v>196</v>
      </c>
      <c r="D46" s="150" t="s">
        <v>109</v>
      </c>
      <c r="E46" s="150" t="s">
        <v>425</v>
      </c>
      <c r="F46" s="150" t="s">
        <v>426</v>
      </c>
      <c r="G46" s="150" t="s">
        <v>427</v>
      </c>
      <c r="H46" s="150" t="s">
        <v>166</v>
      </c>
      <c r="I46" s="151">
        <v>471564</v>
      </c>
      <c r="J46" s="150" t="s">
        <v>297</v>
      </c>
    </row>
    <row r="47" spans="1:10" ht="14.25" customHeight="1" x14ac:dyDescent="0.2">
      <c r="A47" s="149">
        <v>43879</v>
      </c>
      <c r="B47" s="150">
        <v>855</v>
      </c>
      <c r="C47" s="150" t="s">
        <v>196</v>
      </c>
      <c r="D47" s="150" t="s">
        <v>109</v>
      </c>
      <c r="E47" s="150" t="s">
        <v>428</v>
      </c>
      <c r="F47" s="150" t="s">
        <v>429</v>
      </c>
      <c r="G47" s="150" t="s">
        <v>430</v>
      </c>
      <c r="H47" s="150" t="s">
        <v>166</v>
      </c>
      <c r="I47" s="151">
        <v>766296</v>
      </c>
      <c r="J47" s="150" t="s">
        <v>297</v>
      </c>
    </row>
    <row r="48" spans="1:10" ht="14.25" customHeight="1" x14ac:dyDescent="0.2">
      <c r="A48" s="149">
        <v>43879</v>
      </c>
      <c r="B48" s="150">
        <v>856</v>
      </c>
      <c r="C48" s="150" t="s">
        <v>196</v>
      </c>
      <c r="D48" s="150" t="s">
        <v>109</v>
      </c>
      <c r="E48" s="150" t="s">
        <v>431</v>
      </c>
      <c r="F48" s="150" t="s">
        <v>432</v>
      </c>
      <c r="G48" s="150" t="s">
        <v>433</v>
      </c>
      <c r="H48" s="150" t="s">
        <v>166</v>
      </c>
      <c r="I48" s="151">
        <v>1002078</v>
      </c>
      <c r="J48" s="150" t="s">
        <v>297</v>
      </c>
    </row>
    <row r="49" spans="1:10" ht="14.25" customHeight="1" x14ac:dyDescent="0.2">
      <c r="A49" s="149">
        <v>43879</v>
      </c>
      <c r="B49" s="150">
        <v>857</v>
      </c>
      <c r="C49" s="150" t="s">
        <v>196</v>
      </c>
      <c r="D49" s="150" t="s">
        <v>109</v>
      </c>
      <c r="E49" s="150" t="s">
        <v>434</v>
      </c>
      <c r="F49" s="150" t="s">
        <v>435</v>
      </c>
      <c r="G49" s="150" t="s">
        <v>436</v>
      </c>
      <c r="H49" s="150" t="s">
        <v>166</v>
      </c>
      <c r="I49" s="151">
        <v>1002078</v>
      </c>
      <c r="J49" s="150" t="s">
        <v>297</v>
      </c>
    </row>
    <row r="50" spans="1:10" ht="14.25" customHeight="1" x14ac:dyDescent="0.2">
      <c r="A50" s="149">
        <v>43879</v>
      </c>
      <c r="B50" s="150">
        <v>858</v>
      </c>
      <c r="C50" s="150" t="s">
        <v>196</v>
      </c>
      <c r="D50" s="150" t="s">
        <v>109</v>
      </c>
      <c r="E50" s="150" t="s">
        <v>437</v>
      </c>
      <c r="F50" s="150" t="s">
        <v>438</v>
      </c>
      <c r="G50" s="150" t="s">
        <v>439</v>
      </c>
      <c r="H50" s="150" t="s">
        <v>166</v>
      </c>
      <c r="I50" s="151">
        <v>471564</v>
      </c>
      <c r="J50" s="150" t="s">
        <v>297</v>
      </c>
    </row>
    <row r="51" spans="1:10" ht="14.25" customHeight="1" x14ac:dyDescent="0.2">
      <c r="A51" s="149">
        <v>43879</v>
      </c>
      <c r="B51" s="150">
        <v>859</v>
      </c>
      <c r="C51" s="150" t="s">
        <v>196</v>
      </c>
      <c r="D51" s="150" t="s">
        <v>109</v>
      </c>
      <c r="E51" s="150" t="s">
        <v>440</v>
      </c>
      <c r="F51" s="150" t="s">
        <v>441</v>
      </c>
      <c r="G51" s="150" t="s">
        <v>442</v>
      </c>
      <c r="H51" s="150" t="s">
        <v>166</v>
      </c>
      <c r="I51" s="151">
        <v>766296</v>
      </c>
      <c r="J51" s="150" t="s">
        <v>297</v>
      </c>
    </row>
    <row r="52" spans="1:10" ht="14.25" customHeight="1" x14ac:dyDescent="0.2">
      <c r="A52" s="149">
        <v>43879</v>
      </c>
      <c r="B52" s="150">
        <v>860</v>
      </c>
      <c r="C52" s="150" t="s">
        <v>196</v>
      </c>
      <c r="D52" s="150" t="s">
        <v>109</v>
      </c>
      <c r="E52" s="150" t="s">
        <v>443</v>
      </c>
      <c r="F52" s="150" t="s">
        <v>444</v>
      </c>
      <c r="G52" s="150" t="s">
        <v>445</v>
      </c>
      <c r="H52" s="150" t="s">
        <v>166</v>
      </c>
      <c r="I52" s="151">
        <v>471564</v>
      </c>
      <c r="J52" s="150" t="s">
        <v>297</v>
      </c>
    </row>
    <row r="53" spans="1:10" ht="14.25" customHeight="1" x14ac:dyDescent="0.2">
      <c r="A53" s="149">
        <v>43879</v>
      </c>
      <c r="B53" s="150">
        <v>861</v>
      </c>
      <c r="C53" s="150" t="s">
        <v>196</v>
      </c>
      <c r="D53" s="150" t="s">
        <v>109</v>
      </c>
      <c r="E53" s="150" t="s">
        <v>446</v>
      </c>
      <c r="F53" s="150" t="s">
        <v>447</v>
      </c>
      <c r="G53" s="150" t="s">
        <v>448</v>
      </c>
      <c r="H53" s="150" t="s">
        <v>166</v>
      </c>
      <c r="I53" s="151">
        <v>471564</v>
      </c>
      <c r="J53" s="150" t="s">
        <v>297</v>
      </c>
    </row>
    <row r="54" spans="1:10" ht="14.25" customHeight="1" x14ac:dyDescent="0.2">
      <c r="A54" s="149">
        <v>43879</v>
      </c>
      <c r="B54" s="150">
        <v>862</v>
      </c>
      <c r="C54" s="150" t="s">
        <v>196</v>
      </c>
      <c r="D54" s="150" t="s">
        <v>109</v>
      </c>
      <c r="E54" s="150" t="s">
        <v>449</v>
      </c>
      <c r="F54" s="150" t="s">
        <v>450</v>
      </c>
      <c r="G54" s="150" t="s">
        <v>451</v>
      </c>
      <c r="H54" s="150" t="s">
        <v>166</v>
      </c>
      <c r="I54" s="151">
        <v>766296</v>
      </c>
      <c r="J54" s="150" t="s">
        <v>297</v>
      </c>
    </row>
    <row r="55" spans="1:10" ht="14.25" customHeight="1" x14ac:dyDescent="0.2">
      <c r="A55" s="149">
        <v>43879</v>
      </c>
      <c r="B55" s="150">
        <v>863</v>
      </c>
      <c r="C55" s="150" t="s">
        <v>196</v>
      </c>
      <c r="D55" s="150" t="s">
        <v>109</v>
      </c>
      <c r="E55" s="150" t="s">
        <v>452</v>
      </c>
      <c r="F55" s="150" t="s">
        <v>453</v>
      </c>
      <c r="G55" s="150" t="s">
        <v>454</v>
      </c>
      <c r="H55" s="150" t="s">
        <v>166</v>
      </c>
      <c r="I55" s="151">
        <v>471564</v>
      </c>
      <c r="J55" s="150" t="s">
        <v>297</v>
      </c>
    </row>
    <row r="56" spans="1:10" ht="14.25" customHeight="1" x14ac:dyDescent="0.2">
      <c r="A56" s="149">
        <v>43879</v>
      </c>
      <c r="B56" s="150">
        <v>864</v>
      </c>
      <c r="C56" s="150" t="s">
        <v>196</v>
      </c>
      <c r="D56" s="150" t="s">
        <v>109</v>
      </c>
      <c r="E56" s="150" t="s">
        <v>455</v>
      </c>
      <c r="F56" s="150" t="s">
        <v>456</v>
      </c>
      <c r="G56" s="150" t="s">
        <v>457</v>
      </c>
      <c r="H56" s="150" t="s">
        <v>166</v>
      </c>
      <c r="I56" s="151">
        <v>471564</v>
      </c>
      <c r="J56" s="150" t="s">
        <v>297</v>
      </c>
    </row>
    <row r="57" spans="1:10" ht="14.25" customHeight="1" x14ac:dyDescent="0.2">
      <c r="A57" s="149">
        <v>43879</v>
      </c>
      <c r="B57" s="150">
        <v>865</v>
      </c>
      <c r="C57" s="150" t="s">
        <v>196</v>
      </c>
      <c r="D57" s="150" t="s">
        <v>109</v>
      </c>
      <c r="E57" s="150" t="s">
        <v>458</v>
      </c>
      <c r="F57" s="150" t="s">
        <v>459</v>
      </c>
      <c r="G57" s="150" t="s">
        <v>460</v>
      </c>
      <c r="H57" s="150" t="s">
        <v>166</v>
      </c>
      <c r="I57" s="151">
        <v>471564</v>
      </c>
      <c r="J57" s="150" t="s">
        <v>297</v>
      </c>
    </row>
    <row r="58" spans="1:10" ht="14.25" customHeight="1" x14ac:dyDescent="0.2">
      <c r="A58" s="149">
        <v>43879</v>
      </c>
      <c r="B58" s="150">
        <v>866</v>
      </c>
      <c r="C58" s="150" t="s">
        <v>196</v>
      </c>
      <c r="D58" s="150" t="s">
        <v>109</v>
      </c>
      <c r="E58" s="150" t="s">
        <v>461</v>
      </c>
      <c r="F58" s="150" t="s">
        <v>462</v>
      </c>
      <c r="G58" s="150" t="s">
        <v>463</v>
      </c>
      <c r="H58" s="150" t="s">
        <v>166</v>
      </c>
      <c r="I58" s="151">
        <v>766296</v>
      </c>
      <c r="J58" s="150" t="s">
        <v>297</v>
      </c>
    </row>
    <row r="59" spans="1:10" ht="14.25" customHeight="1" x14ac:dyDescent="0.2">
      <c r="A59" s="149">
        <v>43879</v>
      </c>
      <c r="B59" s="150">
        <v>867</v>
      </c>
      <c r="C59" s="150" t="s">
        <v>196</v>
      </c>
      <c r="D59" s="150" t="s">
        <v>109</v>
      </c>
      <c r="E59" s="150" t="s">
        <v>464</v>
      </c>
      <c r="F59" s="150" t="s">
        <v>465</v>
      </c>
      <c r="G59" s="150" t="s">
        <v>466</v>
      </c>
      <c r="H59" s="150" t="s">
        <v>166</v>
      </c>
      <c r="I59" s="151">
        <v>471564</v>
      </c>
      <c r="J59" s="150" t="s">
        <v>297</v>
      </c>
    </row>
    <row r="60" spans="1:10" ht="14.25" customHeight="1" x14ac:dyDescent="0.2">
      <c r="A60" s="149">
        <v>43879</v>
      </c>
      <c r="B60" s="150">
        <v>868</v>
      </c>
      <c r="C60" s="150" t="s">
        <v>196</v>
      </c>
      <c r="D60" s="150" t="s">
        <v>109</v>
      </c>
      <c r="E60" s="150" t="s">
        <v>467</v>
      </c>
      <c r="F60" s="150" t="s">
        <v>468</v>
      </c>
      <c r="G60" s="150" t="s">
        <v>469</v>
      </c>
      <c r="H60" s="150" t="s">
        <v>166</v>
      </c>
      <c r="I60" s="151">
        <v>471564</v>
      </c>
      <c r="J60" s="150" t="s">
        <v>297</v>
      </c>
    </row>
    <row r="61" spans="1:10" ht="14.25" customHeight="1" x14ac:dyDescent="0.2">
      <c r="A61" s="149">
        <v>43879</v>
      </c>
      <c r="B61" s="150">
        <v>869</v>
      </c>
      <c r="C61" s="150" t="s">
        <v>196</v>
      </c>
      <c r="D61" s="150" t="s">
        <v>109</v>
      </c>
      <c r="E61" s="150" t="s">
        <v>470</v>
      </c>
      <c r="F61" s="150" t="s">
        <v>471</v>
      </c>
      <c r="G61" s="150" t="s">
        <v>472</v>
      </c>
      <c r="H61" s="150" t="s">
        <v>166</v>
      </c>
      <c r="I61" s="151">
        <v>1002078</v>
      </c>
      <c r="J61" s="150" t="s">
        <v>297</v>
      </c>
    </row>
    <row r="62" spans="1:10" ht="14.25" customHeight="1" x14ac:dyDescent="0.2">
      <c r="A62" s="149">
        <v>43879</v>
      </c>
      <c r="B62" s="150">
        <v>870</v>
      </c>
      <c r="C62" s="150" t="s">
        <v>196</v>
      </c>
      <c r="D62" s="150" t="s">
        <v>109</v>
      </c>
      <c r="E62" s="150" t="s">
        <v>473</v>
      </c>
      <c r="F62" s="150" t="s">
        <v>474</v>
      </c>
      <c r="G62" s="150" t="s">
        <v>475</v>
      </c>
      <c r="H62" s="150" t="s">
        <v>166</v>
      </c>
      <c r="I62" s="151">
        <v>766296</v>
      </c>
      <c r="J62" s="150" t="s">
        <v>297</v>
      </c>
    </row>
    <row r="63" spans="1:10" ht="14.25" customHeight="1" x14ac:dyDescent="0.2">
      <c r="A63" s="149">
        <v>43879</v>
      </c>
      <c r="B63" s="150">
        <v>913</v>
      </c>
      <c r="C63" s="150" t="s">
        <v>196</v>
      </c>
      <c r="D63" s="150" t="s">
        <v>109</v>
      </c>
      <c r="E63" s="150" t="s">
        <v>476</v>
      </c>
      <c r="F63" s="150" t="s">
        <v>477</v>
      </c>
      <c r="G63" s="150" t="s">
        <v>478</v>
      </c>
      <c r="H63" s="150" t="s">
        <v>166</v>
      </c>
      <c r="I63" s="151">
        <v>766296</v>
      </c>
      <c r="J63" s="150" t="s">
        <v>297</v>
      </c>
    </row>
    <row r="64" spans="1:10" ht="14.25" customHeight="1" x14ac:dyDescent="0.2">
      <c r="A64" s="149">
        <v>43880</v>
      </c>
      <c r="B64" s="150">
        <v>945</v>
      </c>
      <c r="C64" s="150" t="s">
        <v>181</v>
      </c>
      <c r="D64" s="150" t="s">
        <v>109</v>
      </c>
      <c r="E64" s="150" t="s">
        <v>479</v>
      </c>
      <c r="F64" s="150" t="s">
        <v>480</v>
      </c>
      <c r="G64" s="150" t="s">
        <v>481</v>
      </c>
      <c r="H64" s="150" t="s">
        <v>482</v>
      </c>
      <c r="I64" s="151">
        <v>15000000</v>
      </c>
      <c r="J64" s="150" t="s">
        <v>297</v>
      </c>
    </row>
    <row r="65" spans="1:10" ht="14.25" customHeight="1" x14ac:dyDescent="0.2">
      <c r="A65" s="149">
        <v>43880</v>
      </c>
      <c r="B65" s="150">
        <v>947</v>
      </c>
      <c r="C65" s="150" t="s">
        <v>181</v>
      </c>
      <c r="D65" s="150" t="s">
        <v>109</v>
      </c>
      <c r="E65" s="150" t="s">
        <v>479</v>
      </c>
      <c r="F65" s="150" t="s">
        <v>483</v>
      </c>
      <c r="G65" s="150" t="s">
        <v>484</v>
      </c>
      <c r="H65" s="150" t="s">
        <v>485</v>
      </c>
      <c r="I65" s="151">
        <v>15000000</v>
      </c>
      <c r="J65" s="150" t="s">
        <v>297</v>
      </c>
    </row>
    <row r="66" spans="1:10" ht="14.25" customHeight="1" x14ac:dyDescent="0.2">
      <c r="A66" s="149">
        <v>43880</v>
      </c>
      <c r="B66" s="150">
        <v>948</v>
      </c>
      <c r="C66" s="150" t="s">
        <v>181</v>
      </c>
      <c r="D66" s="150" t="s">
        <v>109</v>
      </c>
      <c r="E66" s="150" t="s">
        <v>479</v>
      </c>
      <c r="F66" s="150" t="s">
        <v>486</v>
      </c>
      <c r="G66" s="150" t="s">
        <v>487</v>
      </c>
      <c r="H66" s="150" t="s">
        <v>488</v>
      </c>
      <c r="I66" s="151">
        <v>15000000</v>
      </c>
      <c r="J66" s="150" t="s">
        <v>297</v>
      </c>
    </row>
    <row r="67" spans="1:10" ht="14.25" customHeight="1" x14ac:dyDescent="0.2">
      <c r="A67" s="149">
        <v>43880</v>
      </c>
      <c r="B67" s="150">
        <v>961</v>
      </c>
      <c r="C67" s="150" t="s">
        <v>181</v>
      </c>
      <c r="D67" s="150" t="s">
        <v>109</v>
      </c>
      <c r="E67" s="150" t="s">
        <v>479</v>
      </c>
      <c r="F67" s="150" t="s">
        <v>489</v>
      </c>
      <c r="G67" s="150" t="s">
        <v>490</v>
      </c>
      <c r="H67" s="150" t="s">
        <v>491</v>
      </c>
      <c r="I67" s="151">
        <v>15000000</v>
      </c>
      <c r="J67" s="150" t="s">
        <v>297</v>
      </c>
    </row>
    <row r="68" spans="1:10" ht="14.25" customHeight="1" x14ac:dyDescent="0.2">
      <c r="A68" s="149">
        <v>43880</v>
      </c>
      <c r="B68" s="150">
        <v>975</v>
      </c>
      <c r="C68" s="150" t="s">
        <v>181</v>
      </c>
      <c r="D68" s="150" t="s">
        <v>109</v>
      </c>
      <c r="E68" s="150" t="s">
        <v>479</v>
      </c>
      <c r="F68" s="150" t="s">
        <v>492</v>
      </c>
      <c r="G68" s="150" t="s">
        <v>493</v>
      </c>
      <c r="H68" s="150" t="s">
        <v>494</v>
      </c>
      <c r="I68" s="151">
        <v>15000000</v>
      </c>
      <c r="J68" s="150" t="s">
        <v>297</v>
      </c>
    </row>
    <row r="69" spans="1:10" ht="14.25" customHeight="1" x14ac:dyDescent="0.2">
      <c r="A69" s="149">
        <v>43880</v>
      </c>
      <c r="B69" s="150">
        <v>976</v>
      </c>
      <c r="C69" s="150" t="s">
        <v>181</v>
      </c>
      <c r="D69" s="150" t="s">
        <v>109</v>
      </c>
      <c r="E69" s="150" t="s">
        <v>495</v>
      </c>
      <c r="F69" s="150" t="s">
        <v>496</v>
      </c>
      <c r="G69" s="150" t="s">
        <v>497</v>
      </c>
      <c r="H69" s="150" t="s">
        <v>498</v>
      </c>
      <c r="I69" s="151">
        <v>24000000</v>
      </c>
      <c r="J69" s="150" t="s">
        <v>297</v>
      </c>
    </row>
    <row r="70" spans="1:10" ht="14.25" customHeight="1" x14ac:dyDescent="0.2">
      <c r="A70" s="149">
        <v>43881</v>
      </c>
      <c r="B70" s="150">
        <v>983</v>
      </c>
      <c r="C70" s="150" t="s">
        <v>196</v>
      </c>
      <c r="D70" s="150" t="s">
        <v>109</v>
      </c>
      <c r="E70" s="150" t="s">
        <v>499</v>
      </c>
      <c r="F70" s="150" t="s">
        <v>500</v>
      </c>
      <c r="G70" s="150" t="s">
        <v>501</v>
      </c>
      <c r="H70" s="150" t="s">
        <v>166</v>
      </c>
      <c r="I70" s="151">
        <v>471564</v>
      </c>
      <c r="J70" s="150" t="s">
        <v>297</v>
      </c>
    </row>
    <row r="71" spans="1:10" ht="14.25" customHeight="1" x14ac:dyDescent="0.2">
      <c r="A71" s="149">
        <v>43881</v>
      </c>
      <c r="B71" s="150">
        <v>1192</v>
      </c>
      <c r="C71" s="150" t="s">
        <v>196</v>
      </c>
      <c r="D71" s="150" t="s">
        <v>109</v>
      </c>
      <c r="E71" s="150" t="s">
        <v>502</v>
      </c>
      <c r="F71" s="150" t="s">
        <v>503</v>
      </c>
      <c r="G71" s="150" t="s">
        <v>504</v>
      </c>
      <c r="H71" s="150" t="s">
        <v>166</v>
      </c>
      <c r="I71" s="151">
        <v>766296</v>
      </c>
      <c r="J71" s="150" t="s">
        <v>297</v>
      </c>
    </row>
    <row r="72" spans="1:10" ht="14.25" customHeight="1" x14ac:dyDescent="0.2">
      <c r="A72" s="149">
        <v>43881</v>
      </c>
      <c r="B72" s="150">
        <v>1193</v>
      </c>
      <c r="C72" s="150" t="s">
        <v>196</v>
      </c>
      <c r="D72" s="150" t="s">
        <v>109</v>
      </c>
      <c r="E72" s="150" t="s">
        <v>505</v>
      </c>
      <c r="F72" s="150" t="s">
        <v>506</v>
      </c>
      <c r="G72" s="150" t="s">
        <v>507</v>
      </c>
      <c r="H72" s="150" t="s">
        <v>166</v>
      </c>
      <c r="I72" s="151">
        <v>471564</v>
      </c>
      <c r="J72" s="150" t="s">
        <v>297</v>
      </c>
    </row>
    <row r="73" spans="1:10" ht="14.25" customHeight="1" x14ac:dyDescent="0.2">
      <c r="A73" s="149">
        <v>43881</v>
      </c>
      <c r="B73" s="150">
        <v>1194</v>
      </c>
      <c r="C73" s="150" t="s">
        <v>196</v>
      </c>
      <c r="D73" s="150" t="s">
        <v>109</v>
      </c>
      <c r="E73" s="150" t="s">
        <v>508</v>
      </c>
      <c r="F73" s="150" t="s">
        <v>509</v>
      </c>
      <c r="G73" s="150" t="s">
        <v>510</v>
      </c>
      <c r="H73" s="150" t="s">
        <v>166</v>
      </c>
      <c r="I73" s="151">
        <v>766296</v>
      </c>
      <c r="J73" s="150" t="s">
        <v>297</v>
      </c>
    </row>
    <row r="74" spans="1:10" ht="14.25" customHeight="1" x14ac:dyDescent="0.2">
      <c r="A74" s="149">
        <v>43881</v>
      </c>
      <c r="B74" s="150">
        <v>1195</v>
      </c>
      <c r="C74" s="150" t="s">
        <v>196</v>
      </c>
      <c r="D74" s="150" t="s">
        <v>109</v>
      </c>
      <c r="E74" s="150" t="s">
        <v>511</v>
      </c>
      <c r="F74" s="150" t="s">
        <v>512</v>
      </c>
      <c r="G74" s="150" t="s">
        <v>513</v>
      </c>
      <c r="H74" s="150" t="s">
        <v>166</v>
      </c>
      <c r="I74" s="151">
        <v>766296</v>
      </c>
      <c r="J74" s="150" t="s">
        <v>297</v>
      </c>
    </row>
    <row r="75" spans="1:10" ht="14.25" customHeight="1" x14ac:dyDescent="0.2">
      <c r="A75" s="149">
        <v>43882</v>
      </c>
      <c r="B75" s="150">
        <v>1202</v>
      </c>
      <c r="C75" s="150" t="s">
        <v>181</v>
      </c>
      <c r="D75" s="150" t="s">
        <v>109</v>
      </c>
      <c r="E75" s="150" t="s">
        <v>479</v>
      </c>
      <c r="F75" s="150" t="s">
        <v>514</v>
      </c>
      <c r="G75" s="150" t="s">
        <v>515</v>
      </c>
      <c r="H75" s="150" t="s">
        <v>516</v>
      </c>
      <c r="I75" s="151">
        <v>15000000</v>
      </c>
      <c r="J75" s="150" t="s">
        <v>297</v>
      </c>
    </row>
    <row r="76" spans="1:10" ht="14.25" customHeight="1" x14ac:dyDescent="0.2">
      <c r="A76" s="149">
        <v>43882</v>
      </c>
      <c r="B76" s="150">
        <v>1217</v>
      </c>
      <c r="C76" s="150" t="s">
        <v>206</v>
      </c>
      <c r="D76" s="150" t="s">
        <v>109</v>
      </c>
      <c r="E76" s="150" t="s">
        <v>517</v>
      </c>
      <c r="F76" s="150" t="s">
        <v>518</v>
      </c>
      <c r="G76" s="150" t="s">
        <v>519</v>
      </c>
      <c r="H76" s="150" t="s">
        <v>520</v>
      </c>
      <c r="I76" s="151">
        <v>15000000</v>
      </c>
      <c r="J76" s="150" t="s">
        <v>297</v>
      </c>
    </row>
    <row r="77" spans="1:10" ht="14.25" customHeight="1" x14ac:dyDescent="0.2">
      <c r="A77" s="149">
        <v>43885</v>
      </c>
      <c r="B77" s="150">
        <v>1219</v>
      </c>
      <c r="C77" s="150" t="s">
        <v>181</v>
      </c>
      <c r="D77" s="150" t="s">
        <v>109</v>
      </c>
      <c r="E77" s="150" t="s">
        <v>479</v>
      </c>
      <c r="F77" s="150" t="s">
        <v>521</v>
      </c>
      <c r="G77" s="150" t="s">
        <v>522</v>
      </c>
      <c r="H77" s="150" t="s">
        <v>523</v>
      </c>
      <c r="I77" s="151">
        <v>15000000</v>
      </c>
      <c r="J77" s="150" t="s">
        <v>297</v>
      </c>
    </row>
    <row r="78" spans="1:10" ht="14.25" customHeight="1" x14ac:dyDescent="0.2">
      <c r="A78" s="149">
        <v>43886</v>
      </c>
      <c r="B78" s="150">
        <v>1275</v>
      </c>
      <c r="C78" s="150" t="s">
        <v>196</v>
      </c>
      <c r="D78" s="150" t="s">
        <v>109</v>
      </c>
      <c r="E78" s="150" t="s">
        <v>524</v>
      </c>
      <c r="F78" s="150" t="s">
        <v>525</v>
      </c>
      <c r="G78" s="150" t="s">
        <v>526</v>
      </c>
      <c r="H78" s="150" t="s">
        <v>166</v>
      </c>
      <c r="I78" s="151">
        <v>1002078</v>
      </c>
      <c r="J78" s="150" t="s">
        <v>297</v>
      </c>
    </row>
    <row r="79" spans="1:10" ht="14.25" customHeight="1" x14ac:dyDescent="0.2">
      <c r="A79" s="149">
        <v>43886</v>
      </c>
      <c r="B79" s="150">
        <v>1276</v>
      </c>
      <c r="C79" s="150" t="s">
        <v>196</v>
      </c>
      <c r="D79" s="150" t="s">
        <v>109</v>
      </c>
      <c r="E79" s="150" t="s">
        <v>527</v>
      </c>
      <c r="F79" s="150" t="s">
        <v>528</v>
      </c>
      <c r="G79" s="150" t="s">
        <v>529</v>
      </c>
      <c r="H79" s="150" t="s">
        <v>166</v>
      </c>
      <c r="I79" s="151">
        <v>766296</v>
      </c>
      <c r="J79" s="150" t="s">
        <v>297</v>
      </c>
    </row>
    <row r="80" spans="1:10" ht="14.25" customHeight="1" x14ac:dyDescent="0.2">
      <c r="A80" s="149">
        <v>43886</v>
      </c>
      <c r="B80" s="150">
        <v>1277</v>
      </c>
      <c r="C80" s="150" t="s">
        <v>196</v>
      </c>
      <c r="D80" s="150" t="s">
        <v>109</v>
      </c>
      <c r="E80" s="150" t="s">
        <v>530</v>
      </c>
      <c r="F80" s="150" t="s">
        <v>531</v>
      </c>
      <c r="G80" s="150" t="s">
        <v>532</v>
      </c>
      <c r="H80" s="150" t="s">
        <v>166</v>
      </c>
      <c r="I80" s="151">
        <v>471564</v>
      </c>
      <c r="J80" s="150" t="s">
        <v>297</v>
      </c>
    </row>
    <row r="81" spans="1:10" ht="14.25" customHeight="1" x14ac:dyDescent="0.2">
      <c r="A81" s="149">
        <v>43887</v>
      </c>
      <c r="B81" s="150">
        <v>1318</v>
      </c>
      <c r="C81" s="150" t="s">
        <v>196</v>
      </c>
      <c r="D81" s="150" t="s">
        <v>109</v>
      </c>
      <c r="E81" s="150" t="s">
        <v>533</v>
      </c>
      <c r="F81" s="150" t="s">
        <v>534</v>
      </c>
      <c r="G81" s="150" t="s">
        <v>535</v>
      </c>
      <c r="H81" s="150" t="s">
        <v>166</v>
      </c>
      <c r="I81" s="151">
        <v>471564</v>
      </c>
      <c r="J81" s="150" t="s">
        <v>297</v>
      </c>
    </row>
    <row r="82" spans="1:10" ht="14.25" customHeight="1" x14ac:dyDescent="0.2">
      <c r="A82" s="149">
        <v>43887</v>
      </c>
      <c r="B82" s="150">
        <v>1319</v>
      </c>
      <c r="C82" s="150" t="s">
        <v>196</v>
      </c>
      <c r="D82" s="150" t="s">
        <v>109</v>
      </c>
      <c r="E82" s="150" t="s">
        <v>536</v>
      </c>
      <c r="F82" s="150" t="s">
        <v>537</v>
      </c>
      <c r="G82" s="150" t="s">
        <v>538</v>
      </c>
      <c r="H82" s="150" t="s">
        <v>166</v>
      </c>
      <c r="I82" s="151">
        <v>766296</v>
      </c>
      <c r="J82" s="150" t="s">
        <v>297</v>
      </c>
    </row>
    <row r="83" spans="1:10" ht="14.25" customHeight="1" x14ac:dyDescent="0.2">
      <c r="A83" s="149">
        <v>43887</v>
      </c>
      <c r="B83" s="150">
        <v>1324</v>
      </c>
      <c r="C83" s="150" t="s">
        <v>181</v>
      </c>
      <c r="D83" s="150" t="s">
        <v>109</v>
      </c>
      <c r="E83" s="150" t="s">
        <v>539</v>
      </c>
      <c r="F83" s="150" t="s">
        <v>540</v>
      </c>
      <c r="G83" s="150" t="s">
        <v>541</v>
      </c>
      <c r="H83" s="150" t="s">
        <v>542</v>
      </c>
      <c r="I83" s="151">
        <v>13500000</v>
      </c>
      <c r="J83" s="150" t="s">
        <v>297</v>
      </c>
    </row>
    <row r="84" spans="1:10" ht="14.25" customHeight="1" x14ac:dyDescent="0.2">
      <c r="A84" s="149">
        <v>43887</v>
      </c>
      <c r="B84" s="150">
        <v>1325</v>
      </c>
      <c r="C84" s="150" t="s">
        <v>181</v>
      </c>
      <c r="D84" s="150" t="s">
        <v>109</v>
      </c>
      <c r="E84" s="150" t="s">
        <v>539</v>
      </c>
      <c r="F84" s="150" t="s">
        <v>543</v>
      </c>
      <c r="G84" s="150" t="s">
        <v>544</v>
      </c>
      <c r="H84" s="150" t="s">
        <v>545</v>
      </c>
      <c r="I84" s="151">
        <v>11250000</v>
      </c>
      <c r="J84" s="150" t="s">
        <v>297</v>
      </c>
    </row>
    <row r="85" spans="1:10" ht="14.25" customHeight="1" x14ac:dyDescent="0.2">
      <c r="A85" s="149">
        <v>43887</v>
      </c>
      <c r="B85" s="150">
        <v>1329</v>
      </c>
      <c r="C85" s="150" t="s">
        <v>181</v>
      </c>
      <c r="D85" s="150" t="s">
        <v>109</v>
      </c>
      <c r="E85" s="150" t="s">
        <v>539</v>
      </c>
      <c r="F85" s="150" t="s">
        <v>546</v>
      </c>
      <c r="G85" s="150" t="s">
        <v>547</v>
      </c>
      <c r="H85" s="150" t="s">
        <v>548</v>
      </c>
      <c r="I85" s="151">
        <v>11250000</v>
      </c>
      <c r="J85" s="150" t="s">
        <v>297</v>
      </c>
    </row>
    <row r="86" spans="1:10" ht="14.25" customHeight="1" x14ac:dyDescent="0.2">
      <c r="A86" s="149">
        <v>43887</v>
      </c>
      <c r="B86" s="150">
        <v>1330</v>
      </c>
      <c r="C86" s="150" t="s">
        <v>181</v>
      </c>
      <c r="D86" s="150" t="s">
        <v>109</v>
      </c>
      <c r="E86" s="150" t="s">
        <v>549</v>
      </c>
      <c r="F86" s="150" t="s">
        <v>550</v>
      </c>
      <c r="G86" s="150" t="s">
        <v>551</v>
      </c>
      <c r="H86" s="150" t="s">
        <v>552</v>
      </c>
      <c r="I86" s="151">
        <v>11250000</v>
      </c>
      <c r="J86" s="150" t="s">
        <v>297</v>
      </c>
    </row>
    <row r="87" spans="1:10" ht="14.25" customHeight="1" x14ac:dyDescent="0.2">
      <c r="A87" s="149">
        <v>43887</v>
      </c>
      <c r="B87" s="150">
        <v>1337</v>
      </c>
      <c r="C87" s="150" t="s">
        <v>135</v>
      </c>
      <c r="D87" s="150" t="s">
        <v>109</v>
      </c>
      <c r="E87" s="150" t="s">
        <v>553</v>
      </c>
      <c r="F87" s="150" t="s">
        <v>554</v>
      </c>
      <c r="G87" s="150" t="s">
        <v>555</v>
      </c>
      <c r="H87" s="150" t="s">
        <v>556</v>
      </c>
      <c r="I87" s="151">
        <v>10000000</v>
      </c>
      <c r="J87" s="150" t="s">
        <v>297</v>
      </c>
    </row>
    <row r="88" spans="1:10" ht="14.25" customHeight="1" x14ac:dyDescent="0.2">
      <c r="A88" s="149">
        <v>43887</v>
      </c>
      <c r="B88" s="150">
        <v>1338</v>
      </c>
      <c r="C88" s="150" t="s">
        <v>135</v>
      </c>
      <c r="D88" s="150" t="s">
        <v>109</v>
      </c>
      <c r="E88" s="150" t="s">
        <v>553</v>
      </c>
      <c r="F88" s="150" t="s">
        <v>557</v>
      </c>
      <c r="G88" s="150" t="s">
        <v>558</v>
      </c>
      <c r="H88" s="150" t="s">
        <v>559</v>
      </c>
      <c r="I88" s="151">
        <v>10000000</v>
      </c>
      <c r="J88" s="150" t="s">
        <v>297</v>
      </c>
    </row>
    <row r="89" spans="1:10" ht="14.25" customHeight="1" x14ac:dyDescent="0.2">
      <c r="A89" s="149">
        <v>43887</v>
      </c>
      <c r="B89" s="150">
        <v>1339</v>
      </c>
      <c r="C89" s="150" t="s">
        <v>135</v>
      </c>
      <c r="D89" s="150" t="s">
        <v>109</v>
      </c>
      <c r="E89" s="150" t="s">
        <v>553</v>
      </c>
      <c r="F89" s="150" t="s">
        <v>560</v>
      </c>
      <c r="G89" s="150" t="s">
        <v>561</v>
      </c>
      <c r="H89" s="150" t="s">
        <v>562</v>
      </c>
      <c r="I89" s="151">
        <v>10000000</v>
      </c>
      <c r="J89" s="150" t="s">
        <v>297</v>
      </c>
    </row>
    <row r="90" spans="1:10" ht="14.25" customHeight="1" x14ac:dyDescent="0.2">
      <c r="A90" s="149">
        <v>43887</v>
      </c>
      <c r="B90" s="150">
        <v>1340</v>
      </c>
      <c r="C90" s="150" t="s">
        <v>135</v>
      </c>
      <c r="D90" s="150" t="s">
        <v>109</v>
      </c>
      <c r="E90" s="150" t="s">
        <v>553</v>
      </c>
      <c r="F90" s="150" t="s">
        <v>563</v>
      </c>
      <c r="G90" s="150" t="s">
        <v>564</v>
      </c>
      <c r="H90" s="150" t="s">
        <v>565</v>
      </c>
      <c r="I90" s="151">
        <v>10000000</v>
      </c>
      <c r="J90" s="150" t="s">
        <v>297</v>
      </c>
    </row>
    <row r="91" spans="1:10" ht="14.25" customHeight="1" x14ac:dyDescent="0.2">
      <c r="A91" s="149">
        <v>43887</v>
      </c>
      <c r="B91" s="150">
        <v>1341</v>
      </c>
      <c r="C91" s="150" t="s">
        <v>135</v>
      </c>
      <c r="D91" s="150" t="s">
        <v>109</v>
      </c>
      <c r="E91" s="150" t="s">
        <v>553</v>
      </c>
      <c r="F91" s="150" t="s">
        <v>566</v>
      </c>
      <c r="G91" s="150" t="s">
        <v>567</v>
      </c>
      <c r="H91" s="150" t="s">
        <v>568</v>
      </c>
      <c r="I91" s="151">
        <v>10000000</v>
      </c>
      <c r="J91" s="150" t="s">
        <v>297</v>
      </c>
    </row>
    <row r="92" spans="1:10" ht="14.25" customHeight="1" x14ac:dyDescent="0.2">
      <c r="A92" s="149">
        <v>43888</v>
      </c>
      <c r="B92" s="150">
        <v>1342</v>
      </c>
      <c r="C92" s="150" t="s">
        <v>196</v>
      </c>
      <c r="D92" s="150" t="s">
        <v>109</v>
      </c>
      <c r="E92" s="150" t="s">
        <v>569</v>
      </c>
      <c r="F92" s="150" t="s">
        <v>570</v>
      </c>
      <c r="G92" s="150" t="s">
        <v>571</v>
      </c>
      <c r="H92" s="150" t="s">
        <v>166</v>
      </c>
      <c r="I92" s="151">
        <v>471564</v>
      </c>
      <c r="J92" s="150" t="s">
        <v>297</v>
      </c>
    </row>
    <row r="93" spans="1:10" ht="14.25" customHeight="1" x14ac:dyDescent="0.2">
      <c r="A93" s="149">
        <v>43888</v>
      </c>
      <c r="B93" s="150">
        <v>1343</v>
      </c>
      <c r="C93" s="150" t="s">
        <v>196</v>
      </c>
      <c r="D93" s="150" t="s">
        <v>109</v>
      </c>
      <c r="E93" s="150" t="s">
        <v>572</v>
      </c>
      <c r="F93" s="150" t="s">
        <v>573</v>
      </c>
      <c r="G93" s="150" t="s">
        <v>574</v>
      </c>
      <c r="H93" s="150" t="s">
        <v>166</v>
      </c>
      <c r="I93" s="151">
        <v>766296</v>
      </c>
      <c r="J93" s="150" t="s">
        <v>297</v>
      </c>
    </row>
    <row r="94" spans="1:10" ht="14.25" customHeight="1" x14ac:dyDescent="0.2">
      <c r="A94" s="149">
        <v>43888</v>
      </c>
      <c r="B94" s="150">
        <v>1344</v>
      </c>
      <c r="C94" s="150" t="s">
        <v>196</v>
      </c>
      <c r="D94" s="150" t="s">
        <v>109</v>
      </c>
      <c r="E94" s="150" t="s">
        <v>575</v>
      </c>
      <c r="F94" s="150" t="s">
        <v>576</v>
      </c>
      <c r="G94" s="150" t="s">
        <v>577</v>
      </c>
      <c r="H94" s="150" t="s">
        <v>166</v>
      </c>
      <c r="I94" s="151">
        <v>1002078</v>
      </c>
      <c r="J94" s="150" t="s">
        <v>297</v>
      </c>
    </row>
    <row r="95" spans="1:10" ht="14.25" customHeight="1" x14ac:dyDescent="0.2">
      <c r="A95" s="149">
        <v>43888</v>
      </c>
      <c r="B95" s="150">
        <v>1345</v>
      </c>
      <c r="C95" s="150" t="s">
        <v>196</v>
      </c>
      <c r="D95" s="150" t="s">
        <v>109</v>
      </c>
      <c r="E95" s="150" t="s">
        <v>578</v>
      </c>
      <c r="F95" s="150" t="s">
        <v>579</v>
      </c>
      <c r="G95" s="150" t="s">
        <v>580</v>
      </c>
      <c r="H95" s="150" t="s">
        <v>166</v>
      </c>
      <c r="I95" s="151">
        <v>766296</v>
      </c>
      <c r="J95" s="150" t="s">
        <v>297</v>
      </c>
    </row>
    <row r="96" spans="1:10" ht="14.25" customHeight="1" x14ac:dyDescent="0.2">
      <c r="A96" s="149">
        <v>43888</v>
      </c>
      <c r="B96" s="150">
        <v>1346</v>
      </c>
      <c r="C96" s="150" t="s">
        <v>196</v>
      </c>
      <c r="D96" s="150" t="s">
        <v>109</v>
      </c>
      <c r="E96" s="150" t="s">
        <v>581</v>
      </c>
      <c r="F96" s="150" t="s">
        <v>582</v>
      </c>
      <c r="G96" s="150" t="s">
        <v>583</v>
      </c>
      <c r="H96" s="150" t="s">
        <v>166</v>
      </c>
      <c r="I96" s="151">
        <v>471564</v>
      </c>
      <c r="J96" s="150" t="s">
        <v>297</v>
      </c>
    </row>
    <row r="97" spans="1:10" ht="14.25" customHeight="1" x14ac:dyDescent="0.2">
      <c r="A97" s="149">
        <v>43888</v>
      </c>
      <c r="B97" s="150">
        <v>1347</v>
      </c>
      <c r="C97" s="150" t="s">
        <v>196</v>
      </c>
      <c r="D97" s="150" t="s">
        <v>109</v>
      </c>
      <c r="E97" s="150" t="s">
        <v>584</v>
      </c>
      <c r="F97" s="150" t="s">
        <v>585</v>
      </c>
      <c r="G97" s="150" t="s">
        <v>586</v>
      </c>
      <c r="H97" s="150" t="s">
        <v>166</v>
      </c>
      <c r="I97" s="151">
        <v>766296</v>
      </c>
      <c r="J97" s="150" t="s">
        <v>297</v>
      </c>
    </row>
    <row r="98" spans="1:10" ht="14.25" customHeight="1" x14ac:dyDescent="0.2">
      <c r="A98" s="149">
        <v>43888</v>
      </c>
      <c r="B98" s="150">
        <v>1354</v>
      </c>
      <c r="C98" s="150" t="s">
        <v>181</v>
      </c>
      <c r="D98" s="150" t="s">
        <v>109</v>
      </c>
      <c r="E98" s="150" t="s">
        <v>549</v>
      </c>
      <c r="F98" s="150" t="s">
        <v>587</v>
      </c>
      <c r="G98" s="150" t="s">
        <v>588</v>
      </c>
      <c r="H98" s="150" t="s">
        <v>589</v>
      </c>
      <c r="I98" s="151">
        <v>11250000</v>
      </c>
      <c r="J98" s="150" t="s">
        <v>297</v>
      </c>
    </row>
    <row r="99" spans="1:10" ht="14.25" customHeight="1" x14ac:dyDescent="0.2">
      <c r="A99" s="149">
        <v>43892</v>
      </c>
      <c r="B99" s="150">
        <v>1471</v>
      </c>
      <c r="C99" s="150" t="s">
        <v>181</v>
      </c>
      <c r="D99" s="150" t="s">
        <v>109</v>
      </c>
      <c r="E99" s="150" t="s">
        <v>590</v>
      </c>
      <c r="F99" s="150" t="s">
        <v>591</v>
      </c>
      <c r="G99" s="150" t="s">
        <v>592</v>
      </c>
      <c r="H99" s="150" t="s">
        <v>593</v>
      </c>
      <c r="I99" s="151">
        <v>15000000</v>
      </c>
      <c r="J99" s="150" t="s">
        <v>297</v>
      </c>
    </row>
    <row r="100" spans="1:10" ht="14.25" customHeight="1" x14ac:dyDescent="0.2">
      <c r="A100" s="149">
        <v>43894</v>
      </c>
      <c r="B100" s="150">
        <v>1478</v>
      </c>
      <c r="C100" s="150" t="s">
        <v>196</v>
      </c>
      <c r="D100" s="150" t="s">
        <v>109</v>
      </c>
      <c r="E100" s="150" t="s">
        <v>594</v>
      </c>
      <c r="F100" s="150" t="s">
        <v>595</v>
      </c>
      <c r="G100" s="150" t="s">
        <v>596</v>
      </c>
      <c r="H100" s="150" t="s">
        <v>166</v>
      </c>
      <c r="I100" s="151">
        <v>766296</v>
      </c>
      <c r="J100" s="150" t="s">
        <v>297</v>
      </c>
    </row>
    <row r="101" spans="1:10" ht="14.25" customHeight="1" x14ac:dyDescent="0.2">
      <c r="A101" s="149">
        <v>43894</v>
      </c>
      <c r="B101" s="150">
        <v>1479</v>
      </c>
      <c r="C101" s="150" t="s">
        <v>196</v>
      </c>
      <c r="D101" s="150" t="s">
        <v>109</v>
      </c>
      <c r="E101" s="150" t="s">
        <v>597</v>
      </c>
      <c r="F101" s="150" t="s">
        <v>310</v>
      </c>
      <c r="G101" s="150" t="s">
        <v>311</v>
      </c>
      <c r="H101" s="150" t="s">
        <v>166</v>
      </c>
      <c r="I101" s="151">
        <v>766296</v>
      </c>
      <c r="J101" s="150" t="s">
        <v>297</v>
      </c>
    </row>
    <row r="102" spans="1:10" ht="14.25" customHeight="1" x14ac:dyDescent="0.2">
      <c r="A102" s="149">
        <v>43894</v>
      </c>
      <c r="B102" s="150">
        <v>1480</v>
      </c>
      <c r="C102" s="150" t="s">
        <v>196</v>
      </c>
      <c r="D102" s="150" t="s">
        <v>109</v>
      </c>
      <c r="E102" s="150" t="s">
        <v>598</v>
      </c>
      <c r="F102" s="150" t="s">
        <v>599</v>
      </c>
      <c r="G102" s="150" t="s">
        <v>600</v>
      </c>
      <c r="H102" s="150" t="s">
        <v>166</v>
      </c>
      <c r="I102" s="151">
        <v>471564</v>
      </c>
      <c r="J102" s="150" t="s">
        <v>297</v>
      </c>
    </row>
    <row r="103" spans="1:10" ht="14.25" customHeight="1" x14ac:dyDescent="0.2">
      <c r="A103" s="149">
        <v>43894</v>
      </c>
      <c r="B103" s="150">
        <v>1481</v>
      </c>
      <c r="C103" s="150" t="s">
        <v>196</v>
      </c>
      <c r="D103" s="150" t="s">
        <v>109</v>
      </c>
      <c r="E103" s="150" t="s">
        <v>601</v>
      </c>
      <c r="F103" s="150" t="s">
        <v>602</v>
      </c>
      <c r="G103" s="150" t="s">
        <v>603</v>
      </c>
      <c r="H103" s="150" t="s">
        <v>166</v>
      </c>
      <c r="I103" s="151">
        <v>471564</v>
      </c>
      <c r="J103" s="150" t="s">
        <v>297</v>
      </c>
    </row>
    <row r="104" spans="1:10" ht="14.25" customHeight="1" x14ac:dyDescent="0.2">
      <c r="A104" s="149">
        <v>43894</v>
      </c>
      <c r="B104" s="150">
        <v>1482</v>
      </c>
      <c r="C104" s="150" t="s">
        <v>196</v>
      </c>
      <c r="D104" s="150" t="s">
        <v>109</v>
      </c>
      <c r="E104" s="150" t="s">
        <v>604</v>
      </c>
      <c r="F104" s="150" t="s">
        <v>605</v>
      </c>
      <c r="G104" s="150" t="s">
        <v>606</v>
      </c>
      <c r="H104" s="150" t="s">
        <v>166</v>
      </c>
      <c r="I104" s="151">
        <v>471564</v>
      </c>
      <c r="J104" s="150" t="s">
        <v>297</v>
      </c>
    </row>
    <row r="105" spans="1:10" ht="14.25" customHeight="1" x14ac:dyDescent="0.2">
      <c r="A105" s="149">
        <v>43894</v>
      </c>
      <c r="B105" s="150">
        <v>1526</v>
      </c>
      <c r="C105" s="150" t="s">
        <v>135</v>
      </c>
      <c r="D105" s="150" t="s">
        <v>109</v>
      </c>
      <c r="E105" s="150" t="s">
        <v>553</v>
      </c>
      <c r="F105" s="150" t="s">
        <v>607</v>
      </c>
      <c r="G105" s="150" t="s">
        <v>608</v>
      </c>
      <c r="H105" s="150" t="s">
        <v>609</v>
      </c>
      <c r="I105" s="151">
        <v>10000000</v>
      </c>
      <c r="J105" s="150" t="s">
        <v>297</v>
      </c>
    </row>
    <row r="106" spans="1:10" ht="14.25" customHeight="1" x14ac:dyDescent="0.2">
      <c r="A106" s="149">
        <v>43894</v>
      </c>
      <c r="B106" s="150">
        <v>1527</v>
      </c>
      <c r="C106" s="150" t="s">
        <v>135</v>
      </c>
      <c r="D106" s="150" t="s">
        <v>109</v>
      </c>
      <c r="E106" s="150" t="s">
        <v>553</v>
      </c>
      <c r="F106" s="150" t="s">
        <v>610</v>
      </c>
      <c r="G106" s="150" t="s">
        <v>611</v>
      </c>
      <c r="H106" s="150" t="s">
        <v>612</v>
      </c>
      <c r="I106" s="151">
        <v>10000000</v>
      </c>
      <c r="J106" s="150" t="s">
        <v>297</v>
      </c>
    </row>
    <row r="107" spans="1:10" ht="14.25" customHeight="1" x14ac:dyDescent="0.2">
      <c r="A107" s="149">
        <v>43894</v>
      </c>
      <c r="B107" s="150">
        <v>1528</v>
      </c>
      <c r="C107" s="150" t="s">
        <v>135</v>
      </c>
      <c r="D107" s="150" t="s">
        <v>109</v>
      </c>
      <c r="E107" s="150" t="s">
        <v>553</v>
      </c>
      <c r="F107" s="150" t="s">
        <v>613</v>
      </c>
      <c r="G107" s="150" t="s">
        <v>614</v>
      </c>
      <c r="H107" s="150" t="s">
        <v>615</v>
      </c>
      <c r="I107" s="151">
        <v>10000000</v>
      </c>
      <c r="J107" s="150" t="s">
        <v>297</v>
      </c>
    </row>
    <row r="108" spans="1:10" ht="14.25" customHeight="1" x14ac:dyDescent="0.2">
      <c r="A108" s="149">
        <v>43896</v>
      </c>
      <c r="B108" s="150">
        <v>1541</v>
      </c>
      <c r="C108" s="150" t="s">
        <v>196</v>
      </c>
      <c r="D108" s="150" t="s">
        <v>109</v>
      </c>
      <c r="E108" s="150" t="s">
        <v>616</v>
      </c>
      <c r="F108" s="150" t="s">
        <v>617</v>
      </c>
      <c r="G108" s="150" t="s">
        <v>618</v>
      </c>
      <c r="H108" s="150" t="s">
        <v>166</v>
      </c>
      <c r="I108" s="151">
        <v>471564</v>
      </c>
      <c r="J108" s="150" t="s">
        <v>297</v>
      </c>
    </row>
    <row r="109" spans="1:10" ht="14.25" customHeight="1" x14ac:dyDescent="0.2">
      <c r="A109" s="149">
        <v>43896</v>
      </c>
      <c r="B109" s="150">
        <v>1542</v>
      </c>
      <c r="C109" s="150" t="s">
        <v>196</v>
      </c>
      <c r="D109" s="150" t="s">
        <v>109</v>
      </c>
      <c r="E109" s="150" t="s">
        <v>619</v>
      </c>
      <c r="F109" s="150" t="s">
        <v>620</v>
      </c>
      <c r="G109" s="150" t="s">
        <v>621</v>
      </c>
      <c r="H109" s="150" t="s">
        <v>166</v>
      </c>
      <c r="I109" s="151">
        <v>471564</v>
      </c>
      <c r="J109" s="150" t="s">
        <v>297</v>
      </c>
    </row>
    <row r="110" spans="1:10" ht="14.25" customHeight="1" x14ac:dyDescent="0.2">
      <c r="A110" s="149">
        <v>43896</v>
      </c>
      <c r="B110" s="150">
        <v>1543</v>
      </c>
      <c r="C110" s="150" t="s">
        <v>196</v>
      </c>
      <c r="D110" s="150" t="s">
        <v>109</v>
      </c>
      <c r="E110" s="150" t="s">
        <v>622</v>
      </c>
      <c r="F110" s="150" t="s">
        <v>623</v>
      </c>
      <c r="G110" s="150" t="s">
        <v>624</v>
      </c>
      <c r="H110" s="150" t="s">
        <v>166</v>
      </c>
      <c r="I110" s="151">
        <v>471564</v>
      </c>
      <c r="J110" s="150" t="s">
        <v>297</v>
      </c>
    </row>
    <row r="111" spans="1:10" ht="14.25" customHeight="1" x14ac:dyDescent="0.2">
      <c r="A111" s="149">
        <v>43896</v>
      </c>
      <c r="B111" s="150">
        <v>1544</v>
      </c>
      <c r="C111" s="150" t="s">
        <v>196</v>
      </c>
      <c r="D111" s="150" t="s">
        <v>109</v>
      </c>
      <c r="E111" s="150" t="s">
        <v>625</v>
      </c>
      <c r="F111" s="150" t="s">
        <v>626</v>
      </c>
      <c r="G111" s="150" t="s">
        <v>627</v>
      </c>
      <c r="H111" s="150" t="s">
        <v>166</v>
      </c>
      <c r="I111" s="151">
        <v>766296</v>
      </c>
      <c r="J111" s="150" t="s">
        <v>297</v>
      </c>
    </row>
    <row r="112" spans="1:10" ht="14.25" customHeight="1" x14ac:dyDescent="0.2">
      <c r="A112" s="149">
        <v>43899</v>
      </c>
      <c r="B112" s="150">
        <v>1573</v>
      </c>
      <c r="C112" s="150" t="s">
        <v>196</v>
      </c>
      <c r="D112" s="150" t="s">
        <v>109</v>
      </c>
      <c r="E112" s="150" t="s">
        <v>628</v>
      </c>
      <c r="F112" s="150" t="s">
        <v>629</v>
      </c>
      <c r="G112" s="150" t="s">
        <v>630</v>
      </c>
      <c r="H112" s="150" t="s">
        <v>166</v>
      </c>
      <c r="I112" s="151">
        <v>471564</v>
      </c>
      <c r="J112" s="150" t="s">
        <v>297</v>
      </c>
    </row>
    <row r="113" spans="1:10" ht="14.25" customHeight="1" x14ac:dyDescent="0.2">
      <c r="A113" s="149">
        <v>43899</v>
      </c>
      <c r="B113" s="150">
        <v>1574</v>
      </c>
      <c r="C113" s="150" t="s">
        <v>196</v>
      </c>
      <c r="D113" s="150" t="s">
        <v>109</v>
      </c>
      <c r="E113" s="150" t="s">
        <v>631</v>
      </c>
      <c r="F113" s="150" t="s">
        <v>632</v>
      </c>
      <c r="G113" s="150" t="s">
        <v>633</v>
      </c>
      <c r="H113" s="150" t="s">
        <v>166</v>
      </c>
      <c r="I113" s="151">
        <v>471564</v>
      </c>
      <c r="J113" s="150" t="s">
        <v>297</v>
      </c>
    </row>
    <row r="114" spans="1:10" ht="14.25" customHeight="1" x14ac:dyDescent="0.2">
      <c r="A114" s="149">
        <v>43899</v>
      </c>
      <c r="B114" s="150">
        <v>1575</v>
      </c>
      <c r="C114" s="150" t="s">
        <v>196</v>
      </c>
      <c r="D114" s="150" t="s">
        <v>109</v>
      </c>
      <c r="E114" s="150" t="s">
        <v>634</v>
      </c>
      <c r="F114" s="150" t="s">
        <v>635</v>
      </c>
      <c r="G114" s="150" t="s">
        <v>636</v>
      </c>
      <c r="H114" s="150" t="s">
        <v>166</v>
      </c>
      <c r="I114" s="151">
        <v>766296</v>
      </c>
      <c r="J114" s="150" t="s">
        <v>297</v>
      </c>
    </row>
    <row r="115" spans="1:10" ht="14.25" customHeight="1" x14ac:dyDescent="0.2">
      <c r="A115" s="149">
        <v>43899</v>
      </c>
      <c r="B115" s="150">
        <v>1576</v>
      </c>
      <c r="C115" s="150" t="s">
        <v>196</v>
      </c>
      <c r="D115" s="150" t="s">
        <v>109</v>
      </c>
      <c r="E115" s="150" t="s">
        <v>637</v>
      </c>
      <c r="F115" s="150" t="s">
        <v>638</v>
      </c>
      <c r="G115" s="150" t="s">
        <v>639</v>
      </c>
      <c r="H115" s="150" t="s">
        <v>166</v>
      </c>
      <c r="I115" s="151">
        <v>471564</v>
      </c>
      <c r="J115" s="150" t="s">
        <v>297</v>
      </c>
    </row>
    <row r="116" spans="1:10" ht="14.25" customHeight="1" x14ac:dyDescent="0.2">
      <c r="A116" s="149">
        <v>43899</v>
      </c>
      <c r="B116" s="150">
        <v>1577</v>
      </c>
      <c r="C116" s="150" t="s">
        <v>196</v>
      </c>
      <c r="D116" s="150" t="s">
        <v>109</v>
      </c>
      <c r="E116" s="150" t="s">
        <v>640</v>
      </c>
      <c r="F116" s="150" t="s">
        <v>641</v>
      </c>
      <c r="G116" s="150" t="s">
        <v>642</v>
      </c>
      <c r="H116" s="150" t="s">
        <v>166</v>
      </c>
      <c r="I116" s="151">
        <v>471564</v>
      </c>
      <c r="J116" s="150" t="s">
        <v>297</v>
      </c>
    </row>
    <row r="117" spans="1:10" ht="14.25" customHeight="1" x14ac:dyDescent="0.2">
      <c r="A117" s="149">
        <v>43899</v>
      </c>
      <c r="B117" s="150">
        <v>1578</v>
      </c>
      <c r="C117" s="150" t="s">
        <v>196</v>
      </c>
      <c r="D117" s="150" t="s">
        <v>109</v>
      </c>
      <c r="E117" s="150" t="s">
        <v>643</v>
      </c>
      <c r="F117" s="150" t="s">
        <v>644</v>
      </c>
      <c r="G117" s="150" t="s">
        <v>645</v>
      </c>
      <c r="H117" s="150" t="s">
        <v>166</v>
      </c>
      <c r="I117" s="151">
        <v>471564</v>
      </c>
      <c r="J117" s="150" t="s">
        <v>297</v>
      </c>
    </row>
    <row r="118" spans="1:10" ht="14.25" customHeight="1" x14ac:dyDescent="0.2">
      <c r="A118" s="149">
        <v>43899</v>
      </c>
      <c r="B118" s="150">
        <v>1579</v>
      </c>
      <c r="C118" s="150" t="s">
        <v>196</v>
      </c>
      <c r="D118" s="150" t="s">
        <v>109</v>
      </c>
      <c r="E118" s="150" t="s">
        <v>646</v>
      </c>
      <c r="F118" s="150" t="s">
        <v>647</v>
      </c>
      <c r="G118" s="150" t="s">
        <v>648</v>
      </c>
      <c r="H118" s="150" t="s">
        <v>166</v>
      </c>
      <c r="I118" s="151">
        <v>471564</v>
      </c>
      <c r="J118" s="150" t="s">
        <v>297</v>
      </c>
    </row>
    <row r="119" spans="1:10" ht="14.25" customHeight="1" x14ac:dyDescent="0.2">
      <c r="A119" s="149">
        <v>43899</v>
      </c>
      <c r="B119" s="150">
        <v>1582</v>
      </c>
      <c r="C119" s="150" t="s">
        <v>130</v>
      </c>
      <c r="D119" s="150" t="s">
        <v>109</v>
      </c>
      <c r="E119" s="150" t="s">
        <v>649</v>
      </c>
      <c r="F119" s="150" t="s">
        <v>650</v>
      </c>
      <c r="G119" s="150" t="s">
        <v>651</v>
      </c>
      <c r="H119" s="150" t="s">
        <v>166</v>
      </c>
      <c r="I119" s="151">
        <v>9726247</v>
      </c>
      <c r="J119" s="150" t="s">
        <v>297</v>
      </c>
    </row>
    <row r="120" spans="1:10" ht="14.25" customHeight="1" x14ac:dyDescent="0.2">
      <c r="A120" s="149">
        <v>43901</v>
      </c>
      <c r="B120" s="150">
        <v>1614</v>
      </c>
      <c r="C120" s="150" t="s">
        <v>213</v>
      </c>
      <c r="D120" s="150" t="s">
        <v>109</v>
      </c>
      <c r="E120" s="150" t="s">
        <v>652</v>
      </c>
      <c r="F120" s="150" t="s">
        <v>653</v>
      </c>
      <c r="G120" s="150" t="s">
        <v>654</v>
      </c>
      <c r="H120" s="150" t="s">
        <v>655</v>
      </c>
      <c r="I120" s="151">
        <v>15750000</v>
      </c>
      <c r="J120" s="150" t="s">
        <v>297</v>
      </c>
    </row>
    <row r="121" spans="1:10" ht="14.25" customHeight="1" x14ac:dyDescent="0.2">
      <c r="A121" s="149">
        <v>43901</v>
      </c>
      <c r="B121" s="150">
        <v>1615</v>
      </c>
      <c r="C121" s="150" t="s">
        <v>181</v>
      </c>
      <c r="D121" s="150" t="s">
        <v>109</v>
      </c>
      <c r="E121" s="150" t="s">
        <v>479</v>
      </c>
      <c r="F121" s="150" t="s">
        <v>656</v>
      </c>
      <c r="G121" s="150" t="s">
        <v>657</v>
      </c>
      <c r="H121" s="150" t="s">
        <v>658</v>
      </c>
      <c r="I121" s="151">
        <v>11250000</v>
      </c>
      <c r="J121" s="150" t="s">
        <v>297</v>
      </c>
    </row>
    <row r="122" spans="1:10" ht="14.25" customHeight="1" x14ac:dyDescent="0.2">
      <c r="A122" s="149">
        <v>43901</v>
      </c>
      <c r="B122" s="150">
        <v>1616</v>
      </c>
      <c r="C122" s="150" t="s">
        <v>213</v>
      </c>
      <c r="D122" s="150" t="s">
        <v>109</v>
      </c>
      <c r="E122" s="150" t="s">
        <v>659</v>
      </c>
      <c r="F122" s="150" t="s">
        <v>660</v>
      </c>
      <c r="G122" s="150" t="s">
        <v>661</v>
      </c>
      <c r="H122" s="150" t="s">
        <v>662</v>
      </c>
      <c r="I122" s="151">
        <v>15750000</v>
      </c>
      <c r="J122" s="150" t="s">
        <v>297</v>
      </c>
    </row>
    <row r="123" spans="1:10" ht="14.25" customHeight="1" x14ac:dyDescent="0.2">
      <c r="A123" s="149">
        <v>43901</v>
      </c>
      <c r="B123" s="150">
        <v>1617</v>
      </c>
      <c r="C123" s="150" t="s">
        <v>181</v>
      </c>
      <c r="D123" s="150" t="s">
        <v>109</v>
      </c>
      <c r="E123" s="150" t="s">
        <v>663</v>
      </c>
      <c r="F123" s="150" t="s">
        <v>664</v>
      </c>
      <c r="G123" s="150" t="s">
        <v>665</v>
      </c>
      <c r="H123" s="150" t="s">
        <v>666</v>
      </c>
      <c r="I123" s="151">
        <v>15750000</v>
      </c>
      <c r="J123" s="150" t="s">
        <v>297</v>
      </c>
    </row>
    <row r="124" spans="1:10" ht="14.25" customHeight="1" x14ac:dyDescent="0.2">
      <c r="A124" s="149">
        <v>43902</v>
      </c>
      <c r="B124" s="150">
        <v>1619</v>
      </c>
      <c r="C124" s="150" t="s">
        <v>120</v>
      </c>
      <c r="D124" s="150" t="s">
        <v>121</v>
      </c>
      <c r="E124" s="150" t="s">
        <v>667</v>
      </c>
      <c r="F124" s="150" t="s">
        <v>668</v>
      </c>
      <c r="G124" s="150" t="s">
        <v>669</v>
      </c>
      <c r="H124" s="150" t="s">
        <v>166</v>
      </c>
      <c r="I124" s="151">
        <v>1050000</v>
      </c>
      <c r="J124" s="150" t="s">
        <v>297</v>
      </c>
    </row>
    <row r="125" spans="1:10" ht="14.25" customHeight="1" x14ac:dyDescent="0.2">
      <c r="A125" s="149">
        <v>43902</v>
      </c>
      <c r="B125" s="150">
        <v>1620</v>
      </c>
      <c r="C125" s="150" t="s">
        <v>120</v>
      </c>
      <c r="D125" s="150" t="s">
        <v>121</v>
      </c>
      <c r="E125" s="150" t="s">
        <v>667</v>
      </c>
      <c r="F125" s="150" t="s">
        <v>670</v>
      </c>
      <c r="G125" s="150" t="s">
        <v>671</v>
      </c>
      <c r="H125" s="150" t="s">
        <v>166</v>
      </c>
      <c r="I125" s="151">
        <v>1050000</v>
      </c>
      <c r="J125" s="150" t="s">
        <v>297</v>
      </c>
    </row>
    <row r="126" spans="1:10" ht="14.25" customHeight="1" x14ac:dyDescent="0.2">
      <c r="A126" s="149">
        <v>43902</v>
      </c>
      <c r="B126" s="150">
        <v>1621</v>
      </c>
      <c r="C126" s="150" t="s">
        <v>120</v>
      </c>
      <c r="D126" s="150" t="s">
        <v>121</v>
      </c>
      <c r="E126" s="150" t="s">
        <v>667</v>
      </c>
      <c r="F126" s="150" t="s">
        <v>672</v>
      </c>
      <c r="G126" s="150" t="s">
        <v>673</v>
      </c>
      <c r="H126" s="150" t="s">
        <v>166</v>
      </c>
      <c r="I126" s="151">
        <v>1050000</v>
      </c>
      <c r="J126" s="150" t="s">
        <v>297</v>
      </c>
    </row>
    <row r="127" spans="1:10" ht="14.25" customHeight="1" x14ac:dyDescent="0.2">
      <c r="A127" s="149">
        <v>43902</v>
      </c>
      <c r="B127" s="150">
        <v>1622</v>
      </c>
      <c r="C127" s="150" t="s">
        <v>120</v>
      </c>
      <c r="D127" s="150" t="s">
        <v>121</v>
      </c>
      <c r="E127" s="150" t="s">
        <v>667</v>
      </c>
      <c r="F127" s="150" t="s">
        <v>674</v>
      </c>
      <c r="G127" s="150" t="s">
        <v>675</v>
      </c>
      <c r="H127" s="150" t="s">
        <v>166</v>
      </c>
      <c r="I127" s="151">
        <v>1050000</v>
      </c>
      <c r="J127" s="150" t="s">
        <v>297</v>
      </c>
    </row>
    <row r="128" spans="1:10" ht="14.25" customHeight="1" x14ac:dyDescent="0.2">
      <c r="A128" s="149">
        <v>43902</v>
      </c>
      <c r="B128" s="150">
        <v>1623</v>
      </c>
      <c r="C128" s="150" t="s">
        <v>120</v>
      </c>
      <c r="D128" s="150" t="s">
        <v>121</v>
      </c>
      <c r="E128" s="150" t="s">
        <v>667</v>
      </c>
      <c r="F128" s="150" t="s">
        <v>676</v>
      </c>
      <c r="G128" s="150" t="s">
        <v>677</v>
      </c>
      <c r="H128" s="150" t="s">
        <v>166</v>
      </c>
      <c r="I128" s="151">
        <v>1050000</v>
      </c>
      <c r="J128" s="150" t="s">
        <v>297</v>
      </c>
    </row>
    <row r="129" spans="1:10" ht="14.25" customHeight="1" x14ac:dyDescent="0.2">
      <c r="A129" s="149">
        <v>43902</v>
      </c>
      <c r="B129" s="150">
        <v>1624</v>
      </c>
      <c r="C129" s="150" t="s">
        <v>120</v>
      </c>
      <c r="D129" s="150" t="s">
        <v>121</v>
      </c>
      <c r="E129" s="150" t="s">
        <v>667</v>
      </c>
      <c r="F129" s="150" t="s">
        <v>678</v>
      </c>
      <c r="G129" s="150" t="s">
        <v>679</v>
      </c>
      <c r="H129" s="150" t="s">
        <v>166</v>
      </c>
      <c r="I129" s="151">
        <v>1050000</v>
      </c>
      <c r="J129" s="150" t="s">
        <v>297</v>
      </c>
    </row>
    <row r="130" spans="1:10" ht="14.25" customHeight="1" x14ac:dyDescent="0.2">
      <c r="A130" s="149">
        <v>43902</v>
      </c>
      <c r="B130" s="150">
        <v>1625</v>
      </c>
      <c r="C130" s="150" t="s">
        <v>120</v>
      </c>
      <c r="D130" s="150" t="s">
        <v>121</v>
      </c>
      <c r="E130" s="150" t="s">
        <v>667</v>
      </c>
      <c r="F130" s="150" t="s">
        <v>680</v>
      </c>
      <c r="G130" s="150" t="s">
        <v>681</v>
      </c>
      <c r="H130" s="150" t="s">
        <v>166</v>
      </c>
      <c r="I130" s="151">
        <v>1050000</v>
      </c>
      <c r="J130" s="150" t="s">
        <v>297</v>
      </c>
    </row>
    <row r="131" spans="1:10" ht="14.25" customHeight="1" x14ac:dyDescent="0.2">
      <c r="A131" s="149">
        <v>43902</v>
      </c>
      <c r="B131" s="150">
        <v>1626</v>
      </c>
      <c r="C131" s="150" t="s">
        <v>120</v>
      </c>
      <c r="D131" s="150" t="s">
        <v>121</v>
      </c>
      <c r="E131" s="150" t="s">
        <v>667</v>
      </c>
      <c r="F131" s="150" t="s">
        <v>682</v>
      </c>
      <c r="G131" s="150" t="s">
        <v>683</v>
      </c>
      <c r="H131" s="150" t="s">
        <v>166</v>
      </c>
      <c r="I131" s="151">
        <v>1050000</v>
      </c>
      <c r="J131" s="150" t="s">
        <v>297</v>
      </c>
    </row>
    <row r="132" spans="1:10" ht="14.25" customHeight="1" x14ac:dyDescent="0.2">
      <c r="A132" s="149">
        <v>43902</v>
      </c>
      <c r="B132" s="150">
        <v>1627</v>
      </c>
      <c r="C132" s="150" t="s">
        <v>120</v>
      </c>
      <c r="D132" s="150" t="s">
        <v>121</v>
      </c>
      <c r="E132" s="150" t="s">
        <v>667</v>
      </c>
      <c r="F132" s="150" t="s">
        <v>684</v>
      </c>
      <c r="G132" s="150" t="s">
        <v>685</v>
      </c>
      <c r="H132" s="150" t="s">
        <v>166</v>
      </c>
      <c r="I132" s="151">
        <v>1050000</v>
      </c>
      <c r="J132" s="150" t="s">
        <v>297</v>
      </c>
    </row>
    <row r="133" spans="1:10" ht="14.25" customHeight="1" x14ac:dyDescent="0.2">
      <c r="A133" s="149">
        <v>43902</v>
      </c>
      <c r="B133" s="150">
        <v>1628</v>
      </c>
      <c r="C133" s="150" t="s">
        <v>120</v>
      </c>
      <c r="D133" s="150" t="s">
        <v>121</v>
      </c>
      <c r="E133" s="150" t="s">
        <v>667</v>
      </c>
      <c r="F133" s="150" t="s">
        <v>686</v>
      </c>
      <c r="G133" s="150" t="s">
        <v>687</v>
      </c>
      <c r="H133" s="150" t="s">
        <v>166</v>
      </c>
      <c r="I133" s="151">
        <v>1050000</v>
      </c>
      <c r="J133" s="150" t="s">
        <v>297</v>
      </c>
    </row>
    <row r="134" spans="1:10" ht="14.25" customHeight="1" x14ac:dyDescent="0.2">
      <c r="A134" s="149">
        <v>43902</v>
      </c>
      <c r="B134" s="150">
        <v>1629</v>
      </c>
      <c r="C134" s="150" t="s">
        <v>120</v>
      </c>
      <c r="D134" s="150" t="s">
        <v>121</v>
      </c>
      <c r="E134" s="150" t="s">
        <v>667</v>
      </c>
      <c r="F134" s="150" t="s">
        <v>688</v>
      </c>
      <c r="G134" s="150" t="s">
        <v>689</v>
      </c>
      <c r="H134" s="150" t="s">
        <v>166</v>
      </c>
      <c r="I134" s="151">
        <v>1050000</v>
      </c>
      <c r="J134" s="150" t="s">
        <v>297</v>
      </c>
    </row>
    <row r="135" spans="1:10" ht="14.25" customHeight="1" x14ac:dyDescent="0.2">
      <c r="A135" s="149">
        <v>43902</v>
      </c>
      <c r="B135" s="150">
        <v>1630</v>
      </c>
      <c r="C135" s="150" t="s">
        <v>120</v>
      </c>
      <c r="D135" s="150" t="s">
        <v>121</v>
      </c>
      <c r="E135" s="150" t="s">
        <v>667</v>
      </c>
      <c r="F135" s="150" t="s">
        <v>690</v>
      </c>
      <c r="G135" s="150" t="s">
        <v>691</v>
      </c>
      <c r="H135" s="150" t="s">
        <v>166</v>
      </c>
      <c r="I135" s="151">
        <v>1050000</v>
      </c>
      <c r="J135" s="150" t="s">
        <v>297</v>
      </c>
    </row>
    <row r="136" spans="1:10" ht="14.25" customHeight="1" x14ac:dyDescent="0.2">
      <c r="A136" s="149">
        <v>43902</v>
      </c>
      <c r="B136" s="150">
        <v>1631</v>
      </c>
      <c r="C136" s="150" t="s">
        <v>120</v>
      </c>
      <c r="D136" s="150" t="s">
        <v>121</v>
      </c>
      <c r="E136" s="150" t="s">
        <v>667</v>
      </c>
      <c r="F136" s="150" t="s">
        <v>692</v>
      </c>
      <c r="G136" s="150" t="s">
        <v>693</v>
      </c>
      <c r="H136" s="150" t="s">
        <v>166</v>
      </c>
      <c r="I136" s="151">
        <v>1050000</v>
      </c>
      <c r="J136" s="150" t="s">
        <v>297</v>
      </c>
    </row>
    <row r="137" spans="1:10" ht="14.25" customHeight="1" x14ac:dyDescent="0.2">
      <c r="A137" s="149">
        <v>43902</v>
      </c>
      <c r="B137" s="150">
        <v>1632</v>
      </c>
      <c r="C137" s="150" t="s">
        <v>120</v>
      </c>
      <c r="D137" s="150" t="s">
        <v>121</v>
      </c>
      <c r="E137" s="150" t="s">
        <v>667</v>
      </c>
      <c r="F137" s="150" t="s">
        <v>694</v>
      </c>
      <c r="G137" s="150" t="s">
        <v>695</v>
      </c>
      <c r="H137" s="150" t="s">
        <v>166</v>
      </c>
      <c r="I137" s="151">
        <v>1050000</v>
      </c>
      <c r="J137" s="150" t="s">
        <v>297</v>
      </c>
    </row>
    <row r="138" spans="1:10" ht="14.25" customHeight="1" x14ac:dyDescent="0.2">
      <c r="A138" s="149">
        <v>43902</v>
      </c>
      <c r="B138" s="150">
        <v>1633</v>
      </c>
      <c r="C138" s="150" t="s">
        <v>120</v>
      </c>
      <c r="D138" s="150" t="s">
        <v>121</v>
      </c>
      <c r="E138" s="150" t="s">
        <v>667</v>
      </c>
      <c r="F138" s="150" t="s">
        <v>696</v>
      </c>
      <c r="G138" s="150" t="s">
        <v>697</v>
      </c>
      <c r="H138" s="150" t="s">
        <v>166</v>
      </c>
      <c r="I138" s="151">
        <v>1050000</v>
      </c>
      <c r="J138" s="150" t="s">
        <v>297</v>
      </c>
    </row>
    <row r="139" spans="1:10" ht="14.25" customHeight="1" x14ac:dyDescent="0.2">
      <c r="A139" s="149">
        <v>43902</v>
      </c>
      <c r="B139" s="150">
        <v>1634</v>
      </c>
      <c r="C139" s="150" t="s">
        <v>120</v>
      </c>
      <c r="D139" s="150" t="s">
        <v>121</v>
      </c>
      <c r="E139" s="150" t="s">
        <v>667</v>
      </c>
      <c r="F139" s="150" t="s">
        <v>698</v>
      </c>
      <c r="G139" s="150" t="s">
        <v>699</v>
      </c>
      <c r="H139" s="150" t="s">
        <v>166</v>
      </c>
      <c r="I139" s="151">
        <v>1050000</v>
      </c>
      <c r="J139" s="150" t="s">
        <v>297</v>
      </c>
    </row>
    <row r="140" spans="1:10" ht="14.25" customHeight="1" x14ac:dyDescent="0.2">
      <c r="A140" s="149">
        <v>43902</v>
      </c>
      <c r="B140" s="150">
        <v>1635</v>
      </c>
      <c r="C140" s="150" t="s">
        <v>120</v>
      </c>
      <c r="D140" s="150" t="s">
        <v>121</v>
      </c>
      <c r="E140" s="150" t="s">
        <v>667</v>
      </c>
      <c r="F140" s="150" t="s">
        <v>700</v>
      </c>
      <c r="G140" s="150" t="s">
        <v>701</v>
      </c>
      <c r="H140" s="150" t="s">
        <v>166</v>
      </c>
      <c r="I140" s="151">
        <v>1050000</v>
      </c>
      <c r="J140" s="150" t="s">
        <v>297</v>
      </c>
    </row>
    <row r="141" spans="1:10" ht="14.25" customHeight="1" x14ac:dyDescent="0.2">
      <c r="A141" s="149">
        <v>43902</v>
      </c>
      <c r="B141" s="150">
        <v>1636</v>
      </c>
      <c r="C141" s="150" t="s">
        <v>120</v>
      </c>
      <c r="D141" s="150" t="s">
        <v>121</v>
      </c>
      <c r="E141" s="150" t="s">
        <v>667</v>
      </c>
      <c r="F141" s="150" t="s">
        <v>702</v>
      </c>
      <c r="G141" s="150" t="s">
        <v>703</v>
      </c>
      <c r="H141" s="150" t="s">
        <v>166</v>
      </c>
      <c r="I141" s="151">
        <v>1050000</v>
      </c>
      <c r="J141" s="150" t="s">
        <v>297</v>
      </c>
    </row>
    <row r="142" spans="1:10" ht="14.25" customHeight="1" x14ac:dyDescent="0.2">
      <c r="A142" s="149">
        <v>43902</v>
      </c>
      <c r="B142" s="150">
        <v>1637</v>
      </c>
      <c r="C142" s="150" t="s">
        <v>120</v>
      </c>
      <c r="D142" s="150" t="s">
        <v>121</v>
      </c>
      <c r="E142" s="150" t="s">
        <v>667</v>
      </c>
      <c r="F142" s="150" t="s">
        <v>704</v>
      </c>
      <c r="G142" s="150" t="s">
        <v>705</v>
      </c>
      <c r="H142" s="150" t="s">
        <v>166</v>
      </c>
      <c r="I142" s="151">
        <v>1050000</v>
      </c>
      <c r="J142" s="150" t="s">
        <v>297</v>
      </c>
    </row>
    <row r="143" spans="1:10" ht="14.25" customHeight="1" x14ac:dyDescent="0.2">
      <c r="A143" s="149">
        <v>43902</v>
      </c>
      <c r="B143" s="150">
        <v>1638</v>
      </c>
      <c r="C143" s="150" t="s">
        <v>120</v>
      </c>
      <c r="D143" s="150" t="s">
        <v>121</v>
      </c>
      <c r="E143" s="150" t="s">
        <v>667</v>
      </c>
      <c r="F143" s="150" t="s">
        <v>706</v>
      </c>
      <c r="G143" s="150" t="s">
        <v>707</v>
      </c>
      <c r="H143" s="150" t="s">
        <v>166</v>
      </c>
      <c r="I143" s="151">
        <v>1050000</v>
      </c>
      <c r="J143" s="150" t="s">
        <v>297</v>
      </c>
    </row>
    <row r="144" spans="1:10" ht="14.25" customHeight="1" x14ac:dyDescent="0.2">
      <c r="A144" s="149">
        <v>43902</v>
      </c>
      <c r="B144" s="150">
        <v>1639</v>
      </c>
      <c r="C144" s="150" t="s">
        <v>120</v>
      </c>
      <c r="D144" s="150" t="s">
        <v>121</v>
      </c>
      <c r="E144" s="150" t="s">
        <v>667</v>
      </c>
      <c r="F144" s="150" t="s">
        <v>708</v>
      </c>
      <c r="G144" s="150" t="s">
        <v>709</v>
      </c>
      <c r="H144" s="150" t="s">
        <v>166</v>
      </c>
      <c r="I144" s="151">
        <v>1050000</v>
      </c>
      <c r="J144" s="150" t="s">
        <v>297</v>
      </c>
    </row>
    <row r="145" spans="1:10" ht="14.25" customHeight="1" x14ac:dyDescent="0.2">
      <c r="A145" s="149">
        <v>43902</v>
      </c>
      <c r="B145" s="150">
        <v>1640</v>
      </c>
      <c r="C145" s="150" t="s">
        <v>120</v>
      </c>
      <c r="D145" s="150" t="s">
        <v>121</v>
      </c>
      <c r="E145" s="150" t="s">
        <v>667</v>
      </c>
      <c r="F145" s="150" t="s">
        <v>710</v>
      </c>
      <c r="G145" s="150" t="s">
        <v>711</v>
      </c>
      <c r="H145" s="150" t="s">
        <v>166</v>
      </c>
      <c r="I145" s="151">
        <v>1050000</v>
      </c>
      <c r="J145" s="150" t="s">
        <v>297</v>
      </c>
    </row>
    <row r="146" spans="1:10" ht="14.25" customHeight="1" x14ac:dyDescent="0.2">
      <c r="A146" s="149">
        <v>43902</v>
      </c>
      <c r="B146" s="150">
        <v>1641</v>
      </c>
      <c r="C146" s="150" t="s">
        <v>120</v>
      </c>
      <c r="D146" s="150" t="s">
        <v>121</v>
      </c>
      <c r="E146" s="150" t="s">
        <v>667</v>
      </c>
      <c r="F146" s="150" t="s">
        <v>712</v>
      </c>
      <c r="G146" s="150" t="s">
        <v>713</v>
      </c>
      <c r="H146" s="150" t="s">
        <v>166</v>
      </c>
      <c r="I146" s="151">
        <v>1050000</v>
      </c>
      <c r="J146" s="150" t="s">
        <v>297</v>
      </c>
    </row>
    <row r="147" spans="1:10" ht="14.25" customHeight="1" x14ac:dyDescent="0.2">
      <c r="A147" s="149">
        <v>43902</v>
      </c>
      <c r="B147" s="150">
        <v>1642</v>
      </c>
      <c r="C147" s="150" t="s">
        <v>120</v>
      </c>
      <c r="D147" s="150" t="s">
        <v>121</v>
      </c>
      <c r="E147" s="150" t="s">
        <v>667</v>
      </c>
      <c r="F147" s="150" t="s">
        <v>714</v>
      </c>
      <c r="G147" s="150" t="s">
        <v>715</v>
      </c>
      <c r="H147" s="150" t="s">
        <v>166</v>
      </c>
      <c r="I147" s="151">
        <v>1050000</v>
      </c>
      <c r="J147" s="150" t="s">
        <v>297</v>
      </c>
    </row>
    <row r="148" spans="1:10" ht="14.25" customHeight="1" x14ac:dyDescent="0.2">
      <c r="A148" s="149">
        <v>43902</v>
      </c>
      <c r="B148" s="150">
        <v>1643</v>
      </c>
      <c r="C148" s="150" t="s">
        <v>120</v>
      </c>
      <c r="D148" s="150" t="s">
        <v>121</v>
      </c>
      <c r="E148" s="150" t="s">
        <v>667</v>
      </c>
      <c r="F148" s="150" t="s">
        <v>716</v>
      </c>
      <c r="G148" s="150" t="s">
        <v>717</v>
      </c>
      <c r="H148" s="150" t="s">
        <v>166</v>
      </c>
      <c r="I148" s="151">
        <v>1050000</v>
      </c>
      <c r="J148" s="150" t="s">
        <v>297</v>
      </c>
    </row>
    <row r="149" spans="1:10" ht="14.25" customHeight="1" x14ac:dyDescent="0.2">
      <c r="A149" s="149">
        <v>43902</v>
      </c>
      <c r="B149" s="150">
        <v>1644</v>
      </c>
      <c r="C149" s="150" t="s">
        <v>120</v>
      </c>
      <c r="D149" s="150" t="s">
        <v>121</v>
      </c>
      <c r="E149" s="150" t="s">
        <v>667</v>
      </c>
      <c r="F149" s="150" t="s">
        <v>718</v>
      </c>
      <c r="G149" s="150" t="s">
        <v>719</v>
      </c>
      <c r="H149" s="150" t="s">
        <v>166</v>
      </c>
      <c r="I149" s="151">
        <v>1050000</v>
      </c>
      <c r="J149" s="150" t="s">
        <v>297</v>
      </c>
    </row>
    <row r="150" spans="1:10" ht="14.25" customHeight="1" x14ac:dyDescent="0.2">
      <c r="A150" s="149">
        <v>43902</v>
      </c>
      <c r="B150" s="150">
        <v>1645</v>
      </c>
      <c r="C150" s="150" t="s">
        <v>120</v>
      </c>
      <c r="D150" s="150" t="s">
        <v>121</v>
      </c>
      <c r="E150" s="150" t="s">
        <v>667</v>
      </c>
      <c r="F150" s="150" t="s">
        <v>720</v>
      </c>
      <c r="G150" s="150" t="s">
        <v>721</v>
      </c>
      <c r="H150" s="150" t="s">
        <v>166</v>
      </c>
      <c r="I150" s="151">
        <v>1050000</v>
      </c>
      <c r="J150" s="150" t="s">
        <v>297</v>
      </c>
    </row>
    <row r="151" spans="1:10" ht="14.25" customHeight="1" x14ac:dyDescent="0.2">
      <c r="A151" s="149">
        <v>43902</v>
      </c>
      <c r="B151" s="150">
        <v>1646</v>
      </c>
      <c r="C151" s="150" t="s">
        <v>120</v>
      </c>
      <c r="D151" s="150" t="s">
        <v>121</v>
      </c>
      <c r="E151" s="150" t="s">
        <v>667</v>
      </c>
      <c r="F151" s="150" t="s">
        <v>722</v>
      </c>
      <c r="G151" s="150" t="s">
        <v>723</v>
      </c>
      <c r="H151" s="150" t="s">
        <v>166</v>
      </c>
      <c r="I151" s="151">
        <v>1050000</v>
      </c>
      <c r="J151" s="150" t="s">
        <v>297</v>
      </c>
    </row>
    <row r="152" spans="1:10" ht="14.25" customHeight="1" x14ac:dyDescent="0.2">
      <c r="A152" s="149">
        <v>43902</v>
      </c>
      <c r="B152" s="150">
        <v>1647</v>
      </c>
      <c r="C152" s="150" t="s">
        <v>120</v>
      </c>
      <c r="D152" s="150" t="s">
        <v>121</v>
      </c>
      <c r="E152" s="150" t="s">
        <v>667</v>
      </c>
      <c r="F152" s="150" t="s">
        <v>724</v>
      </c>
      <c r="G152" s="150" t="s">
        <v>725</v>
      </c>
      <c r="H152" s="150" t="s">
        <v>166</v>
      </c>
      <c r="I152" s="151">
        <v>1050000</v>
      </c>
      <c r="J152" s="150" t="s">
        <v>297</v>
      </c>
    </row>
    <row r="153" spans="1:10" ht="14.25" customHeight="1" x14ac:dyDescent="0.2">
      <c r="A153" s="149">
        <v>43902</v>
      </c>
      <c r="B153" s="150">
        <v>1648</v>
      </c>
      <c r="C153" s="150" t="s">
        <v>233</v>
      </c>
      <c r="D153" s="150" t="s">
        <v>109</v>
      </c>
      <c r="E153" s="150" t="s">
        <v>726</v>
      </c>
      <c r="F153" s="150" t="s">
        <v>727</v>
      </c>
      <c r="G153" s="150" t="s">
        <v>728</v>
      </c>
      <c r="H153" s="150" t="s">
        <v>729</v>
      </c>
      <c r="I153" s="150">
        <v>70000000</v>
      </c>
      <c r="J153" s="150" t="s">
        <v>297</v>
      </c>
    </row>
    <row r="154" spans="1:10" ht="14.25" customHeight="1" x14ac:dyDescent="0.2">
      <c r="A154" s="149">
        <v>43906</v>
      </c>
      <c r="B154" s="150">
        <v>1750</v>
      </c>
      <c r="C154" s="150" t="s">
        <v>213</v>
      </c>
      <c r="D154" s="150" t="s">
        <v>109</v>
      </c>
      <c r="E154" s="150" t="s">
        <v>730</v>
      </c>
      <c r="F154" s="150" t="s">
        <v>731</v>
      </c>
      <c r="G154" s="150" t="s">
        <v>732</v>
      </c>
      <c r="H154" s="150" t="s">
        <v>733</v>
      </c>
      <c r="I154" s="151">
        <v>18000000</v>
      </c>
      <c r="J154" s="150" t="s">
        <v>297</v>
      </c>
    </row>
    <row r="155" spans="1:10" ht="14.25" customHeight="1" x14ac:dyDescent="0.2">
      <c r="A155" s="149">
        <v>43907</v>
      </c>
      <c r="B155" s="150">
        <v>1754</v>
      </c>
      <c r="C155" s="150" t="s">
        <v>196</v>
      </c>
      <c r="D155" s="150" t="s">
        <v>109</v>
      </c>
      <c r="E155" s="150" t="s">
        <v>734</v>
      </c>
      <c r="F155" s="150" t="s">
        <v>735</v>
      </c>
      <c r="G155" s="150" t="s">
        <v>736</v>
      </c>
      <c r="H155" s="150" t="s">
        <v>166</v>
      </c>
      <c r="I155" s="151">
        <v>471564</v>
      </c>
      <c r="J155" s="150" t="s">
        <v>297</v>
      </c>
    </row>
    <row r="156" spans="1:10" ht="14.25" customHeight="1" x14ac:dyDescent="0.2">
      <c r="A156" s="149">
        <v>43907</v>
      </c>
      <c r="B156" s="150">
        <v>1755</v>
      </c>
      <c r="C156" s="150" t="s">
        <v>196</v>
      </c>
      <c r="D156" s="150" t="s">
        <v>109</v>
      </c>
      <c r="E156" s="150" t="s">
        <v>737</v>
      </c>
      <c r="F156" s="150" t="s">
        <v>738</v>
      </c>
      <c r="G156" s="150" t="s">
        <v>739</v>
      </c>
      <c r="H156" s="150" t="s">
        <v>166</v>
      </c>
      <c r="I156" s="151">
        <v>738242</v>
      </c>
      <c r="J156" s="150" t="s">
        <v>297</v>
      </c>
    </row>
    <row r="157" spans="1:10" ht="14.25" customHeight="1" x14ac:dyDescent="0.2">
      <c r="A157" s="149">
        <v>43907</v>
      </c>
      <c r="B157" s="150">
        <v>1756</v>
      </c>
      <c r="C157" s="150" t="s">
        <v>196</v>
      </c>
      <c r="D157" s="150" t="s">
        <v>109</v>
      </c>
      <c r="E157" s="150" t="s">
        <v>740</v>
      </c>
      <c r="F157" s="150" t="s">
        <v>317</v>
      </c>
      <c r="G157" s="150" t="s">
        <v>318</v>
      </c>
      <c r="H157" s="150" t="s">
        <v>166</v>
      </c>
      <c r="I157" s="151">
        <v>766296</v>
      </c>
      <c r="J157" s="150" t="s">
        <v>297</v>
      </c>
    </row>
    <row r="158" spans="1:10" ht="14.25" customHeight="1" x14ac:dyDescent="0.2">
      <c r="A158" s="149">
        <v>43907</v>
      </c>
      <c r="B158" s="150">
        <v>1757</v>
      </c>
      <c r="C158" s="150" t="s">
        <v>196</v>
      </c>
      <c r="D158" s="150" t="s">
        <v>109</v>
      </c>
      <c r="E158" s="150" t="s">
        <v>741</v>
      </c>
      <c r="F158" s="150" t="s">
        <v>313</v>
      </c>
      <c r="G158" s="150" t="s">
        <v>314</v>
      </c>
      <c r="H158" s="150" t="s">
        <v>166</v>
      </c>
      <c r="I158" s="151">
        <v>471564</v>
      </c>
      <c r="J158" s="150" t="s">
        <v>297</v>
      </c>
    </row>
    <row r="159" spans="1:10" ht="14.25" customHeight="1" x14ac:dyDescent="0.2">
      <c r="A159" s="149">
        <v>43907</v>
      </c>
      <c r="B159" s="150">
        <v>1758</v>
      </c>
      <c r="C159" s="150" t="s">
        <v>196</v>
      </c>
      <c r="D159" s="150" t="s">
        <v>109</v>
      </c>
      <c r="E159" s="150" t="s">
        <v>742</v>
      </c>
      <c r="F159" s="150" t="s">
        <v>743</v>
      </c>
      <c r="G159" s="150" t="s">
        <v>744</v>
      </c>
      <c r="H159" s="150" t="s">
        <v>166</v>
      </c>
      <c r="I159" s="151">
        <v>471564</v>
      </c>
      <c r="J159" s="150" t="s">
        <v>297</v>
      </c>
    </row>
    <row r="160" spans="1:10" ht="14.25" customHeight="1" x14ac:dyDescent="0.2">
      <c r="A160" s="149">
        <v>43917</v>
      </c>
      <c r="B160" s="150">
        <v>1828</v>
      </c>
      <c r="C160" s="150" t="s">
        <v>196</v>
      </c>
      <c r="D160" s="150" t="s">
        <v>109</v>
      </c>
      <c r="E160" s="150" t="s">
        <v>745</v>
      </c>
      <c r="F160" s="150" t="s">
        <v>420</v>
      </c>
      <c r="G160" s="150" t="s">
        <v>421</v>
      </c>
      <c r="H160" s="150" t="s">
        <v>166</v>
      </c>
      <c r="I160" s="151">
        <v>766296</v>
      </c>
      <c r="J160" s="150" t="s">
        <v>297</v>
      </c>
    </row>
    <row r="161" spans="1:10" ht="14.25" customHeight="1" x14ac:dyDescent="0.2">
      <c r="A161" s="149">
        <v>43917</v>
      </c>
      <c r="B161" s="150">
        <v>1829</v>
      </c>
      <c r="C161" s="150" t="s">
        <v>196</v>
      </c>
      <c r="D161" s="150" t="s">
        <v>109</v>
      </c>
      <c r="E161" s="150" t="s">
        <v>746</v>
      </c>
      <c r="F161" s="150" t="s">
        <v>465</v>
      </c>
      <c r="G161" s="150" t="s">
        <v>466</v>
      </c>
      <c r="H161" s="150" t="s">
        <v>166</v>
      </c>
      <c r="I161" s="151">
        <v>471564</v>
      </c>
      <c r="J161" s="150" t="s">
        <v>297</v>
      </c>
    </row>
    <row r="162" spans="1:10" ht="14.25" customHeight="1" x14ac:dyDescent="0.2">
      <c r="A162" s="149">
        <v>43917</v>
      </c>
      <c r="B162" s="150">
        <v>1830</v>
      </c>
      <c r="C162" s="150" t="s">
        <v>196</v>
      </c>
      <c r="D162" s="150" t="s">
        <v>109</v>
      </c>
      <c r="E162" s="150" t="s">
        <v>747</v>
      </c>
      <c r="F162" s="150" t="s">
        <v>450</v>
      </c>
      <c r="G162" s="150" t="s">
        <v>451</v>
      </c>
      <c r="H162" s="150" t="s">
        <v>166</v>
      </c>
      <c r="I162" s="151">
        <v>766296</v>
      </c>
      <c r="J162" s="150" t="s">
        <v>297</v>
      </c>
    </row>
    <row r="163" spans="1:10" ht="14.25" customHeight="1" x14ac:dyDescent="0.2">
      <c r="A163" s="149">
        <v>43917</v>
      </c>
      <c r="B163" s="150">
        <v>1831</v>
      </c>
      <c r="C163" s="150" t="s">
        <v>196</v>
      </c>
      <c r="D163" s="150" t="s">
        <v>109</v>
      </c>
      <c r="E163" s="150" t="s">
        <v>748</v>
      </c>
      <c r="F163" s="150" t="s">
        <v>531</v>
      </c>
      <c r="G163" s="150" t="s">
        <v>532</v>
      </c>
      <c r="H163" s="150" t="s">
        <v>166</v>
      </c>
      <c r="I163" s="151">
        <v>471564</v>
      </c>
      <c r="J163" s="150" t="s">
        <v>297</v>
      </c>
    </row>
    <row r="164" spans="1:10" ht="14.25" customHeight="1" x14ac:dyDescent="0.2">
      <c r="A164" s="149">
        <v>43917</v>
      </c>
      <c r="B164" s="150">
        <v>1832</v>
      </c>
      <c r="C164" s="150" t="s">
        <v>196</v>
      </c>
      <c r="D164" s="150" t="s">
        <v>109</v>
      </c>
      <c r="E164" s="150" t="s">
        <v>749</v>
      </c>
      <c r="F164" s="150" t="s">
        <v>364</v>
      </c>
      <c r="G164" s="150" t="s">
        <v>365</v>
      </c>
      <c r="H164" s="150" t="s">
        <v>166</v>
      </c>
      <c r="I164" s="151">
        <v>766296</v>
      </c>
      <c r="J164" s="150" t="s">
        <v>297</v>
      </c>
    </row>
    <row r="165" spans="1:10" ht="14.25" customHeight="1" x14ac:dyDescent="0.2">
      <c r="A165" s="149">
        <v>43917</v>
      </c>
      <c r="B165" s="150">
        <v>1833</v>
      </c>
      <c r="C165" s="150" t="s">
        <v>196</v>
      </c>
      <c r="D165" s="150" t="s">
        <v>109</v>
      </c>
      <c r="E165" s="150" t="s">
        <v>750</v>
      </c>
      <c r="F165" s="150" t="s">
        <v>408</v>
      </c>
      <c r="G165" s="150" t="s">
        <v>409</v>
      </c>
      <c r="H165" s="150" t="s">
        <v>166</v>
      </c>
      <c r="I165" s="151">
        <v>471564</v>
      </c>
      <c r="J165" s="150" t="s">
        <v>297</v>
      </c>
    </row>
    <row r="166" spans="1:10" ht="14.25" customHeight="1" x14ac:dyDescent="0.2">
      <c r="A166" s="149">
        <v>43917</v>
      </c>
      <c r="B166" s="150">
        <v>1835</v>
      </c>
      <c r="C166" s="150" t="s">
        <v>196</v>
      </c>
      <c r="D166" s="150" t="s">
        <v>109</v>
      </c>
      <c r="E166" s="150" t="s">
        <v>751</v>
      </c>
      <c r="F166" s="150" t="s">
        <v>752</v>
      </c>
      <c r="G166" s="150" t="s">
        <v>753</v>
      </c>
      <c r="H166" s="150" t="s">
        <v>166</v>
      </c>
      <c r="I166" s="151">
        <v>766296</v>
      </c>
      <c r="J166" s="150" t="s">
        <v>297</v>
      </c>
    </row>
    <row r="167" spans="1:10" ht="14.25" customHeight="1" x14ac:dyDescent="0.2">
      <c r="A167" s="149">
        <v>43917</v>
      </c>
      <c r="B167" s="150">
        <v>1836</v>
      </c>
      <c r="C167" s="150" t="s">
        <v>196</v>
      </c>
      <c r="D167" s="150" t="s">
        <v>109</v>
      </c>
      <c r="E167" s="150" t="s">
        <v>754</v>
      </c>
      <c r="F167" s="150" t="s">
        <v>755</v>
      </c>
      <c r="G167" s="150" t="s">
        <v>756</v>
      </c>
      <c r="H167" s="150" t="s">
        <v>166</v>
      </c>
      <c r="I167" s="151">
        <v>766296</v>
      </c>
      <c r="J167" s="150" t="s">
        <v>297</v>
      </c>
    </row>
    <row r="168" spans="1:10" ht="14.25" customHeight="1" x14ac:dyDescent="0.2">
      <c r="A168" s="149">
        <v>43917</v>
      </c>
      <c r="B168" s="150">
        <v>1837</v>
      </c>
      <c r="C168" s="150" t="s">
        <v>196</v>
      </c>
      <c r="D168" s="150" t="s">
        <v>109</v>
      </c>
      <c r="E168" s="150" t="s">
        <v>757</v>
      </c>
      <c r="F168" s="150" t="s">
        <v>758</v>
      </c>
      <c r="G168" s="150" t="s">
        <v>759</v>
      </c>
      <c r="H168" s="150" t="s">
        <v>166</v>
      </c>
      <c r="I168" s="151">
        <v>471564</v>
      </c>
      <c r="J168" s="150" t="s">
        <v>297</v>
      </c>
    </row>
    <row r="169" spans="1:10" ht="14.25" customHeight="1" x14ac:dyDescent="0.2">
      <c r="A169" s="149">
        <v>43917</v>
      </c>
      <c r="B169" s="150">
        <v>1839</v>
      </c>
      <c r="C169" s="150" t="s">
        <v>196</v>
      </c>
      <c r="D169" s="150" t="s">
        <v>109</v>
      </c>
      <c r="E169" s="150" t="s">
        <v>760</v>
      </c>
      <c r="F169" s="150" t="s">
        <v>761</v>
      </c>
      <c r="G169" s="150" t="s">
        <v>762</v>
      </c>
      <c r="H169" s="150" t="s">
        <v>166</v>
      </c>
      <c r="I169" s="151">
        <v>766296</v>
      </c>
      <c r="J169" s="150" t="s">
        <v>297</v>
      </c>
    </row>
    <row r="170" spans="1:10" ht="14.25" customHeight="1" x14ac:dyDescent="0.2">
      <c r="A170" s="149">
        <v>43917</v>
      </c>
      <c r="B170" s="150">
        <v>1840</v>
      </c>
      <c r="C170" s="150" t="s">
        <v>196</v>
      </c>
      <c r="D170" s="150" t="s">
        <v>109</v>
      </c>
      <c r="E170" s="150" t="s">
        <v>763</v>
      </c>
      <c r="F170" s="150" t="s">
        <v>306</v>
      </c>
      <c r="G170" s="150" t="s">
        <v>307</v>
      </c>
      <c r="H170" s="150" t="s">
        <v>166</v>
      </c>
      <c r="I170" s="151">
        <v>1002078</v>
      </c>
      <c r="J170" s="150" t="s">
        <v>297</v>
      </c>
    </row>
    <row r="171" spans="1:10" ht="14.25" customHeight="1" x14ac:dyDescent="0.2">
      <c r="A171" s="149">
        <v>43917</v>
      </c>
      <c r="B171" s="150">
        <v>1841</v>
      </c>
      <c r="C171" s="150" t="s">
        <v>196</v>
      </c>
      <c r="D171" s="150" t="s">
        <v>109</v>
      </c>
      <c r="E171" s="150" t="s">
        <v>764</v>
      </c>
      <c r="F171" s="150" t="s">
        <v>765</v>
      </c>
      <c r="G171" s="150" t="s">
        <v>766</v>
      </c>
      <c r="H171" s="150" t="s">
        <v>166</v>
      </c>
      <c r="I171" s="151">
        <v>471564</v>
      </c>
      <c r="J171" s="150" t="s">
        <v>297</v>
      </c>
    </row>
    <row r="172" spans="1:10" ht="14.25" customHeight="1" x14ac:dyDescent="0.2">
      <c r="A172" s="149">
        <v>43917</v>
      </c>
      <c r="B172" s="150">
        <v>1844</v>
      </c>
      <c r="C172" s="150" t="s">
        <v>130</v>
      </c>
      <c r="D172" s="150" t="s">
        <v>109</v>
      </c>
      <c r="E172" s="150" t="s">
        <v>767</v>
      </c>
      <c r="F172" s="150" t="s">
        <v>768</v>
      </c>
      <c r="G172" s="150" t="s">
        <v>769</v>
      </c>
      <c r="H172" s="150" t="s">
        <v>166</v>
      </c>
      <c r="I172" s="151">
        <v>259775279</v>
      </c>
      <c r="J172" s="150" t="s">
        <v>297</v>
      </c>
    </row>
    <row r="173" spans="1:10" ht="14.25" customHeight="1" x14ac:dyDescent="0.2">
      <c r="A173" s="149">
        <v>43921</v>
      </c>
      <c r="B173" s="150">
        <v>1854</v>
      </c>
      <c r="C173" s="150" t="s">
        <v>196</v>
      </c>
      <c r="D173" s="150" t="s">
        <v>109</v>
      </c>
      <c r="E173" s="150" t="s">
        <v>770</v>
      </c>
      <c r="F173" s="150" t="s">
        <v>474</v>
      </c>
      <c r="G173" s="150" t="s">
        <v>475</v>
      </c>
      <c r="H173" s="150" t="s">
        <v>166</v>
      </c>
      <c r="I173" s="151">
        <v>766296</v>
      </c>
      <c r="J173" s="150" t="s">
        <v>297</v>
      </c>
    </row>
    <row r="174" spans="1:10" ht="14.25" customHeight="1" x14ac:dyDescent="0.2">
      <c r="A174" s="149">
        <v>43921</v>
      </c>
      <c r="B174" s="150">
        <v>1855</v>
      </c>
      <c r="C174" s="150" t="s">
        <v>196</v>
      </c>
      <c r="D174" s="150" t="s">
        <v>109</v>
      </c>
      <c r="E174" s="150" t="s">
        <v>771</v>
      </c>
      <c r="F174" s="150" t="s">
        <v>402</v>
      </c>
      <c r="G174" s="150" t="s">
        <v>403</v>
      </c>
      <c r="H174" s="150" t="s">
        <v>166</v>
      </c>
      <c r="I174" s="151">
        <v>1002078</v>
      </c>
      <c r="J174" s="150" t="s">
        <v>297</v>
      </c>
    </row>
    <row r="175" spans="1:10" ht="14.25" customHeight="1" x14ac:dyDescent="0.2">
      <c r="A175" s="149">
        <v>43921</v>
      </c>
      <c r="B175" s="150">
        <v>1856</v>
      </c>
      <c r="C175" s="150" t="s">
        <v>196</v>
      </c>
      <c r="D175" s="150" t="s">
        <v>109</v>
      </c>
      <c r="E175" s="150" t="s">
        <v>772</v>
      </c>
      <c r="F175" s="150" t="s">
        <v>573</v>
      </c>
      <c r="G175" s="150" t="s">
        <v>574</v>
      </c>
      <c r="H175" s="150" t="s">
        <v>166</v>
      </c>
      <c r="I175" s="151">
        <v>766296</v>
      </c>
      <c r="J175" s="150" t="s">
        <v>297</v>
      </c>
    </row>
    <row r="176" spans="1:10" ht="14.25" customHeight="1" x14ac:dyDescent="0.2">
      <c r="A176" s="149">
        <v>43921</v>
      </c>
      <c r="B176" s="150">
        <v>1857</v>
      </c>
      <c r="C176" s="150" t="s">
        <v>196</v>
      </c>
      <c r="D176" s="150" t="s">
        <v>109</v>
      </c>
      <c r="E176" s="150" t="s">
        <v>773</v>
      </c>
      <c r="F176" s="150" t="s">
        <v>459</v>
      </c>
      <c r="G176" s="150" t="s">
        <v>460</v>
      </c>
      <c r="H176" s="150" t="s">
        <v>166</v>
      </c>
      <c r="I176" s="151">
        <v>471564</v>
      </c>
      <c r="J176" s="150" t="s">
        <v>297</v>
      </c>
    </row>
    <row r="177" spans="1:10" ht="14.25" customHeight="1" x14ac:dyDescent="0.2">
      <c r="A177" s="149">
        <v>43921</v>
      </c>
      <c r="B177" s="150">
        <v>1858</v>
      </c>
      <c r="C177" s="150" t="s">
        <v>196</v>
      </c>
      <c r="D177" s="150" t="s">
        <v>109</v>
      </c>
      <c r="E177" s="150" t="s">
        <v>774</v>
      </c>
      <c r="F177" s="150" t="s">
        <v>462</v>
      </c>
      <c r="G177" s="150" t="s">
        <v>463</v>
      </c>
      <c r="H177" s="150" t="s">
        <v>166</v>
      </c>
      <c r="I177" s="151">
        <v>766296</v>
      </c>
      <c r="J177" s="150" t="s">
        <v>297</v>
      </c>
    </row>
    <row r="178" spans="1:10" ht="14.25" customHeight="1" x14ac:dyDescent="0.2">
      <c r="A178" s="149">
        <v>43928</v>
      </c>
      <c r="B178" s="150">
        <v>1993</v>
      </c>
      <c r="C178" s="150" t="s">
        <v>196</v>
      </c>
      <c r="D178" s="150" t="s">
        <v>109</v>
      </c>
      <c r="E178" s="150" t="s">
        <v>775</v>
      </c>
      <c r="F178" s="150" t="s">
        <v>405</v>
      </c>
      <c r="G178" s="150" t="s">
        <v>406</v>
      </c>
      <c r="H178" s="150" t="s">
        <v>166</v>
      </c>
      <c r="I178" s="151">
        <v>766296</v>
      </c>
      <c r="J178" s="150" t="s">
        <v>297</v>
      </c>
    </row>
    <row r="179" spans="1:10" ht="14.25" customHeight="1" x14ac:dyDescent="0.2">
      <c r="A179" s="149">
        <v>43928</v>
      </c>
      <c r="B179" s="150">
        <v>1994</v>
      </c>
      <c r="C179" s="150" t="s">
        <v>196</v>
      </c>
      <c r="D179" s="150" t="s">
        <v>109</v>
      </c>
      <c r="E179" s="150" t="s">
        <v>776</v>
      </c>
      <c r="F179" s="150" t="s">
        <v>509</v>
      </c>
      <c r="G179" s="150" t="s">
        <v>510</v>
      </c>
      <c r="H179" s="150" t="s">
        <v>166</v>
      </c>
      <c r="I179" s="151">
        <v>766296</v>
      </c>
      <c r="J179" s="150" t="s">
        <v>297</v>
      </c>
    </row>
    <row r="180" spans="1:10" ht="14.25" customHeight="1" x14ac:dyDescent="0.2">
      <c r="A180" s="149">
        <v>43928</v>
      </c>
      <c r="B180" s="150">
        <v>1995</v>
      </c>
      <c r="C180" s="150" t="s">
        <v>196</v>
      </c>
      <c r="D180" s="150" t="s">
        <v>109</v>
      </c>
      <c r="E180" s="150" t="s">
        <v>777</v>
      </c>
      <c r="F180" s="150" t="s">
        <v>383</v>
      </c>
      <c r="G180" s="150" t="s">
        <v>384</v>
      </c>
      <c r="H180" s="150" t="s">
        <v>166</v>
      </c>
      <c r="I180" s="151">
        <v>766296</v>
      </c>
      <c r="J180" s="150" t="s">
        <v>297</v>
      </c>
    </row>
    <row r="181" spans="1:10" ht="14.25" customHeight="1" x14ac:dyDescent="0.2">
      <c r="A181" s="149">
        <v>43928</v>
      </c>
      <c r="B181" s="150">
        <v>1996</v>
      </c>
      <c r="C181" s="150" t="s">
        <v>196</v>
      </c>
      <c r="D181" s="150" t="s">
        <v>109</v>
      </c>
      <c r="E181" s="150" t="s">
        <v>778</v>
      </c>
      <c r="F181" s="150" t="s">
        <v>414</v>
      </c>
      <c r="G181" s="150" t="s">
        <v>415</v>
      </c>
      <c r="H181" s="150" t="s">
        <v>166</v>
      </c>
      <c r="I181" s="151">
        <v>766296</v>
      </c>
      <c r="J181" s="150" t="s">
        <v>297</v>
      </c>
    </row>
    <row r="182" spans="1:10" ht="14.25" customHeight="1" x14ac:dyDescent="0.2">
      <c r="A182" s="149">
        <v>43928</v>
      </c>
      <c r="B182" s="150">
        <v>1997</v>
      </c>
      <c r="C182" s="150" t="s">
        <v>196</v>
      </c>
      <c r="D182" s="150" t="s">
        <v>109</v>
      </c>
      <c r="E182" s="150" t="s">
        <v>779</v>
      </c>
      <c r="F182" s="150" t="s">
        <v>780</v>
      </c>
      <c r="G182" s="150" t="s">
        <v>781</v>
      </c>
      <c r="H182" s="150" t="s">
        <v>166</v>
      </c>
      <c r="I182" s="151">
        <v>471564</v>
      </c>
      <c r="J182" s="150" t="s">
        <v>297</v>
      </c>
    </row>
    <row r="183" spans="1:10" ht="14.25" customHeight="1" x14ac:dyDescent="0.2">
      <c r="A183" s="149">
        <v>43928</v>
      </c>
      <c r="B183" s="150">
        <v>1998</v>
      </c>
      <c r="C183" s="150" t="s">
        <v>196</v>
      </c>
      <c r="D183" s="150" t="s">
        <v>109</v>
      </c>
      <c r="E183" s="150" t="s">
        <v>782</v>
      </c>
      <c r="F183" s="150" t="s">
        <v>582</v>
      </c>
      <c r="G183" s="150" t="s">
        <v>583</v>
      </c>
      <c r="H183" s="150" t="s">
        <v>166</v>
      </c>
      <c r="I183" s="151">
        <v>471564</v>
      </c>
      <c r="J183" s="150" t="s">
        <v>297</v>
      </c>
    </row>
    <row r="184" spans="1:10" ht="14.25" customHeight="1" x14ac:dyDescent="0.2">
      <c r="A184" s="149">
        <v>43932</v>
      </c>
      <c r="B184" s="150">
        <v>2005</v>
      </c>
      <c r="C184" s="150" t="s">
        <v>120</v>
      </c>
      <c r="D184" s="150" t="s">
        <v>121</v>
      </c>
      <c r="E184" s="150" t="s">
        <v>783</v>
      </c>
      <c r="F184" s="150" t="s">
        <v>784</v>
      </c>
      <c r="G184" s="150" t="s">
        <v>785</v>
      </c>
      <c r="H184" s="150" t="s">
        <v>786</v>
      </c>
      <c r="I184" s="151">
        <v>111803625</v>
      </c>
      <c r="J184" s="150" t="s">
        <v>297</v>
      </c>
    </row>
    <row r="185" spans="1:10" ht="14.25" customHeight="1" x14ac:dyDescent="0.2">
      <c r="A185" s="149">
        <v>43932</v>
      </c>
      <c r="B185" s="150">
        <v>2005</v>
      </c>
      <c r="C185" s="150" t="s">
        <v>263</v>
      </c>
      <c r="D185" s="150" t="s">
        <v>264</v>
      </c>
      <c r="E185" s="150" t="s">
        <v>783</v>
      </c>
      <c r="F185" s="150" t="s">
        <v>784</v>
      </c>
      <c r="G185" s="150" t="s">
        <v>785</v>
      </c>
      <c r="H185" s="150" t="s">
        <v>786</v>
      </c>
      <c r="I185" s="151">
        <v>3100000000</v>
      </c>
      <c r="J185" s="150" t="s">
        <v>297</v>
      </c>
    </row>
    <row r="186" spans="1:10" ht="14.25" customHeight="1" x14ac:dyDescent="0.2">
      <c r="A186" s="149">
        <v>43937</v>
      </c>
      <c r="B186" s="150">
        <v>2054</v>
      </c>
      <c r="C186" s="150" t="s">
        <v>196</v>
      </c>
      <c r="D186" s="150" t="s">
        <v>109</v>
      </c>
      <c r="E186" s="150" t="s">
        <v>787</v>
      </c>
      <c r="F186" s="150" t="s">
        <v>626</v>
      </c>
      <c r="G186" s="150" t="s">
        <v>627</v>
      </c>
      <c r="H186" s="150" t="s">
        <v>166</v>
      </c>
      <c r="I186" s="151">
        <v>766296</v>
      </c>
      <c r="J186" s="150" t="s">
        <v>297</v>
      </c>
    </row>
    <row r="187" spans="1:10" ht="14.25" customHeight="1" x14ac:dyDescent="0.2">
      <c r="A187" s="149">
        <v>43941</v>
      </c>
      <c r="B187" s="150">
        <v>2073</v>
      </c>
      <c r="C187" s="150" t="s">
        <v>196</v>
      </c>
      <c r="D187" s="150" t="s">
        <v>109</v>
      </c>
      <c r="E187" s="150" t="s">
        <v>788</v>
      </c>
      <c r="F187" s="150" t="s">
        <v>789</v>
      </c>
      <c r="G187" s="150" t="s">
        <v>790</v>
      </c>
      <c r="H187" s="150" t="s">
        <v>166</v>
      </c>
      <c r="I187" s="151">
        <v>471564</v>
      </c>
      <c r="J187" s="150" t="s">
        <v>297</v>
      </c>
    </row>
    <row r="188" spans="1:10" ht="14.25" customHeight="1" x14ac:dyDescent="0.2">
      <c r="A188" s="149">
        <v>43943</v>
      </c>
      <c r="B188" s="150">
        <v>2148</v>
      </c>
      <c r="C188" s="150" t="s">
        <v>196</v>
      </c>
      <c r="D188" s="150" t="s">
        <v>109</v>
      </c>
      <c r="E188" s="150" t="s">
        <v>791</v>
      </c>
      <c r="F188" s="150" t="s">
        <v>420</v>
      </c>
      <c r="G188" s="150" t="s">
        <v>421</v>
      </c>
      <c r="H188" s="150" t="s">
        <v>166</v>
      </c>
      <c r="I188" s="151">
        <v>766296</v>
      </c>
      <c r="J188" s="150" t="s">
        <v>297</v>
      </c>
    </row>
    <row r="189" spans="1:10" ht="14.25" customHeight="1" x14ac:dyDescent="0.2">
      <c r="A189" s="149">
        <v>43943</v>
      </c>
      <c r="B189" s="150">
        <v>2151</v>
      </c>
      <c r="C189" s="150" t="s">
        <v>120</v>
      </c>
      <c r="D189" s="150" t="s">
        <v>121</v>
      </c>
      <c r="E189" s="150" t="s">
        <v>667</v>
      </c>
      <c r="F189" s="150" t="s">
        <v>668</v>
      </c>
      <c r="G189" s="150" t="s">
        <v>669</v>
      </c>
      <c r="H189" s="150" t="s">
        <v>166</v>
      </c>
      <c r="I189" s="151">
        <v>350000</v>
      </c>
      <c r="J189" s="150" t="s">
        <v>297</v>
      </c>
    </row>
    <row r="190" spans="1:10" ht="14.25" customHeight="1" x14ac:dyDescent="0.2">
      <c r="A190" s="149">
        <v>43943</v>
      </c>
      <c r="B190" s="150">
        <v>2152</v>
      </c>
      <c r="C190" s="150" t="s">
        <v>120</v>
      </c>
      <c r="D190" s="150" t="s">
        <v>121</v>
      </c>
      <c r="E190" s="150" t="s">
        <v>667</v>
      </c>
      <c r="F190" s="150" t="s">
        <v>670</v>
      </c>
      <c r="G190" s="150" t="s">
        <v>671</v>
      </c>
      <c r="H190" s="150" t="s">
        <v>166</v>
      </c>
      <c r="I190" s="151">
        <v>350000</v>
      </c>
      <c r="J190" s="150" t="s">
        <v>297</v>
      </c>
    </row>
    <row r="191" spans="1:10" ht="14.25" customHeight="1" x14ac:dyDescent="0.2">
      <c r="A191" s="149">
        <v>43943</v>
      </c>
      <c r="B191" s="150">
        <v>2153</v>
      </c>
      <c r="C191" s="150" t="s">
        <v>120</v>
      </c>
      <c r="D191" s="150" t="s">
        <v>121</v>
      </c>
      <c r="E191" s="150" t="s">
        <v>667</v>
      </c>
      <c r="F191" s="150" t="s">
        <v>672</v>
      </c>
      <c r="G191" s="150" t="s">
        <v>673</v>
      </c>
      <c r="H191" s="150" t="s">
        <v>166</v>
      </c>
      <c r="I191" s="151">
        <v>350000</v>
      </c>
      <c r="J191" s="150" t="s">
        <v>297</v>
      </c>
    </row>
    <row r="192" spans="1:10" ht="14.25" customHeight="1" x14ac:dyDescent="0.2">
      <c r="A192" s="149">
        <v>43943</v>
      </c>
      <c r="B192" s="150">
        <v>2154</v>
      </c>
      <c r="C192" s="150" t="s">
        <v>120</v>
      </c>
      <c r="D192" s="150" t="s">
        <v>121</v>
      </c>
      <c r="E192" s="150" t="s">
        <v>667</v>
      </c>
      <c r="F192" s="150" t="s">
        <v>674</v>
      </c>
      <c r="G192" s="150" t="s">
        <v>675</v>
      </c>
      <c r="H192" s="150" t="s">
        <v>166</v>
      </c>
      <c r="I192" s="151">
        <v>350000</v>
      </c>
      <c r="J192" s="150" t="s">
        <v>297</v>
      </c>
    </row>
    <row r="193" spans="1:10" ht="14.25" customHeight="1" x14ac:dyDescent="0.2">
      <c r="A193" s="149">
        <v>43943</v>
      </c>
      <c r="B193" s="150">
        <v>2155</v>
      </c>
      <c r="C193" s="150" t="s">
        <v>120</v>
      </c>
      <c r="D193" s="150" t="s">
        <v>121</v>
      </c>
      <c r="E193" s="150" t="s">
        <v>667</v>
      </c>
      <c r="F193" s="150" t="s">
        <v>676</v>
      </c>
      <c r="G193" s="150" t="s">
        <v>677</v>
      </c>
      <c r="H193" s="150" t="s">
        <v>166</v>
      </c>
      <c r="I193" s="151">
        <v>350000</v>
      </c>
      <c r="J193" s="150" t="s">
        <v>297</v>
      </c>
    </row>
    <row r="194" spans="1:10" ht="14.25" customHeight="1" x14ac:dyDescent="0.2">
      <c r="A194" s="149">
        <v>43943</v>
      </c>
      <c r="B194" s="150">
        <v>2156</v>
      </c>
      <c r="C194" s="150" t="s">
        <v>120</v>
      </c>
      <c r="D194" s="150" t="s">
        <v>121</v>
      </c>
      <c r="E194" s="150" t="s">
        <v>667</v>
      </c>
      <c r="F194" s="150" t="s">
        <v>678</v>
      </c>
      <c r="G194" s="150" t="s">
        <v>679</v>
      </c>
      <c r="H194" s="150" t="s">
        <v>166</v>
      </c>
      <c r="I194" s="151">
        <v>350000</v>
      </c>
      <c r="J194" s="150" t="s">
        <v>297</v>
      </c>
    </row>
    <row r="195" spans="1:10" ht="14.25" customHeight="1" x14ac:dyDescent="0.2">
      <c r="A195" s="149">
        <v>43943</v>
      </c>
      <c r="B195" s="150">
        <v>2157</v>
      </c>
      <c r="C195" s="150" t="s">
        <v>120</v>
      </c>
      <c r="D195" s="150" t="s">
        <v>121</v>
      </c>
      <c r="E195" s="150" t="s">
        <v>667</v>
      </c>
      <c r="F195" s="150" t="s">
        <v>680</v>
      </c>
      <c r="G195" s="150" t="s">
        <v>681</v>
      </c>
      <c r="H195" s="150" t="s">
        <v>166</v>
      </c>
      <c r="I195" s="151">
        <v>350000</v>
      </c>
      <c r="J195" s="150" t="s">
        <v>297</v>
      </c>
    </row>
    <row r="196" spans="1:10" ht="14.25" customHeight="1" x14ac:dyDescent="0.2">
      <c r="A196" s="149">
        <v>43943</v>
      </c>
      <c r="B196" s="150">
        <v>2158</v>
      </c>
      <c r="C196" s="150" t="s">
        <v>120</v>
      </c>
      <c r="D196" s="150" t="s">
        <v>121</v>
      </c>
      <c r="E196" s="150" t="s">
        <v>667</v>
      </c>
      <c r="F196" s="150" t="s">
        <v>682</v>
      </c>
      <c r="G196" s="150" t="s">
        <v>683</v>
      </c>
      <c r="H196" s="150" t="s">
        <v>166</v>
      </c>
      <c r="I196" s="151">
        <v>350000</v>
      </c>
      <c r="J196" s="150" t="s">
        <v>297</v>
      </c>
    </row>
    <row r="197" spans="1:10" ht="14.25" customHeight="1" x14ac:dyDescent="0.2">
      <c r="A197" s="149">
        <v>43943</v>
      </c>
      <c r="B197" s="150">
        <v>2159</v>
      </c>
      <c r="C197" s="150" t="s">
        <v>120</v>
      </c>
      <c r="D197" s="150" t="s">
        <v>121</v>
      </c>
      <c r="E197" s="150" t="s">
        <v>667</v>
      </c>
      <c r="F197" s="150" t="s">
        <v>684</v>
      </c>
      <c r="G197" s="150" t="s">
        <v>685</v>
      </c>
      <c r="H197" s="150" t="s">
        <v>166</v>
      </c>
      <c r="I197" s="151">
        <v>350000</v>
      </c>
      <c r="J197" s="150" t="s">
        <v>297</v>
      </c>
    </row>
    <row r="198" spans="1:10" ht="14.25" customHeight="1" x14ac:dyDescent="0.2">
      <c r="A198" s="149">
        <v>43943</v>
      </c>
      <c r="B198" s="150">
        <v>2160</v>
      </c>
      <c r="C198" s="150" t="s">
        <v>120</v>
      </c>
      <c r="D198" s="150" t="s">
        <v>121</v>
      </c>
      <c r="E198" s="150" t="s">
        <v>667</v>
      </c>
      <c r="F198" s="150" t="s">
        <v>686</v>
      </c>
      <c r="G198" s="150" t="s">
        <v>687</v>
      </c>
      <c r="H198" s="150" t="s">
        <v>166</v>
      </c>
      <c r="I198" s="151">
        <v>350000</v>
      </c>
      <c r="J198" s="150" t="s">
        <v>297</v>
      </c>
    </row>
    <row r="199" spans="1:10" ht="14.25" customHeight="1" x14ac:dyDescent="0.2">
      <c r="A199" s="149">
        <v>43943</v>
      </c>
      <c r="B199" s="150">
        <v>2161</v>
      </c>
      <c r="C199" s="150" t="s">
        <v>120</v>
      </c>
      <c r="D199" s="150" t="s">
        <v>121</v>
      </c>
      <c r="E199" s="150" t="s">
        <v>667</v>
      </c>
      <c r="F199" s="150" t="s">
        <v>688</v>
      </c>
      <c r="G199" s="150" t="s">
        <v>689</v>
      </c>
      <c r="H199" s="150" t="s">
        <v>166</v>
      </c>
      <c r="I199" s="151">
        <v>350000</v>
      </c>
      <c r="J199" s="150" t="s">
        <v>297</v>
      </c>
    </row>
    <row r="200" spans="1:10" ht="14.25" customHeight="1" x14ac:dyDescent="0.2">
      <c r="A200" s="149">
        <v>43943</v>
      </c>
      <c r="B200" s="150">
        <v>2162</v>
      </c>
      <c r="C200" s="150" t="s">
        <v>120</v>
      </c>
      <c r="D200" s="150" t="s">
        <v>121</v>
      </c>
      <c r="E200" s="150" t="s">
        <v>667</v>
      </c>
      <c r="F200" s="150" t="s">
        <v>690</v>
      </c>
      <c r="G200" s="150" t="s">
        <v>691</v>
      </c>
      <c r="H200" s="150" t="s">
        <v>166</v>
      </c>
      <c r="I200" s="151">
        <v>350000</v>
      </c>
      <c r="J200" s="150" t="s">
        <v>297</v>
      </c>
    </row>
    <row r="201" spans="1:10" ht="14.25" customHeight="1" x14ac:dyDescent="0.2">
      <c r="A201" s="149">
        <v>43943</v>
      </c>
      <c r="B201" s="150">
        <v>2163</v>
      </c>
      <c r="C201" s="150" t="s">
        <v>120</v>
      </c>
      <c r="D201" s="150" t="s">
        <v>121</v>
      </c>
      <c r="E201" s="150" t="s">
        <v>667</v>
      </c>
      <c r="F201" s="150" t="s">
        <v>692</v>
      </c>
      <c r="G201" s="150" t="s">
        <v>693</v>
      </c>
      <c r="H201" s="150" t="s">
        <v>166</v>
      </c>
      <c r="I201" s="151">
        <v>350000</v>
      </c>
      <c r="J201" s="150" t="s">
        <v>297</v>
      </c>
    </row>
    <row r="202" spans="1:10" ht="14.25" customHeight="1" x14ac:dyDescent="0.2">
      <c r="A202" s="149">
        <v>43943</v>
      </c>
      <c r="B202" s="150">
        <v>2164</v>
      </c>
      <c r="C202" s="150" t="s">
        <v>120</v>
      </c>
      <c r="D202" s="150" t="s">
        <v>121</v>
      </c>
      <c r="E202" s="150" t="s">
        <v>667</v>
      </c>
      <c r="F202" s="150" t="s">
        <v>694</v>
      </c>
      <c r="G202" s="150" t="s">
        <v>695</v>
      </c>
      <c r="H202" s="150" t="s">
        <v>166</v>
      </c>
      <c r="I202" s="151">
        <v>350000</v>
      </c>
      <c r="J202" s="150" t="s">
        <v>297</v>
      </c>
    </row>
    <row r="203" spans="1:10" ht="14.25" customHeight="1" x14ac:dyDescent="0.2">
      <c r="A203" s="149">
        <v>43943</v>
      </c>
      <c r="B203" s="150">
        <v>2165</v>
      </c>
      <c r="C203" s="150" t="s">
        <v>120</v>
      </c>
      <c r="D203" s="150" t="s">
        <v>121</v>
      </c>
      <c r="E203" s="150" t="s">
        <v>667</v>
      </c>
      <c r="F203" s="150" t="s">
        <v>696</v>
      </c>
      <c r="G203" s="150" t="s">
        <v>697</v>
      </c>
      <c r="H203" s="150" t="s">
        <v>166</v>
      </c>
      <c r="I203" s="151">
        <v>350000</v>
      </c>
      <c r="J203" s="150" t="s">
        <v>297</v>
      </c>
    </row>
    <row r="204" spans="1:10" ht="14.25" customHeight="1" x14ac:dyDescent="0.2">
      <c r="A204" s="149">
        <v>43943</v>
      </c>
      <c r="B204" s="150">
        <v>2166</v>
      </c>
      <c r="C204" s="150" t="s">
        <v>120</v>
      </c>
      <c r="D204" s="150" t="s">
        <v>121</v>
      </c>
      <c r="E204" s="150" t="s">
        <v>667</v>
      </c>
      <c r="F204" s="150" t="s">
        <v>698</v>
      </c>
      <c r="G204" s="150" t="s">
        <v>699</v>
      </c>
      <c r="H204" s="150" t="s">
        <v>166</v>
      </c>
      <c r="I204" s="151">
        <v>350000</v>
      </c>
      <c r="J204" s="150" t="s">
        <v>297</v>
      </c>
    </row>
    <row r="205" spans="1:10" ht="14.25" customHeight="1" x14ac:dyDescent="0.2">
      <c r="A205" s="149">
        <v>43943</v>
      </c>
      <c r="B205" s="150">
        <v>2167</v>
      </c>
      <c r="C205" s="150" t="s">
        <v>120</v>
      </c>
      <c r="D205" s="150" t="s">
        <v>121</v>
      </c>
      <c r="E205" s="150" t="s">
        <v>667</v>
      </c>
      <c r="F205" s="150" t="s">
        <v>700</v>
      </c>
      <c r="G205" s="150" t="s">
        <v>701</v>
      </c>
      <c r="H205" s="150" t="s">
        <v>166</v>
      </c>
      <c r="I205" s="151">
        <v>350000</v>
      </c>
      <c r="J205" s="150" t="s">
        <v>297</v>
      </c>
    </row>
    <row r="206" spans="1:10" ht="14.25" customHeight="1" x14ac:dyDescent="0.2">
      <c r="A206" s="149">
        <v>43943</v>
      </c>
      <c r="B206" s="150">
        <v>2168</v>
      </c>
      <c r="C206" s="150" t="s">
        <v>120</v>
      </c>
      <c r="D206" s="150" t="s">
        <v>121</v>
      </c>
      <c r="E206" s="150" t="s">
        <v>667</v>
      </c>
      <c r="F206" s="150" t="s">
        <v>702</v>
      </c>
      <c r="G206" s="150" t="s">
        <v>703</v>
      </c>
      <c r="H206" s="150" t="s">
        <v>166</v>
      </c>
      <c r="I206" s="151">
        <v>350000</v>
      </c>
      <c r="J206" s="150" t="s">
        <v>297</v>
      </c>
    </row>
    <row r="207" spans="1:10" ht="14.25" customHeight="1" x14ac:dyDescent="0.2">
      <c r="A207" s="149">
        <v>43943</v>
      </c>
      <c r="B207" s="150">
        <v>2169</v>
      </c>
      <c r="C207" s="150" t="s">
        <v>120</v>
      </c>
      <c r="D207" s="150" t="s">
        <v>121</v>
      </c>
      <c r="E207" s="150" t="s">
        <v>667</v>
      </c>
      <c r="F207" s="150" t="s">
        <v>704</v>
      </c>
      <c r="G207" s="150" t="s">
        <v>705</v>
      </c>
      <c r="H207" s="150" t="s">
        <v>166</v>
      </c>
      <c r="I207" s="151">
        <v>350000</v>
      </c>
      <c r="J207" s="150" t="s">
        <v>297</v>
      </c>
    </row>
    <row r="208" spans="1:10" ht="14.25" customHeight="1" x14ac:dyDescent="0.2">
      <c r="A208" s="149">
        <v>43943</v>
      </c>
      <c r="B208" s="150">
        <v>2170</v>
      </c>
      <c r="C208" s="150" t="s">
        <v>120</v>
      </c>
      <c r="D208" s="150" t="s">
        <v>121</v>
      </c>
      <c r="E208" s="150" t="s">
        <v>667</v>
      </c>
      <c r="F208" s="150" t="s">
        <v>706</v>
      </c>
      <c r="G208" s="150" t="s">
        <v>707</v>
      </c>
      <c r="H208" s="150" t="s">
        <v>166</v>
      </c>
      <c r="I208" s="151">
        <v>350000</v>
      </c>
      <c r="J208" s="150" t="s">
        <v>297</v>
      </c>
    </row>
    <row r="209" spans="1:10" ht="14.25" customHeight="1" x14ac:dyDescent="0.2">
      <c r="A209" s="149">
        <v>43943</v>
      </c>
      <c r="B209" s="150">
        <v>2171</v>
      </c>
      <c r="C209" s="150" t="s">
        <v>120</v>
      </c>
      <c r="D209" s="150" t="s">
        <v>121</v>
      </c>
      <c r="E209" s="150" t="s">
        <v>667</v>
      </c>
      <c r="F209" s="150" t="s">
        <v>708</v>
      </c>
      <c r="G209" s="150" t="s">
        <v>709</v>
      </c>
      <c r="H209" s="150" t="s">
        <v>166</v>
      </c>
      <c r="I209" s="151">
        <v>350000</v>
      </c>
      <c r="J209" s="150" t="s">
        <v>297</v>
      </c>
    </row>
    <row r="210" spans="1:10" ht="14.25" customHeight="1" x14ac:dyDescent="0.2">
      <c r="A210" s="149">
        <v>43943</v>
      </c>
      <c r="B210" s="150">
        <v>2172</v>
      </c>
      <c r="C210" s="150" t="s">
        <v>120</v>
      </c>
      <c r="D210" s="150" t="s">
        <v>121</v>
      </c>
      <c r="E210" s="150" t="s">
        <v>667</v>
      </c>
      <c r="F210" s="150" t="s">
        <v>710</v>
      </c>
      <c r="G210" s="150" t="s">
        <v>711</v>
      </c>
      <c r="H210" s="150" t="s">
        <v>166</v>
      </c>
      <c r="I210" s="151">
        <v>350000</v>
      </c>
      <c r="J210" s="150" t="s">
        <v>297</v>
      </c>
    </row>
    <row r="211" spans="1:10" ht="14.25" customHeight="1" x14ac:dyDescent="0.2">
      <c r="A211" s="149">
        <v>43943</v>
      </c>
      <c r="B211" s="150">
        <v>2173</v>
      </c>
      <c r="C211" s="150" t="s">
        <v>120</v>
      </c>
      <c r="D211" s="150" t="s">
        <v>121</v>
      </c>
      <c r="E211" s="150" t="s">
        <v>667</v>
      </c>
      <c r="F211" s="150" t="s">
        <v>712</v>
      </c>
      <c r="G211" s="150" t="s">
        <v>713</v>
      </c>
      <c r="H211" s="150" t="s">
        <v>166</v>
      </c>
      <c r="I211" s="151">
        <v>350000</v>
      </c>
      <c r="J211" s="150" t="s">
        <v>297</v>
      </c>
    </row>
    <row r="212" spans="1:10" ht="14.25" customHeight="1" x14ac:dyDescent="0.2">
      <c r="A212" s="149">
        <v>43943</v>
      </c>
      <c r="B212" s="150">
        <v>2174</v>
      </c>
      <c r="C212" s="150" t="s">
        <v>120</v>
      </c>
      <c r="D212" s="150" t="s">
        <v>121</v>
      </c>
      <c r="E212" s="150" t="s">
        <v>667</v>
      </c>
      <c r="F212" s="150" t="s">
        <v>714</v>
      </c>
      <c r="G212" s="150" t="s">
        <v>715</v>
      </c>
      <c r="H212" s="150" t="s">
        <v>166</v>
      </c>
      <c r="I212" s="151">
        <v>350000</v>
      </c>
      <c r="J212" s="150" t="s">
        <v>297</v>
      </c>
    </row>
    <row r="213" spans="1:10" ht="14.25" customHeight="1" x14ac:dyDescent="0.2">
      <c r="A213" s="149">
        <v>43943</v>
      </c>
      <c r="B213" s="150">
        <v>2175</v>
      </c>
      <c r="C213" s="150" t="s">
        <v>120</v>
      </c>
      <c r="D213" s="150" t="s">
        <v>121</v>
      </c>
      <c r="E213" s="150" t="s">
        <v>667</v>
      </c>
      <c r="F213" s="150" t="s">
        <v>716</v>
      </c>
      <c r="G213" s="150" t="s">
        <v>717</v>
      </c>
      <c r="H213" s="150" t="s">
        <v>166</v>
      </c>
      <c r="I213" s="151">
        <v>350000</v>
      </c>
      <c r="J213" s="150" t="s">
        <v>297</v>
      </c>
    </row>
    <row r="214" spans="1:10" ht="14.25" customHeight="1" x14ac:dyDescent="0.2">
      <c r="A214" s="149">
        <v>43943</v>
      </c>
      <c r="B214" s="150">
        <v>2176</v>
      </c>
      <c r="C214" s="150" t="s">
        <v>120</v>
      </c>
      <c r="D214" s="150" t="s">
        <v>121</v>
      </c>
      <c r="E214" s="150" t="s">
        <v>667</v>
      </c>
      <c r="F214" s="150" t="s">
        <v>718</v>
      </c>
      <c r="G214" s="150" t="s">
        <v>719</v>
      </c>
      <c r="H214" s="150" t="s">
        <v>166</v>
      </c>
      <c r="I214" s="151">
        <v>350000</v>
      </c>
      <c r="J214" s="150" t="s">
        <v>297</v>
      </c>
    </row>
    <row r="215" spans="1:10" ht="14.25" customHeight="1" x14ac:dyDescent="0.2">
      <c r="A215" s="149">
        <v>43943</v>
      </c>
      <c r="B215" s="150">
        <v>2177</v>
      </c>
      <c r="C215" s="150" t="s">
        <v>120</v>
      </c>
      <c r="D215" s="150" t="s">
        <v>121</v>
      </c>
      <c r="E215" s="150" t="s">
        <v>667</v>
      </c>
      <c r="F215" s="150" t="s">
        <v>720</v>
      </c>
      <c r="G215" s="150" t="s">
        <v>721</v>
      </c>
      <c r="H215" s="150" t="s">
        <v>166</v>
      </c>
      <c r="I215" s="151">
        <v>350000</v>
      </c>
      <c r="J215" s="150" t="s">
        <v>297</v>
      </c>
    </row>
    <row r="216" spans="1:10" ht="14.25" customHeight="1" x14ac:dyDescent="0.2">
      <c r="A216" s="149">
        <v>43943</v>
      </c>
      <c r="B216" s="150">
        <v>2178</v>
      </c>
      <c r="C216" s="150" t="s">
        <v>120</v>
      </c>
      <c r="D216" s="150" t="s">
        <v>121</v>
      </c>
      <c r="E216" s="150" t="s">
        <v>667</v>
      </c>
      <c r="F216" s="150" t="s">
        <v>722</v>
      </c>
      <c r="G216" s="150" t="s">
        <v>723</v>
      </c>
      <c r="H216" s="150" t="s">
        <v>166</v>
      </c>
      <c r="I216" s="151">
        <v>350000</v>
      </c>
      <c r="J216" s="150" t="s">
        <v>297</v>
      </c>
    </row>
    <row r="217" spans="1:10" ht="14.25" customHeight="1" x14ac:dyDescent="0.2">
      <c r="A217" s="149">
        <v>43943</v>
      </c>
      <c r="B217" s="150">
        <v>2179</v>
      </c>
      <c r="C217" s="150" t="s">
        <v>120</v>
      </c>
      <c r="D217" s="150" t="s">
        <v>121</v>
      </c>
      <c r="E217" s="150" t="s">
        <v>667</v>
      </c>
      <c r="F217" s="150" t="s">
        <v>724</v>
      </c>
      <c r="G217" s="150" t="s">
        <v>725</v>
      </c>
      <c r="H217" s="150" t="s">
        <v>166</v>
      </c>
      <c r="I217" s="151">
        <v>350000</v>
      </c>
      <c r="J217" s="150" t="s">
        <v>297</v>
      </c>
    </row>
    <row r="218" spans="1:10" ht="14.25" customHeight="1" x14ac:dyDescent="0.2">
      <c r="A218" s="149">
        <v>43944</v>
      </c>
      <c r="B218" s="150">
        <v>2182</v>
      </c>
      <c r="C218" s="150" t="s">
        <v>120</v>
      </c>
      <c r="D218" s="150" t="s">
        <v>121</v>
      </c>
      <c r="E218" s="150" t="s">
        <v>792</v>
      </c>
      <c r="F218" s="150" t="s">
        <v>793</v>
      </c>
      <c r="G218" s="150" t="s">
        <v>794</v>
      </c>
      <c r="H218" s="150" t="s">
        <v>795</v>
      </c>
      <c r="I218" s="151">
        <v>9000000</v>
      </c>
      <c r="J218" s="150" t="s">
        <v>297</v>
      </c>
    </row>
    <row r="219" spans="1:10" ht="14.25" customHeight="1" x14ac:dyDescent="0.2">
      <c r="A219" s="149">
        <v>43951</v>
      </c>
      <c r="B219" s="150">
        <v>2297</v>
      </c>
      <c r="C219" s="150" t="s">
        <v>196</v>
      </c>
      <c r="D219" s="150" t="s">
        <v>109</v>
      </c>
      <c r="E219" s="150" t="s">
        <v>796</v>
      </c>
      <c r="F219" s="150" t="s">
        <v>797</v>
      </c>
      <c r="G219" s="150" t="s">
        <v>798</v>
      </c>
      <c r="H219" s="150" t="s">
        <v>166</v>
      </c>
      <c r="I219" s="151">
        <v>471564</v>
      </c>
      <c r="J219" s="150" t="s">
        <v>297</v>
      </c>
    </row>
    <row r="220" spans="1:10" ht="14.25" customHeight="1" x14ac:dyDescent="0.2">
      <c r="A220" s="149">
        <v>43951</v>
      </c>
      <c r="B220" s="150">
        <v>2298</v>
      </c>
      <c r="C220" s="150" t="s">
        <v>196</v>
      </c>
      <c r="D220" s="150" t="s">
        <v>109</v>
      </c>
      <c r="E220" s="150" t="s">
        <v>799</v>
      </c>
      <c r="F220" s="150" t="s">
        <v>735</v>
      </c>
      <c r="G220" s="150" t="s">
        <v>736</v>
      </c>
      <c r="H220" s="150" t="s">
        <v>166</v>
      </c>
      <c r="I220" s="151">
        <v>471564</v>
      </c>
      <c r="J220" s="150" t="s">
        <v>297</v>
      </c>
    </row>
    <row r="221" spans="1:10" ht="14.25" customHeight="1" x14ac:dyDescent="0.2">
      <c r="A221" s="149">
        <v>43951</v>
      </c>
      <c r="B221" s="150">
        <v>2299</v>
      </c>
      <c r="C221" s="150" t="s">
        <v>196</v>
      </c>
      <c r="D221" s="150" t="s">
        <v>109</v>
      </c>
      <c r="E221" s="150" t="s">
        <v>800</v>
      </c>
      <c r="F221" s="150" t="s">
        <v>752</v>
      </c>
      <c r="G221" s="150" t="s">
        <v>753</v>
      </c>
      <c r="H221" s="150" t="s">
        <v>166</v>
      </c>
      <c r="I221" s="151">
        <v>766296</v>
      </c>
      <c r="J221" s="150" t="s">
        <v>297</v>
      </c>
    </row>
    <row r="222" spans="1:10" ht="14.25" customHeight="1" x14ac:dyDescent="0.2">
      <c r="A222" s="149">
        <v>43951</v>
      </c>
      <c r="B222" s="150">
        <v>2300</v>
      </c>
      <c r="C222" s="150" t="s">
        <v>196</v>
      </c>
      <c r="D222" s="150" t="s">
        <v>109</v>
      </c>
      <c r="E222" s="150" t="s">
        <v>801</v>
      </c>
      <c r="F222" s="150" t="s">
        <v>755</v>
      </c>
      <c r="G222" s="150" t="s">
        <v>756</v>
      </c>
      <c r="H222" s="150" t="s">
        <v>166</v>
      </c>
      <c r="I222" s="151">
        <v>766296</v>
      </c>
      <c r="J222" s="150" t="s">
        <v>297</v>
      </c>
    </row>
    <row r="223" spans="1:10" ht="14.25" customHeight="1" x14ac:dyDescent="0.2">
      <c r="A223" s="149">
        <v>43951</v>
      </c>
      <c r="B223" s="150">
        <v>2301</v>
      </c>
      <c r="C223" s="150" t="s">
        <v>196</v>
      </c>
      <c r="D223" s="150" t="s">
        <v>109</v>
      </c>
      <c r="E223" s="150" t="s">
        <v>802</v>
      </c>
      <c r="F223" s="150" t="s">
        <v>758</v>
      </c>
      <c r="G223" s="150" t="s">
        <v>759</v>
      </c>
      <c r="H223" s="150" t="s">
        <v>166</v>
      </c>
      <c r="I223" s="151">
        <v>471564</v>
      </c>
      <c r="J223" s="150" t="s">
        <v>297</v>
      </c>
    </row>
    <row r="224" spans="1:10" ht="14.25" customHeight="1" x14ac:dyDescent="0.2">
      <c r="A224" s="149">
        <v>43951</v>
      </c>
      <c r="B224" s="150">
        <v>2302</v>
      </c>
      <c r="C224" s="150" t="s">
        <v>196</v>
      </c>
      <c r="D224" s="150" t="s">
        <v>109</v>
      </c>
      <c r="E224" s="150" t="s">
        <v>803</v>
      </c>
      <c r="F224" s="150" t="s">
        <v>573</v>
      </c>
      <c r="G224" s="150" t="s">
        <v>574</v>
      </c>
      <c r="H224" s="150" t="s">
        <v>166</v>
      </c>
      <c r="I224" s="151">
        <v>766296</v>
      </c>
      <c r="J224" s="150" t="s">
        <v>297</v>
      </c>
    </row>
    <row r="225" spans="1:10" ht="14.25" customHeight="1" x14ac:dyDescent="0.2">
      <c r="A225" s="149">
        <v>43951</v>
      </c>
      <c r="B225" s="150">
        <v>2303</v>
      </c>
      <c r="C225" s="150" t="s">
        <v>196</v>
      </c>
      <c r="D225" s="150" t="s">
        <v>109</v>
      </c>
      <c r="E225" s="150" t="s">
        <v>804</v>
      </c>
      <c r="F225" s="150" t="s">
        <v>761</v>
      </c>
      <c r="G225" s="150" t="s">
        <v>762</v>
      </c>
      <c r="H225" s="150" t="s">
        <v>166</v>
      </c>
      <c r="I225" s="151">
        <v>766296</v>
      </c>
      <c r="J225" s="150" t="s">
        <v>297</v>
      </c>
    </row>
    <row r="226" spans="1:10" ht="14.25" customHeight="1" x14ac:dyDescent="0.2">
      <c r="A226" s="149">
        <v>43951</v>
      </c>
      <c r="B226" s="150">
        <v>2304</v>
      </c>
      <c r="C226" s="150" t="s">
        <v>196</v>
      </c>
      <c r="D226" s="150" t="s">
        <v>109</v>
      </c>
      <c r="E226" s="150" t="s">
        <v>805</v>
      </c>
      <c r="F226" s="150" t="s">
        <v>474</v>
      </c>
      <c r="G226" s="150" t="s">
        <v>475</v>
      </c>
      <c r="H226" s="150" t="s">
        <v>166</v>
      </c>
      <c r="I226" s="151">
        <v>766296</v>
      </c>
      <c r="J226" s="150" t="s">
        <v>297</v>
      </c>
    </row>
    <row r="227" spans="1:10" ht="14.25" customHeight="1" x14ac:dyDescent="0.2">
      <c r="A227" s="149">
        <v>43951</v>
      </c>
      <c r="B227" s="150">
        <v>2305</v>
      </c>
      <c r="C227" s="150" t="s">
        <v>196</v>
      </c>
      <c r="D227" s="150" t="s">
        <v>109</v>
      </c>
      <c r="E227" s="150" t="s">
        <v>806</v>
      </c>
      <c r="F227" s="150" t="s">
        <v>647</v>
      </c>
      <c r="G227" s="150" t="s">
        <v>648</v>
      </c>
      <c r="H227" s="150" t="s">
        <v>166</v>
      </c>
      <c r="I227" s="151">
        <v>471564</v>
      </c>
      <c r="J227" s="150" t="s">
        <v>297</v>
      </c>
    </row>
    <row r="228" spans="1:10" ht="14.25" customHeight="1" x14ac:dyDescent="0.2">
      <c r="A228" s="149">
        <v>43951</v>
      </c>
      <c r="B228" s="150">
        <v>2306</v>
      </c>
      <c r="C228" s="150" t="s">
        <v>196</v>
      </c>
      <c r="D228" s="150" t="s">
        <v>109</v>
      </c>
      <c r="E228" s="150" t="s">
        <v>807</v>
      </c>
      <c r="F228" s="150" t="s">
        <v>623</v>
      </c>
      <c r="G228" s="150" t="s">
        <v>624</v>
      </c>
      <c r="H228" s="150" t="s">
        <v>166</v>
      </c>
      <c r="I228" s="151">
        <v>471564</v>
      </c>
      <c r="J228" s="150" t="s">
        <v>297</v>
      </c>
    </row>
    <row r="229" spans="1:10" ht="14.25" customHeight="1" x14ac:dyDescent="0.2">
      <c r="A229" s="149">
        <v>43955</v>
      </c>
      <c r="B229" s="150">
        <v>2308</v>
      </c>
      <c r="C229" s="150" t="s">
        <v>248</v>
      </c>
      <c r="D229" s="150" t="s">
        <v>109</v>
      </c>
      <c r="E229" s="150" t="s">
        <v>808</v>
      </c>
      <c r="F229" s="150" t="s">
        <v>809</v>
      </c>
      <c r="G229" s="150" t="s">
        <v>810</v>
      </c>
      <c r="H229" s="150" t="s">
        <v>811</v>
      </c>
      <c r="I229" s="151">
        <v>283323105</v>
      </c>
      <c r="J229" s="150" t="s">
        <v>297</v>
      </c>
    </row>
    <row r="230" spans="1:10" ht="14.25" customHeight="1" x14ac:dyDescent="0.2">
      <c r="A230" s="149">
        <v>43955</v>
      </c>
      <c r="B230" s="150">
        <v>2314</v>
      </c>
      <c r="C230" s="150" t="s">
        <v>181</v>
      </c>
      <c r="D230" s="150" t="s">
        <v>109</v>
      </c>
      <c r="E230" s="150" t="s">
        <v>479</v>
      </c>
      <c r="F230" s="150" t="s">
        <v>812</v>
      </c>
      <c r="G230" s="150" t="s">
        <v>813</v>
      </c>
      <c r="H230" s="150" t="s">
        <v>814</v>
      </c>
      <c r="I230" s="151">
        <v>3750000</v>
      </c>
      <c r="J230" s="150" t="s">
        <v>297</v>
      </c>
    </row>
    <row r="231" spans="1:10" ht="14.25" customHeight="1" x14ac:dyDescent="0.2">
      <c r="A231" s="149">
        <v>43957</v>
      </c>
      <c r="B231" s="150">
        <v>2360</v>
      </c>
      <c r="C231" s="150" t="s">
        <v>108</v>
      </c>
      <c r="D231" s="150" t="s">
        <v>109</v>
      </c>
      <c r="E231" s="150" t="s">
        <v>815</v>
      </c>
      <c r="F231" s="150" t="s">
        <v>816</v>
      </c>
      <c r="G231" s="150" t="s">
        <v>817</v>
      </c>
      <c r="H231" s="150" t="s">
        <v>818</v>
      </c>
      <c r="I231" s="151">
        <v>119448000</v>
      </c>
      <c r="J231" s="150" t="s">
        <v>297</v>
      </c>
    </row>
    <row r="232" spans="1:10" ht="14.25" customHeight="1" x14ac:dyDescent="0.2">
      <c r="A232" s="149">
        <v>43964</v>
      </c>
      <c r="B232" s="150">
        <v>2416</v>
      </c>
      <c r="C232" s="150" t="s">
        <v>196</v>
      </c>
      <c r="D232" s="150" t="s">
        <v>109</v>
      </c>
      <c r="E232" s="150" t="s">
        <v>819</v>
      </c>
      <c r="F232" s="150" t="s">
        <v>423</v>
      </c>
      <c r="G232" s="150" t="s">
        <v>424</v>
      </c>
      <c r="H232" s="150" t="s">
        <v>166</v>
      </c>
      <c r="I232" s="151">
        <v>766296</v>
      </c>
      <c r="J232" s="150" t="s">
        <v>297</v>
      </c>
    </row>
    <row r="233" spans="1:10" ht="14.25" customHeight="1" x14ac:dyDescent="0.2">
      <c r="A233" s="149">
        <v>43964</v>
      </c>
      <c r="B233" s="150">
        <v>2417</v>
      </c>
      <c r="C233" s="150" t="s">
        <v>196</v>
      </c>
      <c r="D233" s="150" t="s">
        <v>109</v>
      </c>
      <c r="E233" s="150" t="s">
        <v>820</v>
      </c>
      <c r="F233" s="150" t="s">
        <v>405</v>
      </c>
      <c r="G233" s="150" t="s">
        <v>406</v>
      </c>
      <c r="H233" s="150" t="s">
        <v>166</v>
      </c>
      <c r="I233" s="151">
        <v>766296</v>
      </c>
      <c r="J233" s="150" t="s">
        <v>297</v>
      </c>
    </row>
    <row r="234" spans="1:10" ht="14.25" customHeight="1" x14ac:dyDescent="0.2">
      <c r="A234" s="149">
        <v>43964</v>
      </c>
      <c r="B234" s="150">
        <v>2418</v>
      </c>
      <c r="C234" s="150" t="s">
        <v>196</v>
      </c>
      <c r="D234" s="150" t="s">
        <v>109</v>
      </c>
      <c r="E234" s="150" t="s">
        <v>821</v>
      </c>
      <c r="F234" s="150" t="s">
        <v>780</v>
      </c>
      <c r="G234" s="150" t="s">
        <v>781</v>
      </c>
      <c r="H234" s="150" t="s">
        <v>166</v>
      </c>
      <c r="I234" s="151">
        <v>471564</v>
      </c>
      <c r="J234" s="150" t="s">
        <v>297</v>
      </c>
    </row>
    <row r="235" spans="1:10" ht="14.25" customHeight="1" x14ac:dyDescent="0.2">
      <c r="A235" s="149">
        <v>43969</v>
      </c>
      <c r="B235" s="150">
        <v>2477</v>
      </c>
      <c r="C235" s="150" t="s">
        <v>130</v>
      </c>
      <c r="D235" s="150" t="s">
        <v>109</v>
      </c>
      <c r="E235" s="150" t="s">
        <v>822</v>
      </c>
      <c r="F235" s="150" t="s">
        <v>823</v>
      </c>
      <c r="G235" s="150" t="s">
        <v>824</v>
      </c>
      <c r="H235" s="150" t="s">
        <v>825</v>
      </c>
      <c r="I235" s="151">
        <v>4500000</v>
      </c>
      <c r="J235" s="150" t="s">
        <v>297</v>
      </c>
    </row>
    <row r="236" spans="1:10" ht="14.25" customHeight="1" x14ac:dyDescent="0.2">
      <c r="A236" s="149">
        <v>43969</v>
      </c>
      <c r="B236" s="150">
        <v>2478</v>
      </c>
      <c r="C236" s="150" t="s">
        <v>130</v>
      </c>
      <c r="D236" s="150" t="s">
        <v>109</v>
      </c>
      <c r="E236" s="150" t="s">
        <v>822</v>
      </c>
      <c r="F236" s="150" t="s">
        <v>826</v>
      </c>
      <c r="G236" s="150" t="s">
        <v>827</v>
      </c>
      <c r="H236" s="150" t="s">
        <v>828</v>
      </c>
      <c r="I236" s="151">
        <v>4500000</v>
      </c>
      <c r="J236" s="150" t="s">
        <v>297</v>
      </c>
    </row>
    <row r="237" spans="1:10" ht="14.25" customHeight="1" x14ac:dyDescent="0.2">
      <c r="A237" s="149">
        <v>43971</v>
      </c>
      <c r="B237" s="150">
        <v>2564</v>
      </c>
      <c r="C237" s="150" t="s">
        <v>278</v>
      </c>
      <c r="D237" s="150" t="s">
        <v>154</v>
      </c>
      <c r="E237" s="150" t="s">
        <v>829</v>
      </c>
      <c r="F237" s="150" t="s">
        <v>830</v>
      </c>
      <c r="G237" s="150" t="s">
        <v>831</v>
      </c>
      <c r="H237" s="150" t="s">
        <v>397</v>
      </c>
      <c r="I237" s="151">
        <v>230822120.63</v>
      </c>
      <c r="J237" s="150" t="s">
        <v>297</v>
      </c>
    </row>
    <row r="238" spans="1:10" ht="14.25" customHeight="1" x14ac:dyDescent="0.2">
      <c r="A238" s="149">
        <v>43973</v>
      </c>
      <c r="B238" s="150">
        <v>2597</v>
      </c>
      <c r="C238" s="150" t="s">
        <v>130</v>
      </c>
      <c r="D238" s="150" t="s">
        <v>109</v>
      </c>
      <c r="E238" s="150" t="s">
        <v>822</v>
      </c>
      <c r="F238" s="150" t="s">
        <v>832</v>
      </c>
      <c r="G238" s="150" t="s">
        <v>833</v>
      </c>
      <c r="H238" s="150" t="s">
        <v>834</v>
      </c>
      <c r="I238" s="151">
        <v>4500000</v>
      </c>
      <c r="J238" s="150" t="s">
        <v>297</v>
      </c>
    </row>
    <row r="239" spans="1:10" ht="14.25" customHeight="1" x14ac:dyDescent="0.2">
      <c r="A239" s="149">
        <v>43973</v>
      </c>
      <c r="B239" s="150">
        <v>2598</v>
      </c>
      <c r="C239" s="150" t="s">
        <v>130</v>
      </c>
      <c r="D239" s="150" t="s">
        <v>109</v>
      </c>
      <c r="E239" s="150" t="s">
        <v>822</v>
      </c>
      <c r="F239" s="150" t="s">
        <v>835</v>
      </c>
      <c r="G239" s="150" t="s">
        <v>836</v>
      </c>
      <c r="H239" s="150" t="s">
        <v>837</v>
      </c>
      <c r="I239" s="151">
        <v>4500000</v>
      </c>
      <c r="J239" s="150" t="s">
        <v>297</v>
      </c>
    </row>
    <row r="240" spans="1:10" ht="14.25" customHeight="1" x14ac:dyDescent="0.2">
      <c r="A240" s="149">
        <v>43973</v>
      </c>
      <c r="B240" s="150">
        <v>2599</v>
      </c>
      <c r="C240" s="150" t="s">
        <v>130</v>
      </c>
      <c r="D240" s="150" t="s">
        <v>109</v>
      </c>
      <c r="E240" s="150" t="s">
        <v>838</v>
      </c>
      <c r="F240" s="150" t="s">
        <v>839</v>
      </c>
      <c r="G240" s="150" t="s">
        <v>840</v>
      </c>
      <c r="H240" s="150" t="s">
        <v>841</v>
      </c>
      <c r="I240" s="151">
        <v>4500000</v>
      </c>
      <c r="J240" s="150" t="s">
        <v>297</v>
      </c>
    </row>
    <row r="241" spans="1:10" ht="14.25" customHeight="1" x14ac:dyDescent="0.2">
      <c r="A241" s="149">
        <v>43973</v>
      </c>
      <c r="B241" s="150">
        <v>2600</v>
      </c>
      <c r="C241" s="150" t="s">
        <v>135</v>
      </c>
      <c r="D241" s="150" t="s">
        <v>109</v>
      </c>
      <c r="E241" s="150" t="s">
        <v>842</v>
      </c>
      <c r="F241" s="150" t="s">
        <v>843</v>
      </c>
      <c r="G241" s="150" t="s">
        <v>844</v>
      </c>
      <c r="H241" s="150" t="s">
        <v>845</v>
      </c>
      <c r="I241" s="151">
        <v>3000000</v>
      </c>
      <c r="J241" s="150" t="s">
        <v>297</v>
      </c>
    </row>
    <row r="242" spans="1:10" ht="14.25" customHeight="1" x14ac:dyDescent="0.2">
      <c r="A242" s="149">
        <v>43973</v>
      </c>
      <c r="B242" s="150">
        <v>2601</v>
      </c>
      <c r="C242" s="150" t="s">
        <v>135</v>
      </c>
      <c r="D242" s="150" t="s">
        <v>109</v>
      </c>
      <c r="E242" s="150" t="s">
        <v>846</v>
      </c>
      <c r="F242" s="150" t="s">
        <v>847</v>
      </c>
      <c r="G242" s="150" t="s">
        <v>848</v>
      </c>
      <c r="H242" s="150" t="s">
        <v>849</v>
      </c>
      <c r="I242" s="151">
        <v>3000000</v>
      </c>
      <c r="J242" s="150" t="s">
        <v>297</v>
      </c>
    </row>
    <row r="243" spans="1:10" ht="14.25" customHeight="1" x14ac:dyDescent="0.2">
      <c r="A243" s="149">
        <v>43977</v>
      </c>
      <c r="B243" s="150">
        <v>2618</v>
      </c>
      <c r="C243" s="150" t="s">
        <v>120</v>
      </c>
      <c r="D243" s="150" t="s">
        <v>121</v>
      </c>
      <c r="E243" s="150" t="s">
        <v>667</v>
      </c>
      <c r="F243" s="150" t="s">
        <v>668</v>
      </c>
      <c r="G243" s="150" t="s">
        <v>669</v>
      </c>
      <c r="H243" s="150" t="s">
        <v>166</v>
      </c>
      <c r="I243" s="151">
        <v>350000</v>
      </c>
      <c r="J243" s="150" t="s">
        <v>297</v>
      </c>
    </row>
    <row r="244" spans="1:10" ht="14.25" customHeight="1" x14ac:dyDescent="0.2">
      <c r="A244" s="149">
        <v>43977</v>
      </c>
      <c r="B244" s="150">
        <v>2619</v>
      </c>
      <c r="C244" s="150" t="s">
        <v>120</v>
      </c>
      <c r="D244" s="150" t="s">
        <v>121</v>
      </c>
      <c r="E244" s="150" t="s">
        <v>667</v>
      </c>
      <c r="F244" s="150" t="s">
        <v>670</v>
      </c>
      <c r="G244" s="150" t="s">
        <v>671</v>
      </c>
      <c r="H244" s="150" t="s">
        <v>166</v>
      </c>
      <c r="I244" s="151">
        <v>350000</v>
      </c>
      <c r="J244" s="150" t="s">
        <v>297</v>
      </c>
    </row>
    <row r="245" spans="1:10" ht="14.25" customHeight="1" x14ac:dyDescent="0.2">
      <c r="A245" s="149">
        <v>43977</v>
      </c>
      <c r="B245" s="150">
        <v>2620</v>
      </c>
      <c r="C245" s="150" t="s">
        <v>120</v>
      </c>
      <c r="D245" s="150" t="s">
        <v>121</v>
      </c>
      <c r="E245" s="150" t="s">
        <v>667</v>
      </c>
      <c r="F245" s="150" t="s">
        <v>672</v>
      </c>
      <c r="G245" s="150" t="s">
        <v>673</v>
      </c>
      <c r="H245" s="150" t="s">
        <v>166</v>
      </c>
      <c r="I245" s="151">
        <v>350000</v>
      </c>
      <c r="J245" s="150" t="s">
        <v>297</v>
      </c>
    </row>
    <row r="246" spans="1:10" ht="14.25" customHeight="1" x14ac:dyDescent="0.2">
      <c r="A246" s="149">
        <v>43977</v>
      </c>
      <c r="B246" s="150">
        <v>2621</v>
      </c>
      <c r="C246" s="150" t="s">
        <v>120</v>
      </c>
      <c r="D246" s="150" t="s">
        <v>121</v>
      </c>
      <c r="E246" s="150" t="s">
        <v>667</v>
      </c>
      <c r="F246" s="150" t="s">
        <v>674</v>
      </c>
      <c r="G246" s="150" t="s">
        <v>675</v>
      </c>
      <c r="H246" s="150" t="s">
        <v>166</v>
      </c>
      <c r="I246" s="151">
        <v>350000</v>
      </c>
      <c r="J246" s="150" t="s">
        <v>297</v>
      </c>
    </row>
    <row r="247" spans="1:10" ht="14.25" customHeight="1" x14ac:dyDescent="0.2">
      <c r="A247" s="149">
        <v>43977</v>
      </c>
      <c r="B247" s="150">
        <v>2622</v>
      </c>
      <c r="C247" s="150" t="s">
        <v>120</v>
      </c>
      <c r="D247" s="150" t="s">
        <v>121</v>
      </c>
      <c r="E247" s="150" t="s">
        <v>667</v>
      </c>
      <c r="F247" s="150" t="s">
        <v>676</v>
      </c>
      <c r="G247" s="150" t="s">
        <v>677</v>
      </c>
      <c r="H247" s="150" t="s">
        <v>166</v>
      </c>
      <c r="I247" s="151">
        <v>350000</v>
      </c>
      <c r="J247" s="150" t="s">
        <v>297</v>
      </c>
    </row>
    <row r="248" spans="1:10" ht="14.25" customHeight="1" x14ac:dyDescent="0.2">
      <c r="A248" s="149">
        <v>43977</v>
      </c>
      <c r="B248" s="150">
        <v>2623</v>
      </c>
      <c r="C248" s="150" t="s">
        <v>120</v>
      </c>
      <c r="D248" s="150" t="s">
        <v>121</v>
      </c>
      <c r="E248" s="150" t="s">
        <v>667</v>
      </c>
      <c r="F248" s="150" t="s">
        <v>678</v>
      </c>
      <c r="G248" s="150" t="s">
        <v>679</v>
      </c>
      <c r="H248" s="150" t="s">
        <v>166</v>
      </c>
      <c r="I248" s="151">
        <v>350000</v>
      </c>
      <c r="J248" s="150" t="s">
        <v>297</v>
      </c>
    </row>
    <row r="249" spans="1:10" ht="14.25" customHeight="1" x14ac:dyDescent="0.2">
      <c r="A249" s="149">
        <v>43977</v>
      </c>
      <c r="B249" s="150">
        <v>2624</v>
      </c>
      <c r="C249" s="150" t="s">
        <v>120</v>
      </c>
      <c r="D249" s="150" t="s">
        <v>121</v>
      </c>
      <c r="E249" s="150" t="s">
        <v>667</v>
      </c>
      <c r="F249" s="150" t="s">
        <v>680</v>
      </c>
      <c r="G249" s="150" t="s">
        <v>681</v>
      </c>
      <c r="H249" s="150" t="s">
        <v>166</v>
      </c>
      <c r="I249" s="151">
        <v>350000</v>
      </c>
      <c r="J249" s="150" t="s">
        <v>297</v>
      </c>
    </row>
    <row r="250" spans="1:10" ht="14.25" customHeight="1" x14ac:dyDescent="0.2">
      <c r="A250" s="149">
        <v>43977</v>
      </c>
      <c r="B250" s="150">
        <v>2625</v>
      </c>
      <c r="C250" s="150" t="s">
        <v>120</v>
      </c>
      <c r="D250" s="150" t="s">
        <v>121</v>
      </c>
      <c r="E250" s="150" t="s">
        <v>667</v>
      </c>
      <c r="F250" s="150" t="s">
        <v>682</v>
      </c>
      <c r="G250" s="150" t="s">
        <v>683</v>
      </c>
      <c r="H250" s="150" t="s">
        <v>166</v>
      </c>
      <c r="I250" s="151">
        <v>350000</v>
      </c>
      <c r="J250" s="150" t="s">
        <v>297</v>
      </c>
    </row>
    <row r="251" spans="1:10" ht="14.25" customHeight="1" x14ac:dyDescent="0.2">
      <c r="A251" s="149">
        <v>43977</v>
      </c>
      <c r="B251" s="150">
        <v>2626</v>
      </c>
      <c r="C251" s="150" t="s">
        <v>120</v>
      </c>
      <c r="D251" s="150" t="s">
        <v>121</v>
      </c>
      <c r="E251" s="150" t="s">
        <v>667</v>
      </c>
      <c r="F251" s="150" t="s">
        <v>684</v>
      </c>
      <c r="G251" s="150" t="s">
        <v>685</v>
      </c>
      <c r="H251" s="150" t="s">
        <v>166</v>
      </c>
      <c r="I251" s="151">
        <v>350000</v>
      </c>
      <c r="J251" s="150" t="s">
        <v>297</v>
      </c>
    </row>
    <row r="252" spans="1:10" ht="14.25" customHeight="1" x14ac:dyDescent="0.2">
      <c r="A252" s="149">
        <v>43977</v>
      </c>
      <c r="B252" s="150">
        <v>2627</v>
      </c>
      <c r="C252" s="150" t="s">
        <v>120</v>
      </c>
      <c r="D252" s="150" t="s">
        <v>121</v>
      </c>
      <c r="E252" s="150" t="s">
        <v>667</v>
      </c>
      <c r="F252" s="150" t="s">
        <v>686</v>
      </c>
      <c r="G252" s="150" t="s">
        <v>687</v>
      </c>
      <c r="H252" s="150" t="s">
        <v>166</v>
      </c>
      <c r="I252" s="151">
        <v>350000</v>
      </c>
      <c r="J252" s="150" t="s">
        <v>297</v>
      </c>
    </row>
    <row r="253" spans="1:10" ht="14.25" customHeight="1" x14ac:dyDescent="0.2">
      <c r="A253" s="149">
        <v>43977</v>
      </c>
      <c r="B253" s="150">
        <v>2628</v>
      </c>
      <c r="C253" s="150" t="s">
        <v>120</v>
      </c>
      <c r="D253" s="150" t="s">
        <v>121</v>
      </c>
      <c r="E253" s="150" t="s">
        <v>667</v>
      </c>
      <c r="F253" s="150" t="s">
        <v>688</v>
      </c>
      <c r="G253" s="150" t="s">
        <v>689</v>
      </c>
      <c r="H253" s="150" t="s">
        <v>166</v>
      </c>
      <c r="I253" s="151">
        <v>350000</v>
      </c>
      <c r="J253" s="150" t="s">
        <v>297</v>
      </c>
    </row>
    <row r="254" spans="1:10" ht="14.25" customHeight="1" x14ac:dyDescent="0.2">
      <c r="A254" s="149">
        <v>43977</v>
      </c>
      <c r="B254" s="150">
        <v>2629</v>
      </c>
      <c r="C254" s="150" t="s">
        <v>120</v>
      </c>
      <c r="D254" s="150" t="s">
        <v>121</v>
      </c>
      <c r="E254" s="150" t="s">
        <v>667</v>
      </c>
      <c r="F254" s="150" t="s">
        <v>690</v>
      </c>
      <c r="G254" s="150" t="s">
        <v>691</v>
      </c>
      <c r="H254" s="150" t="s">
        <v>166</v>
      </c>
      <c r="I254" s="151">
        <v>350000</v>
      </c>
      <c r="J254" s="150" t="s">
        <v>297</v>
      </c>
    </row>
    <row r="255" spans="1:10" ht="14.25" customHeight="1" x14ac:dyDescent="0.2">
      <c r="A255" s="149">
        <v>43977</v>
      </c>
      <c r="B255" s="150">
        <v>2630</v>
      </c>
      <c r="C255" s="150" t="s">
        <v>120</v>
      </c>
      <c r="D255" s="150" t="s">
        <v>121</v>
      </c>
      <c r="E255" s="150" t="s">
        <v>667</v>
      </c>
      <c r="F255" s="150" t="s">
        <v>692</v>
      </c>
      <c r="G255" s="150" t="s">
        <v>693</v>
      </c>
      <c r="H255" s="150" t="s">
        <v>166</v>
      </c>
      <c r="I255" s="151">
        <v>350000</v>
      </c>
      <c r="J255" s="150" t="s">
        <v>297</v>
      </c>
    </row>
    <row r="256" spans="1:10" ht="14.25" customHeight="1" x14ac:dyDescent="0.2">
      <c r="A256" s="149">
        <v>43977</v>
      </c>
      <c r="B256" s="150">
        <v>2631</v>
      </c>
      <c r="C256" s="150" t="s">
        <v>120</v>
      </c>
      <c r="D256" s="150" t="s">
        <v>121</v>
      </c>
      <c r="E256" s="150" t="s">
        <v>667</v>
      </c>
      <c r="F256" s="150" t="s">
        <v>694</v>
      </c>
      <c r="G256" s="150" t="s">
        <v>695</v>
      </c>
      <c r="H256" s="150" t="s">
        <v>166</v>
      </c>
      <c r="I256" s="151">
        <v>350000</v>
      </c>
      <c r="J256" s="150" t="s">
        <v>297</v>
      </c>
    </row>
    <row r="257" spans="1:10" ht="14.25" customHeight="1" x14ac:dyDescent="0.2">
      <c r="A257" s="149">
        <v>43977</v>
      </c>
      <c r="B257" s="150">
        <v>2632</v>
      </c>
      <c r="C257" s="150" t="s">
        <v>120</v>
      </c>
      <c r="D257" s="150" t="s">
        <v>121</v>
      </c>
      <c r="E257" s="150" t="s">
        <v>667</v>
      </c>
      <c r="F257" s="150" t="s">
        <v>696</v>
      </c>
      <c r="G257" s="150" t="s">
        <v>697</v>
      </c>
      <c r="H257" s="150" t="s">
        <v>166</v>
      </c>
      <c r="I257" s="151">
        <v>350000</v>
      </c>
      <c r="J257" s="150" t="s">
        <v>297</v>
      </c>
    </row>
    <row r="258" spans="1:10" ht="14.25" customHeight="1" x14ac:dyDescent="0.2">
      <c r="A258" s="149">
        <v>43977</v>
      </c>
      <c r="B258" s="150">
        <v>2633</v>
      </c>
      <c r="C258" s="150" t="s">
        <v>120</v>
      </c>
      <c r="D258" s="150" t="s">
        <v>121</v>
      </c>
      <c r="E258" s="150" t="s">
        <v>667</v>
      </c>
      <c r="F258" s="150" t="s">
        <v>698</v>
      </c>
      <c r="G258" s="150" t="s">
        <v>699</v>
      </c>
      <c r="H258" s="150" t="s">
        <v>166</v>
      </c>
      <c r="I258" s="151">
        <v>350000</v>
      </c>
      <c r="J258" s="150" t="s">
        <v>297</v>
      </c>
    </row>
    <row r="259" spans="1:10" ht="14.25" customHeight="1" x14ac:dyDescent="0.2">
      <c r="A259" s="149">
        <v>43977</v>
      </c>
      <c r="B259" s="150">
        <v>2634</v>
      </c>
      <c r="C259" s="150" t="s">
        <v>120</v>
      </c>
      <c r="D259" s="150" t="s">
        <v>121</v>
      </c>
      <c r="E259" s="150" t="s">
        <v>667</v>
      </c>
      <c r="F259" s="150" t="s">
        <v>700</v>
      </c>
      <c r="G259" s="150" t="s">
        <v>701</v>
      </c>
      <c r="H259" s="150" t="s">
        <v>166</v>
      </c>
      <c r="I259" s="151">
        <v>350000</v>
      </c>
      <c r="J259" s="150" t="s">
        <v>297</v>
      </c>
    </row>
    <row r="260" spans="1:10" ht="14.25" customHeight="1" x14ac:dyDescent="0.2">
      <c r="A260" s="149">
        <v>43977</v>
      </c>
      <c r="B260" s="150">
        <v>2635</v>
      </c>
      <c r="C260" s="150" t="s">
        <v>120</v>
      </c>
      <c r="D260" s="150" t="s">
        <v>121</v>
      </c>
      <c r="E260" s="150" t="s">
        <v>667</v>
      </c>
      <c r="F260" s="150" t="s">
        <v>702</v>
      </c>
      <c r="G260" s="150" t="s">
        <v>703</v>
      </c>
      <c r="H260" s="150" t="s">
        <v>166</v>
      </c>
      <c r="I260" s="151">
        <v>350000</v>
      </c>
      <c r="J260" s="150" t="s">
        <v>297</v>
      </c>
    </row>
    <row r="261" spans="1:10" ht="14.25" customHeight="1" x14ac:dyDescent="0.2">
      <c r="A261" s="149">
        <v>43977</v>
      </c>
      <c r="B261" s="150">
        <v>2636</v>
      </c>
      <c r="C261" s="150" t="s">
        <v>120</v>
      </c>
      <c r="D261" s="150" t="s">
        <v>121</v>
      </c>
      <c r="E261" s="150" t="s">
        <v>667</v>
      </c>
      <c r="F261" s="150" t="s">
        <v>704</v>
      </c>
      <c r="G261" s="150" t="s">
        <v>705</v>
      </c>
      <c r="H261" s="150" t="s">
        <v>166</v>
      </c>
      <c r="I261" s="151">
        <v>350000</v>
      </c>
      <c r="J261" s="150" t="s">
        <v>297</v>
      </c>
    </row>
    <row r="262" spans="1:10" ht="14.25" customHeight="1" x14ac:dyDescent="0.2">
      <c r="A262" s="149">
        <v>43977</v>
      </c>
      <c r="B262" s="150">
        <v>2637</v>
      </c>
      <c r="C262" s="150" t="s">
        <v>120</v>
      </c>
      <c r="D262" s="150" t="s">
        <v>121</v>
      </c>
      <c r="E262" s="150" t="s">
        <v>667</v>
      </c>
      <c r="F262" s="150" t="s">
        <v>706</v>
      </c>
      <c r="G262" s="150" t="s">
        <v>707</v>
      </c>
      <c r="H262" s="150" t="s">
        <v>166</v>
      </c>
      <c r="I262" s="151">
        <v>350000</v>
      </c>
      <c r="J262" s="150" t="s">
        <v>297</v>
      </c>
    </row>
    <row r="263" spans="1:10" ht="14.25" customHeight="1" x14ac:dyDescent="0.2">
      <c r="A263" s="149">
        <v>43977</v>
      </c>
      <c r="B263" s="150">
        <v>2638</v>
      </c>
      <c r="C263" s="150" t="s">
        <v>120</v>
      </c>
      <c r="D263" s="150" t="s">
        <v>121</v>
      </c>
      <c r="E263" s="150" t="s">
        <v>667</v>
      </c>
      <c r="F263" s="150" t="s">
        <v>708</v>
      </c>
      <c r="G263" s="150" t="s">
        <v>709</v>
      </c>
      <c r="H263" s="150" t="s">
        <v>166</v>
      </c>
      <c r="I263" s="151">
        <v>350000</v>
      </c>
      <c r="J263" s="150" t="s">
        <v>297</v>
      </c>
    </row>
    <row r="264" spans="1:10" ht="14.25" customHeight="1" x14ac:dyDescent="0.2">
      <c r="A264" s="149">
        <v>43977</v>
      </c>
      <c r="B264" s="150">
        <v>2639</v>
      </c>
      <c r="C264" s="150" t="s">
        <v>120</v>
      </c>
      <c r="D264" s="150" t="s">
        <v>121</v>
      </c>
      <c r="E264" s="150" t="s">
        <v>667</v>
      </c>
      <c r="F264" s="150" t="s">
        <v>710</v>
      </c>
      <c r="G264" s="150" t="s">
        <v>711</v>
      </c>
      <c r="H264" s="150" t="s">
        <v>166</v>
      </c>
      <c r="I264" s="151">
        <v>350000</v>
      </c>
      <c r="J264" s="150" t="s">
        <v>297</v>
      </c>
    </row>
    <row r="265" spans="1:10" ht="14.25" customHeight="1" x14ac:dyDescent="0.2">
      <c r="A265" s="149">
        <v>43977</v>
      </c>
      <c r="B265" s="150">
        <v>2640</v>
      </c>
      <c r="C265" s="150" t="s">
        <v>120</v>
      </c>
      <c r="D265" s="150" t="s">
        <v>121</v>
      </c>
      <c r="E265" s="150" t="s">
        <v>667</v>
      </c>
      <c r="F265" s="150" t="s">
        <v>712</v>
      </c>
      <c r="G265" s="150" t="s">
        <v>713</v>
      </c>
      <c r="H265" s="150" t="s">
        <v>166</v>
      </c>
      <c r="I265" s="151">
        <v>350000</v>
      </c>
      <c r="J265" s="150" t="s">
        <v>297</v>
      </c>
    </row>
    <row r="266" spans="1:10" ht="14.25" customHeight="1" x14ac:dyDescent="0.2">
      <c r="A266" s="149">
        <v>43977</v>
      </c>
      <c r="B266" s="150">
        <v>2641</v>
      </c>
      <c r="C266" s="150" t="s">
        <v>120</v>
      </c>
      <c r="D266" s="150" t="s">
        <v>121</v>
      </c>
      <c r="E266" s="150" t="s">
        <v>667</v>
      </c>
      <c r="F266" s="150" t="s">
        <v>714</v>
      </c>
      <c r="G266" s="150" t="s">
        <v>715</v>
      </c>
      <c r="H266" s="150" t="s">
        <v>166</v>
      </c>
      <c r="I266" s="151">
        <v>350000</v>
      </c>
      <c r="J266" s="150" t="s">
        <v>297</v>
      </c>
    </row>
    <row r="267" spans="1:10" ht="14.25" customHeight="1" x14ac:dyDescent="0.2">
      <c r="A267" s="149">
        <v>43977</v>
      </c>
      <c r="B267" s="150">
        <v>2642</v>
      </c>
      <c r="C267" s="150" t="s">
        <v>120</v>
      </c>
      <c r="D267" s="150" t="s">
        <v>121</v>
      </c>
      <c r="E267" s="150" t="s">
        <v>667</v>
      </c>
      <c r="F267" s="150" t="s">
        <v>716</v>
      </c>
      <c r="G267" s="150" t="s">
        <v>717</v>
      </c>
      <c r="H267" s="150" t="s">
        <v>166</v>
      </c>
      <c r="I267" s="151">
        <v>350000</v>
      </c>
      <c r="J267" s="150" t="s">
        <v>297</v>
      </c>
    </row>
    <row r="268" spans="1:10" ht="14.25" customHeight="1" x14ac:dyDescent="0.2">
      <c r="A268" s="149">
        <v>43977</v>
      </c>
      <c r="B268" s="150">
        <v>2643</v>
      </c>
      <c r="C268" s="150" t="s">
        <v>120</v>
      </c>
      <c r="D268" s="150" t="s">
        <v>121</v>
      </c>
      <c r="E268" s="150" t="s">
        <v>667</v>
      </c>
      <c r="F268" s="150" t="s">
        <v>718</v>
      </c>
      <c r="G268" s="150" t="s">
        <v>719</v>
      </c>
      <c r="H268" s="150" t="s">
        <v>166</v>
      </c>
      <c r="I268" s="151">
        <v>350000</v>
      </c>
      <c r="J268" s="150" t="s">
        <v>297</v>
      </c>
    </row>
    <row r="269" spans="1:10" ht="14.25" customHeight="1" x14ac:dyDescent="0.2">
      <c r="A269" s="149">
        <v>43977</v>
      </c>
      <c r="B269" s="150">
        <v>2644</v>
      </c>
      <c r="C269" s="150" t="s">
        <v>120</v>
      </c>
      <c r="D269" s="150" t="s">
        <v>121</v>
      </c>
      <c r="E269" s="150" t="s">
        <v>667</v>
      </c>
      <c r="F269" s="150" t="s">
        <v>720</v>
      </c>
      <c r="G269" s="150" t="s">
        <v>721</v>
      </c>
      <c r="H269" s="150" t="s">
        <v>166</v>
      </c>
      <c r="I269" s="151">
        <v>350000</v>
      </c>
      <c r="J269" s="150" t="s">
        <v>297</v>
      </c>
    </row>
    <row r="270" spans="1:10" ht="14.25" customHeight="1" x14ac:dyDescent="0.2">
      <c r="A270" s="149">
        <v>43977</v>
      </c>
      <c r="B270" s="150">
        <v>2645</v>
      </c>
      <c r="C270" s="150" t="s">
        <v>120</v>
      </c>
      <c r="D270" s="150" t="s">
        <v>121</v>
      </c>
      <c r="E270" s="150" t="s">
        <v>667</v>
      </c>
      <c r="F270" s="150" t="s">
        <v>722</v>
      </c>
      <c r="G270" s="150" t="s">
        <v>723</v>
      </c>
      <c r="H270" s="150" t="s">
        <v>166</v>
      </c>
      <c r="I270" s="151">
        <v>350000</v>
      </c>
      <c r="J270" s="150" t="s">
        <v>297</v>
      </c>
    </row>
    <row r="271" spans="1:10" ht="14.25" customHeight="1" x14ac:dyDescent="0.2">
      <c r="A271" s="149">
        <v>43977</v>
      </c>
      <c r="B271" s="150">
        <v>2646</v>
      </c>
      <c r="C271" s="150" t="s">
        <v>120</v>
      </c>
      <c r="D271" s="150" t="s">
        <v>121</v>
      </c>
      <c r="E271" s="150" t="s">
        <v>667</v>
      </c>
      <c r="F271" s="150" t="s">
        <v>724</v>
      </c>
      <c r="G271" s="150" t="s">
        <v>725</v>
      </c>
      <c r="H271" s="150" t="s">
        <v>166</v>
      </c>
      <c r="I271" s="151">
        <v>350000</v>
      </c>
      <c r="J271" s="150" t="s">
        <v>297</v>
      </c>
    </row>
    <row r="272" spans="1:10" ht="14.25" customHeight="1" x14ac:dyDescent="0.2">
      <c r="A272" s="149">
        <v>43979</v>
      </c>
      <c r="B272" s="150">
        <v>2712</v>
      </c>
      <c r="C272" s="150" t="s">
        <v>135</v>
      </c>
      <c r="D272" s="150" t="s">
        <v>109</v>
      </c>
      <c r="E272" s="150" t="s">
        <v>850</v>
      </c>
      <c r="F272" s="150" t="s">
        <v>851</v>
      </c>
      <c r="G272" s="150" t="s">
        <v>852</v>
      </c>
      <c r="H272" s="150" t="s">
        <v>853</v>
      </c>
      <c r="I272" s="151">
        <v>3000000</v>
      </c>
      <c r="J272" s="150" t="s">
        <v>297</v>
      </c>
    </row>
    <row r="273" spans="1:10" ht="14.25" customHeight="1" x14ac:dyDescent="0.2">
      <c r="A273" s="149">
        <v>43980</v>
      </c>
      <c r="B273" s="150">
        <v>2732</v>
      </c>
      <c r="C273" s="150" t="s">
        <v>196</v>
      </c>
      <c r="D273" s="150" t="s">
        <v>109</v>
      </c>
      <c r="E273" s="150" t="s">
        <v>854</v>
      </c>
      <c r="F273" s="150" t="s">
        <v>797</v>
      </c>
      <c r="G273" s="150" t="s">
        <v>798</v>
      </c>
      <c r="H273" s="150" t="s">
        <v>166</v>
      </c>
      <c r="I273" s="151">
        <v>471564</v>
      </c>
      <c r="J273" s="150" t="s">
        <v>297</v>
      </c>
    </row>
    <row r="274" spans="1:10" ht="14.25" customHeight="1" x14ac:dyDescent="0.2">
      <c r="A274" s="149">
        <v>43980</v>
      </c>
      <c r="B274" s="150">
        <v>2733</v>
      </c>
      <c r="C274" s="150" t="s">
        <v>196</v>
      </c>
      <c r="D274" s="150" t="s">
        <v>109</v>
      </c>
      <c r="E274" s="150" t="s">
        <v>855</v>
      </c>
      <c r="F274" s="150" t="s">
        <v>735</v>
      </c>
      <c r="G274" s="150" t="s">
        <v>736</v>
      </c>
      <c r="H274" s="150" t="s">
        <v>166</v>
      </c>
      <c r="I274" s="151">
        <v>471564</v>
      </c>
      <c r="J274" s="150" t="s">
        <v>297</v>
      </c>
    </row>
    <row r="275" spans="1:10" ht="14.25" customHeight="1" x14ac:dyDescent="0.2">
      <c r="A275" s="149">
        <v>43980</v>
      </c>
      <c r="B275" s="150">
        <v>2734</v>
      </c>
      <c r="C275" s="150" t="s">
        <v>196</v>
      </c>
      <c r="D275" s="150" t="s">
        <v>109</v>
      </c>
      <c r="E275" s="150" t="s">
        <v>856</v>
      </c>
      <c r="F275" s="150" t="s">
        <v>752</v>
      </c>
      <c r="G275" s="150" t="s">
        <v>753</v>
      </c>
      <c r="H275" s="150" t="s">
        <v>166</v>
      </c>
      <c r="I275" s="151">
        <v>766296</v>
      </c>
      <c r="J275" s="150" t="s">
        <v>297</v>
      </c>
    </row>
    <row r="276" spans="1:10" ht="14.25" customHeight="1" x14ac:dyDescent="0.2">
      <c r="A276" s="149">
        <v>43980</v>
      </c>
      <c r="B276" s="150">
        <v>2735</v>
      </c>
      <c r="C276" s="150" t="s">
        <v>196</v>
      </c>
      <c r="D276" s="150" t="s">
        <v>109</v>
      </c>
      <c r="E276" s="150" t="s">
        <v>857</v>
      </c>
      <c r="F276" s="150" t="s">
        <v>755</v>
      </c>
      <c r="G276" s="150" t="s">
        <v>756</v>
      </c>
      <c r="H276" s="150" t="s">
        <v>166</v>
      </c>
      <c r="I276" s="151">
        <v>766296</v>
      </c>
      <c r="J276" s="150" t="s">
        <v>297</v>
      </c>
    </row>
    <row r="277" spans="1:10" ht="14.25" customHeight="1" x14ac:dyDescent="0.2">
      <c r="A277" s="149">
        <v>43980</v>
      </c>
      <c r="B277" s="150">
        <v>2736</v>
      </c>
      <c r="C277" s="150" t="s">
        <v>196</v>
      </c>
      <c r="D277" s="150" t="s">
        <v>109</v>
      </c>
      <c r="E277" s="150" t="s">
        <v>858</v>
      </c>
      <c r="F277" s="150" t="s">
        <v>789</v>
      </c>
      <c r="G277" s="150" t="s">
        <v>790</v>
      </c>
      <c r="H277" s="150" t="s">
        <v>166</v>
      </c>
      <c r="I277" s="151">
        <v>471564</v>
      </c>
      <c r="J277" s="150" t="s">
        <v>297</v>
      </c>
    </row>
    <row r="278" spans="1:10" ht="14.25" customHeight="1" x14ac:dyDescent="0.2">
      <c r="A278" s="149">
        <v>43987</v>
      </c>
      <c r="B278" s="150">
        <v>2886</v>
      </c>
      <c r="C278" s="150" t="s">
        <v>108</v>
      </c>
      <c r="D278" s="150" t="s">
        <v>109</v>
      </c>
      <c r="E278" s="150" t="s">
        <v>859</v>
      </c>
      <c r="F278" s="150" t="s">
        <v>816</v>
      </c>
      <c r="G278" s="150" t="s">
        <v>817</v>
      </c>
      <c r="H278" s="150" t="s">
        <v>818</v>
      </c>
      <c r="I278" s="151">
        <v>119448000</v>
      </c>
      <c r="J278" s="150" t="s">
        <v>297</v>
      </c>
    </row>
    <row r="279" spans="1:10" ht="14.25" customHeight="1" x14ac:dyDescent="0.2">
      <c r="A279" s="149">
        <v>43991</v>
      </c>
      <c r="B279" s="150">
        <v>2937</v>
      </c>
      <c r="C279" s="150" t="s">
        <v>196</v>
      </c>
      <c r="D279" s="150" t="s">
        <v>109</v>
      </c>
      <c r="E279" s="150" t="s">
        <v>860</v>
      </c>
      <c r="F279" s="150" t="s">
        <v>861</v>
      </c>
      <c r="G279" s="150" t="s">
        <v>862</v>
      </c>
      <c r="H279" s="150" t="s">
        <v>166</v>
      </c>
      <c r="I279" s="151">
        <v>766296</v>
      </c>
      <c r="J279" s="150" t="s">
        <v>297</v>
      </c>
    </row>
    <row r="280" spans="1:10" ht="14.25" customHeight="1" x14ac:dyDescent="0.2">
      <c r="A280" s="149">
        <v>43991</v>
      </c>
      <c r="B280" s="150">
        <v>2938</v>
      </c>
      <c r="C280" s="150" t="s">
        <v>196</v>
      </c>
      <c r="D280" s="150" t="s">
        <v>109</v>
      </c>
      <c r="E280" s="150" t="s">
        <v>863</v>
      </c>
      <c r="F280" s="150" t="s">
        <v>864</v>
      </c>
      <c r="G280" s="150" t="s">
        <v>865</v>
      </c>
      <c r="H280" s="150" t="s">
        <v>166</v>
      </c>
      <c r="I280" s="151">
        <v>766296</v>
      </c>
      <c r="J280" s="150" t="s">
        <v>297</v>
      </c>
    </row>
    <row r="281" spans="1:10" ht="14.25" customHeight="1" x14ac:dyDescent="0.2">
      <c r="A281" s="149">
        <v>43991</v>
      </c>
      <c r="B281" s="150">
        <v>2939</v>
      </c>
      <c r="C281" s="150" t="s">
        <v>196</v>
      </c>
      <c r="D281" s="150" t="s">
        <v>109</v>
      </c>
      <c r="E281" s="150" t="s">
        <v>866</v>
      </c>
      <c r="F281" s="150" t="s">
        <v>867</v>
      </c>
      <c r="G281" s="150" t="s">
        <v>868</v>
      </c>
      <c r="H281" s="150" t="s">
        <v>166</v>
      </c>
      <c r="I281" s="151">
        <v>766296</v>
      </c>
      <c r="J281" s="150" t="s">
        <v>297</v>
      </c>
    </row>
    <row r="282" spans="1:10" ht="14.25" customHeight="1" x14ac:dyDescent="0.2">
      <c r="A282" s="149">
        <v>43991</v>
      </c>
      <c r="B282" s="150">
        <v>2940</v>
      </c>
      <c r="C282" s="150" t="s">
        <v>196</v>
      </c>
      <c r="D282" s="150" t="s">
        <v>109</v>
      </c>
      <c r="E282" s="150" t="s">
        <v>869</v>
      </c>
      <c r="F282" s="150" t="s">
        <v>780</v>
      </c>
      <c r="G282" s="150" t="s">
        <v>781</v>
      </c>
      <c r="H282" s="150" t="s">
        <v>166</v>
      </c>
      <c r="I282" s="151">
        <v>471564</v>
      </c>
      <c r="J282" s="150" t="s">
        <v>297</v>
      </c>
    </row>
    <row r="283" spans="1:10" ht="14.25" customHeight="1" x14ac:dyDescent="0.2">
      <c r="A283" s="149">
        <v>43991</v>
      </c>
      <c r="B283" s="150">
        <v>2941</v>
      </c>
      <c r="C283" s="150" t="s">
        <v>196</v>
      </c>
      <c r="D283" s="150" t="s">
        <v>109</v>
      </c>
      <c r="E283" s="150" t="s">
        <v>870</v>
      </c>
      <c r="F283" s="150" t="s">
        <v>871</v>
      </c>
      <c r="G283" s="150" t="s">
        <v>872</v>
      </c>
      <c r="H283" s="150" t="s">
        <v>166</v>
      </c>
      <c r="I283" s="151">
        <v>471564</v>
      </c>
      <c r="J283" s="150" t="s">
        <v>297</v>
      </c>
    </row>
    <row r="284" spans="1:10" ht="14.25" customHeight="1" x14ac:dyDescent="0.2">
      <c r="A284" s="149">
        <v>44000</v>
      </c>
      <c r="B284" s="150">
        <v>3014</v>
      </c>
      <c r="C284" s="150" t="s">
        <v>153</v>
      </c>
      <c r="D284" s="150" t="s">
        <v>154</v>
      </c>
      <c r="E284" s="150" t="s">
        <v>873</v>
      </c>
      <c r="F284" s="150" t="s">
        <v>874</v>
      </c>
      <c r="G284" s="150" t="s">
        <v>875</v>
      </c>
      <c r="H284" s="150" t="s">
        <v>876</v>
      </c>
      <c r="I284" s="151">
        <v>233935967</v>
      </c>
      <c r="J284" s="150" t="s">
        <v>297</v>
      </c>
    </row>
    <row r="285" spans="1:10" ht="14.25" customHeight="1" x14ac:dyDescent="0.2">
      <c r="A285" s="149">
        <v>44000</v>
      </c>
      <c r="B285" s="150">
        <v>3014</v>
      </c>
      <c r="C285" s="150" t="s">
        <v>108</v>
      </c>
      <c r="D285" s="150" t="s">
        <v>109</v>
      </c>
      <c r="E285" s="150" t="s">
        <v>873</v>
      </c>
      <c r="F285" s="150" t="s">
        <v>874</v>
      </c>
      <c r="G285" s="150" t="s">
        <v>875</v>
      </c>
      <c r="H285" s="150" t="s">
        <v>876</v>
      </c>
      <c r="I285" s="151">
        <v>162095058</v>
      </c>
      <c r="J285" s="150" t="s">
        <v>297</v>
      </c>
    </row>
    <row r="286" spans="1:10" ht="14.25" customHeight="1" x14ac:dyDescent="0.2">
      <c r="A286" s="149">
        <v>44001</v>
      </c>
      <c r="B286" s="150">
        <v>3037</v>
      </c>
      <c r="C286" s="150" t="s">
        <v>140</v>
      </c>
      <c r="D286" s="150" t="s">
        <v>141</v>
      </c>
      <c r="E286" s="150" t="s">
        <v>877</v>
      </c>
      <c r="F286" s="150" t="s">
        <v>878</v>
      </c>
      <c r="G286" s="150" t="s">
        <v>879</v>
      </c>
      <c r="H286" s="150" t="s">
        <v>880</v>
      </c>
      <c r="I286" s="151">
        <v>123022807</v>
      </c>
      <c r="J286" s="150" t="s">
        <v>297</v>
      </c>
    </row>
    <row r="287" spans="1:10" ht="14.25" customHeight="1" x14ac:dyDescent="0.2">
      <c r="A287" s="149">
        <v>44053</v>
      </c>
      <c r="B287" s="150">
        <v>3602</v>
      </c>
      <c r="C287" s="150" t="s">
        <v>181</v>
      </c>
      <c r="D287" s="150" t="s">
        <v>109</v>
      </c>
      <c r="E287" s="150" t="s">
        <v>881</v>
      </c>
      <c r="F287" s="150" t="s">
        <v>882</v>
      </c>
      <c r="G287" s="150" t="s">
        <v>883</v>
      </c>
      <c r="H287" s="150" t="s">
        <v>884</v>
      </c>
      <c r="I287" s="151">
        <v>18000000</v>
      </c>
      <c r="J287" s="150" t="s">
        <v>297</v>
      </c>
    </row>
    <row r="288" spans="1:10" ht="14.25" customHeight="1" x14ac:dyDescent="0.2">
      <c r="A288" s="149">
        <v>44054</v>
      </c>
      <c r="B288" s="150">
        <v>3606</v>
      </c>
      <c r="C288" s="150" t="s">
        <v>213</v>
      </c>
      <c r="D288" s="150" t="s">
        <v>109</v>
      </c>
      <c r="E288" s="150" t="s">
        <v>652</v>
      </c>
      <c r="F288" s="150" t="s">
        <v>653</v>
      </c>
      <c r="G288" s="150" t="s">
        <v>654</v>
      </c>
      <c r="H288" s="150" t="s">
        <v>885</v>
      </c>
      <c r="I288" s="151">
        <v>15750000</v>
      </c>
      <c r="J288" s="150" t="s">
        <v>297</v>
      </c>
    </row>
    <row r="289" spans="1:10" ht="14.25" customHeight="1" x14ac:dyDescent="0.2">
      <c r="A289" s="149">
        <v>44054</v>
      </c>
      <c r="B289" s="150">
        <v>3607</v>
      </c>
      <c r="C289" s="150" t="s">
        <v>213</v>
      </c>
      <c r="D289" s="150" t="s">
        <v>109</v>
      </c>
      <c r="E289" s="150" t="s">
        <v>323</v>
      </c>
      <c r="F289" s="150" t="s">
        <v>660</v>
      </c>
      <c r="G289" s="150" t="s">
        <v>661</v>
      </c>
      <c r="H289" s="150" t="s">
        <v>886</v>
      </c>
      <c r="I289" s="151">
        <v>15750000</v>
      </c>
      <c r="J289" s="150" t="s">
        <v>297</v>
      </c>
    </row>
    <row r="290" spans="1:10" ht="14.25" customHeight="1" x14ac:dyDescent="0.2">
      <c r="A290" s="149">
        <v>44054</v>
      </c>
      <c r="B290" s="150">
        <v>3608</v>
      </c>
      <c r="C290" s="150" t="s">
        <v>181</v>
      </c>
      <c r="D290" s="150" t="s">
        <v>109</v>
      </c>
      <c r="E290" s="150" t="s">
        <v>479</v>
      </c>
      <c r="F290" s="150" t="s">
        <v>656</v>
      </c>
      <c r="G290" s="150" t="s">
        <v>657</v>
      </c>
      <c r="H290" s="150" t="s">
        <v>887</v>
      </c>
      <c r="I290" s="151">
        <v>11250000</v>
      </c>
      <c r="J290" s="150" t="s">
        <v>297</v>
      </c>
    </row>
    <row r="291" spans="1:10" ht="14.25" customHeight="1" x14ac:dyDescent="0.2">
      <c r="A291" s="149">
        <v>44054</v>
      </c>
      <c r="B291" s="150">
        <v>3610</v>
      </c>
      <c r="C291" s="150" t="s">
        <v>213</v>
      </c>
      <c r="D291" s="150" t="s">
        <v>109</v>
      </c>
      <c r="E291" s="150" t="s">
        <v>323</v>
      </c>
      <c r="F291" s="150" t="s">
        <v>888</v>
      </c>
      <c r="G291" s="150" t="s">
        <v>889</v>
      </c>
      <c r="H291" s="150" t="s">
        <v>890</v>
      </c>
      <c r="I291" s="151">
        <v>14850000</v>
      </c>
      <c r="J291" s="150" t="s">
        <v>297</v>
      </c>
    </row>
    <row r="292" spans="1:10" ht="14.25" customHeight="1" x14ac:dyDescent="0.2">
      <c r="A292" s="149">
        <v>44054</v>
      </c>
      <c r="B292" s="150">
        <v>3611</v>
      </c>
      <c r="C292" s="150" t="s">
        <v>181</v>
      </c>
      <c r="D292" s="150" t="s">
        <v>109</v>
      </c>
      <c r="E292" s="150" t="s">
        <v>539</v>
      </c>
      <c r="F292" s="150" t="s">
        <v>540</v>
      </c>
      <c r="G292" s="150" t="s">
        <v>541</v>
      </c>
      <c r="H292" s="150" t="s">
        <v>891</v>
      </c>
      <c r="I292" s="151">
        <v>18000000</v>
      </c>
      <c r="J292" s="150" t="s">
        <v>297</v>
      </c>
    </row>
    <row r="293" spans="1:10" ht="14.25" customHeight="1" x14ac:dyDescent="0.2">
      <c r="A293" s="149">
        <v>44054</v>
      </c>
      <c r="B293" s="150">
        <v>3612</v>
      </c>
      <c r="C293" s="150" t="s">
        <v>181</v>
      </c>
      <c r="D293" s="150" t="s">
        <v>109</v>
      </c>
      <c r="E293" s="150" t="s">
        <v>549</v>
      </c>
      <c r="F293" s="150" t="s">
        <v>587</v>
      </c>
      <c r="G293" s="150" t="s">
        <v>588</v>
      </c>
      <c r="H293" s="150" t="s">
        <v>892</v>
      </c>
      <c r="I293" s="151">
        <v>11250000</v>
      </c>
      <c r="J293" s="150" t="s">
        <v>297</v>
      </c>
    </row>
    <row r="294" spans="1:10" ht="14.25" customHeight="1" x14ac:dyDescent="0.2">
      <c r="A294" s="149">
        <v>44054</v>
      </c>
      <c r="B294" s="150">
        <v>3613</v>
      </c>
      <c r="C294" s="150" t="s">
        <v>181</v>
      </c>
      <c r="D294" s="150" t="s">
        <v>109</v>
      </c>
      <c r="E294" s="150" t="s">
        <v>549</v>
      </c>
      <c r="F294" s="150" t="s">
        <v>550</v>
      </c>
      <c r="G294" s="150" t="s">
        <v>551</v>
      </c>
      <c r="H294" s="150" t="s">
        <v>893</v>
      </c>
      <c r="I294" s="151">
        <v>11250000</v>
      </c>
      <c r="J294" s="150" t="s">
        <v>297</v>
      </c>
    </row>
    <row r="295" spans="1:10" ht="14.25" customHeight="1" x14ac:dyDescent="0.2">
      <c r="A295" s="149">
        <v>44054</v>
      </c>
      <c r="B295" s="150">
        <v>3614</v>
      </c>
      <c r="C295" s="150" t="s">
        <v>181</v>
      </c>
      <c r="D295" s="150" t="s">
        <v>109</v>
      </c>
      <c r="E295" s="150" t="s">
        <v>894</v>
      </c>
      <c r="F295" s="150" t="s">
        <v>664</v>
      </c>
      <c r="G295" s="150" t="s">
        <v>665</v>
      </c>
      <c r="H295" s="150" t="s">
        <v>895</v>
      </c>
      <c r="I295" s="151">
        <v>15750000</v>
      </c>
      <c r="J295" s="150" t="s">
        <v>297</v>
      </c>
    </row>
    <row r="296" spans="1:10" ht="14.25" customHeight="1" x14ac:dyDescent="0.2">
      <c r="A296" s="149">
        <v>44055</v>
      </c>
      <c r="B296" s="150">
        <v>3625</v>
      </c>
      <c r="C296" s="150" t="s">
        <v>135</v>
      </c>
      <c r="D296" s="150" t="s">
        <v>109</v>
      </c>
      <c r="E296" s="150" t="s">
        <v>896</v>
      </c>
      <c r="F296" s="150" t="s">
        <v>607</v>
      </c>
      <c r="G296" s="150" t="s">
        <v>608</v>
      </c>
      <c r="H296" s="150" t="s">
        <v>897</v>
      </c>
      <c r="I296" s="151">
        <v>8533333.3300000001</v>
      </c>
      <c r="J296" s="150" t="s">
        <v>297</v>
      </c>
    </row>
    <row r="297" spans="1:10" ht="14.25" customHeight="1" x14ac:dyDescent="0.2">
      <c r="A297" s="149">
        <v>44055</v>
      </c>
      <c r="B297" s="150">
        <v>3626</v>
      </c>
      <c r="C297" s="150" t="s">
        <v>135</v>
      </c>
      <c r="D297" s="150" t="s">
        <v>109</v>
      </c>
      <c r="E297" s="150" t="s">
        <v>896</v>
      </c>
      <c r="F297" s="150" t="s">
        <v>613</v>
      </c>
      <c r="G297" s="150" t="s">
        <v>614</v>
      </c>
      <c r="H297" s="150" t="s">
        <v>898</v>
      </c>
      <c r="I297" s="151">
        <v>8533333.3300000001</v>
      </c>
      <c r="J297" s="150" t="s">
        <v>297</v>
      </c>
    </row>
    <row r="298" spans="1:10" ht="14.25" customHeight="1" x14ac:dyDescent="0.2">
      <c r="A298" s="149">
        <v>44055</v>
      </c>
      <c r="B298" s="150">
        <v>3627</v>
      </c>
      <c r="C298" s="150" t="s">
        <v>135</v>
      </c>
      <c r="D298" s="150" t="s">
        <v>109</v>
      </c>
      <c r="E298" s="150" t="s">
        <v>899</v>
      </c>
      <c r="F298" s="150" t="s">
        <v>557</v>
      </c>
      <c r="G298" s="150" t="s">
        <v>558</v>
      </c>
      <c r="H298" s="150" t="s">
        <v>900</v>
      </c>
      <c r="I298" s="151">
        <v>8533333.3300000001</v>
      </c>
      <c r="J298" s="150" t="s">
        <v>297</v>
      </c>
    </row>
    <row r="299" spans="1:10" ht="14.25" customHeight="1" x14ac:dyDescent="0.2">
      <c r="A299" s="149">
        <v>44055</v>
      </c>
      <c r="B299" s="150">
        <v>3628</v>
      </c>
      <c r="C299" s="150" t="s">
        <v>135</v>
      </c>
      <c r="D299" s="150" t="s">
        <v>109</v>
      </c>
      <c r="E299" s="150" t="s">
        <v>899</v>
      </c>
      <c r="F299" s="150" t="s">
        <v>563</v>
      </c>
      <c r="G299" s="150" t="s">
        <v>564</v>
      </c>
      <c r="H299" s="150" t="s">
        <v>901</v>
      </c>
      <c r="I299" s="151">
        <v>8533333.3300000001</v>
      </c>
      <c r="J299" s="150" t="s">
        <v>297</v>
      </c>
    </row>
    <row r="300" spans="1:10" ht="14.25" customHeight="1" x14ac:dyDescent="0.2">
      <c r="A300" s="149">
        <v>44055</v>
      </c>
      <c r="B300" s="150">
        <v>3629</v>
      </c>
      <c r="C300" s="150" t="s">
        <v>135</v>
      </c>
      <c r="D300" s="150" t="s">
        <v>109</v>
      </c>
      <c r="E300" s="150" t="s">
        <v>899</v>
      </c>
      <c r="F300" s="150" t="s">
        <v>566</v>
      </c>
      <c r="G300" s="150" t="s">
        <v>567</v>
      </c>
      <c r="H300" s="150" t="s">
        <v>902</v>
      </c>
      <c r="I300" s="151">
        <v>8533333.3300000001</v>
      </c>
      <c r="J300" s="150" t="s">
        <v>297</v>
      </c>
    </row>
    <row r="301" spans="1:10" ht="14.25" customHeight="1" x14ac:dyDescent="0.2">
      <c r="A301" s="149">
        <v>44055</v>
      </c>
      <c r="B301" s="150">
        <v>3630</v>
      </c>
      <c r="C301" s="150" t="s">
        <v>135</v>
      </c>
      <c r="D301" s="150" t="s">
        <v>109</v>
      </c>
      <c r="E301" s="150" t="s">
        <v>899</v>
      </c>
      <c r="F301" s="150" t="s">
        <v>560</v>
      </c>
      <c r="G301" s="150" t="s">
        <v>561</v>
      </c>
      <c r="H301" s="150" t="s">
        <v>903</v>
      </c>
      <c r="I301" s="151">
        <v>8533333.3300000001</v>
      </c>
      <c r="J301" s="150" t="s">
        <v>297</v>
      </c>
    </row>
    <row r="302" spans="1:10" ht="14.25" customHeight="1" x14ac:dyDescent="0.2">
      <c r="A302" s="149">
        <v>44055</v>
      </c>
      <c r="B302" s="150">
        <v>3631</v>
      </c>
      <c r="C302" s="150" t="s">
        <v>135</v>
      </c>
      <c r="D302" s="150" t="s">
        <v>109</v>
      </c>
      <c r="E302" s="150" t="s">
        <v>899</v>
      </c>
      <c r="F302" s="150" t="s">
        <v>554</v>
      </c>
      <c r="G302" s="150" t="s">
        <v>555</v>
      </c>
      <c r="H302" s="150" t="s">
        <v>904</v>
      </c>
      <c r="I302" s="151">
        <v>8533333.3300000001</v>
      </c>
      <c r="J302" s="150" t="s">
        <v>297</v>
      </c>
    </row>
    <row r="303" spans="1:10" ht="14.25" customHeight="1" x14ac:dyDescent="0.2">
      <c r="A303" s="149">
        <v>44055</v>
      </c>
      <c r="B303" s="150">
        <v>3632</v>
      </c>
      <c r="C303" s="150" t="s">
        <v>135</v>
      </c>
      <c r="D303" s="150" t="s">
        <v>109</v>
      </c>
      <c r="E303" s="150" t="s">
        <v>899</v>
      </c>
      <c r="F303" s="150" t="s">
        <v>843</v>
      </c>
      <c r="G303" s="150" t="s">
        <v>844</v>
      </c>
      <c r="H303" s="150" t="s">
        <v>905</v>
      </c>
      <c r="I303" s="151">
        <v>8533333.3300000001</v>
      </c>
      <c r="J303" s="150" t="s">
        <v>297</v>
      </c>
    </row>
    <row r="304" spans="1:10" ht="14.25" customHeight="1" x14ac:dyDescent="0.2">
      <c r="A304" s="149">
        <v>44055</v>
      </c>
      <c r="B304" s="150">
        <v>3633</v>
      </c>
      <c r="C304" s="150" t="s">
        <v>135</v>
      </c>
      <c r="D304" s="150" t="s">
        <v>109</v>
      </c>
      <c r="E304" s="150" t="s">
        <v>899</v>
      </c>
      <c r="F304" s="150" t="s">
        <v>847</v>
      </c>
      <c r="G304" s="150" t="s">
        <v>848</v>
      </c>
      <c r="H304" s="150" t="s">
        <v>906</v>
      </c>
      <c r="I304" s="151">
        <v>8533333.3300000001</v>
      </c>
      <c r="J304" s="150" t="s">
        <v>297</v>
      </c>
    </row>
    <row r="305" spans="1:10" ht="14.25" customHeight="1" x14ac:dyDescent="0.2">
      <c r="A305" s="149">
        <v>44056</v>
      </c>
      <c r="B305" s="150">
        <v>3645</v>
      </c>
      <c r="C305" s="150" t="s">
        <v>196</v>
      </c>
      <c r="D305" s="150" t="s">
        <v>109</v>
      </c>
      <c r="E305" s="150" t="s">
        <v>907</v>
      </c>
      <c r="F305" s="150" t="s">
        <v>908</v>
      </c>
      <c r="G305" s="150" t="s">
        <v>909</v>
      </c>
      <c r="H305" s="150" t="s">
        <v>166</v>
      </c>
      <c r="I305" s="151">
        <v>471564</v>
      </c>
      <c r="J305" s="150" t="s">
        <v>297</v>
      </c>
    </row>
    <row r="306" spans="1:10" ht="14.25" customHeight="1" x14ac:dyDescent="0.2">
      <c r="A306" s="149">
        <v>44056</v>
      </c>
      <c r="B306" s="150">
        <v>3646</v>
      </c>
      <c r="C306" s="150" t="s">
        <v>196</v>
      </c>
      <c r="D306" s="150" t="s">
        <v>109</v>
      </c>
      <c r="E306" s="150" t="s">
        <v>910</v>
      </c>
      <c r="F306" s="150" t="s">
        <v>871</v>
      </c>
      <c r="G306" s="150" t="s">
        <v>872</v>
      </c>
      <c r="H306" s="150" t="s">
        <v>166</v>
      </c>
      <c r="I306" s="151">
        <v>471564</v>
      </c>
      <c r="J306" s="150" t="s">
        <v>297</v>
      </c>
    </row>
    <row r="307" spans="1:10" ht="14.25" customHeight="1" x14ac:dyDescent="0.2">
      <c r="A307" s="149">
        <v>44056</v>
      </c>
      <c r="B307" s="150">
        <v>3647</v>
      </c>
      <c r="C307" s="150" t="s">
        <v>196</v>
      </c>
      <c r="D307" s="150" t="s">
        <v>109</v>
      </c>
      <c r="E307" s="150" t="s">
        <v>911</v>
      </c>
      <c r="F307" s="150" t="s">
        <v>867</v>
      </c>
      <c r="G307" s="150" t="s">
        <v>868</v>
      </c>
      <c r="H307" s="150" t="s">
        <v>166</v>
      </c>
      <c r="I307" s="151">
        <v>766296</v>
      </c>
      <c r="J307" s="150" t="s">
        <v>297</v>
      </c>
    </row>
    <row r="308" spans="1:10" ht="14.25" customHeight="1" x14ac:dyDescent="0.2">
      <c r="A308" s="149">
        <v>44056</v>
      </c>
      <c r="B308" s="150">
        <v>3648</v>
      </c>
      <c r="C308" s="150" t="s">
        <v>196</v>
      </c>
      <c r="D308" s="150" t="s">
        <v>109</v>
      </c>
      <c r="E308" s="150" t="s">
        <v>912</v>
      </c>
      <c r="F308" s="150" t="s">
        <v>861</v>
      </c>
      <c r="G308" s="150" t="s">
        <v>862</v>
      </c>
      <c r="H308" s="150" t="s">
        <v>166</v>
      </c>
      <c r="I308" s="151">
        <v>766296</v>
      </c>
      <c r="J308" s="150" t="s">
        <v>297</v>
      </c>
    </row>
    <row r="309" spans="1:10" ht="14.25" customHeight="1" x14ac:dyDescent="0.2">
      <c r="A309" s="149">
        <v>44056</v>
      </c>
      <c r="B309" s="150">
        <v>3649</v>
      </c>
      <c r="C309" s="150" t="s">
        <v>196</v>
      </c>
      <c r="D309" s="150" t="s">
        <v>109</v>
      </c>
      <c r="E309" s="150" t="s">
        <v>913</v>
      </c>
      <c r="F309" s="150" t="s">
        <v>864</v>
      </c>
      <c r="G309" s="150" t="s">
        <v>865</v>
      </c>
      <c r="H309" s="150" t="s">
        <v>166</v>
      </c>
      <c r="I309" s="151">
        <v>766296</v>
      </c>
      <c r="J309" s="150" t="s">
        <v>297</v>
      </c>
    </row>
    <row r="310" spans="1:10" ht="14.25" customHeight="1" x14ac:dyDescent="0.2">
      <c r="A310" s="149">
        <v>44056</v>
      </c>
      <c r="B310" s="150">
        <v>3650</v>
      </c>
      <c r="C310" s="150" t="s">
        <v>196</v>
      </c>
      <c r="D310" s="150" t="s">
        <v>109</v>
      </c>
      <c r="E310" s="150" t="s">
        <v>914</v>
      </c>
      <c r="F310" s="150" t="s">
        <v>915</v>
      </c>
      <c r="G310" s="150" t="s">
        <v>916</v>
      </c>
      <c r="H310" s="150" t="s">
        <v>166</v>
      </c>
      <c r="I310" s="151">
        <v>766296</v>
      </c>
      <c r="J310" s="150" t="s">
        <v>297</v>
      </c>
    </row>
    <row r="311" spans="1:10" ht="14.25" customHeight="1" x14ac:dyDescent="0.2">
      <c r="A311" s="149">
        <v>44056</v>
      </c>
      <c r="B311" s="150">
        <v>3651</v>
      </c>
      <c r="C311" s="150" t="s">
        <v>196</v>
      </c>
      <c r="D311" s="150" t="s">
        <v>109</v>
      </c>
      <c r="E311" s="150" t="s">
        <v>917</v>
      </c>
      <c r="F311" s="150" t="s">
        <v>918</v>
      </c>
      <c r="G311" s="150" t="s">
        <v>919</v>
      </c>
      <c r="H311" s="150" t="s">
        <v>166</v>
      </c>
      <c r="I311" s="151">
        <v>766296</v>
      </c>
      <c r="J311" s="150" t="s">
        <v>297</v>
      </c>
    </row>
    <row r="312" spans="1:10" ht="14.25" customHeight="1" x14ac:dyDescent="0.2">
      <c r="A312" s="149">
        <v>44056</v>
      </c>
      <c r="B312" s="150">
        <v>3652</v>
      </c>
      <c r="C312" s="150" t="s">
        <v>196</v>
      </c>
      <c r="D312" s="150" t="s">
        <v>109</v>
      </c>
      <c r="E312" s="150" t="s">
        <v>920</v>
      </c>
      <c r="F312" s="150" t="s">
        <v>921</v>
      </c>
      <c r="G312" s="150" t="s">
        <v>922</v>
      </c>
      <c r="H312" s="150" t="s">
        <v>166</v>
      </c>
      <c r="I312" s="151">
        <v>471564</v>
      </c>
      <c r="J312" s="150" t="s">
        <v>297</v>
      </c>
    </row>
    <row r="313" spans="1:10" ht="14.25" customHeight="1" x14ac:dyDescent="0.2">
      <c r="A313" s="149">
        <v>44056</v>
      </c>
      <c r="B313" s="150">
        <v>3653</v>
      </c>
      <c r="C313" s="150" t="s">
        <v>196</v>
      </c>
      <c r="D313" s="150" t="s">
        <v>109</v>
      </c>
      <c r="E313" s="150" t="s">
        <v>923</v>
      </c>
      <c r="F313" s="150" t="s">
        <v>797</v>
      </c>
      <c r="G313" s="150" t="s">
        <v>798</v>
      </c>
      <c r="H313" s="150" t="s">
        <v>166</v>
      </c>
      <c r="I313" s="151">
        <v>471564</v>
      </c>
      <c r="J313" s="150" t="s">
        <v>297</v>
      </c>
    </row>
    <row r="314" spans="1:10" ht="14.25" customHeight="1" x14ac:dyDescent="0.2">
      <c r="A314" s="149">
        <v>44056</v>
      </c>
      <c r="B314" s="150">
        <v>3658</v>
      </c>
      <c r="C314" s="150" t="s">
        <v>135</v>
      </c>
      <c r="D314" s="150" t="s">
        <v>109</v>
      </c>
      <c r="E314" s="150" t="s">
        <v>899</v>
      </c>
      <c r="F314" s="150" t="s">
        <v>610</v>
      </c>
      <c r="G314" s="150" t="s">
        <v>611</v>
      </c>
      <c r="H314" s="150" t="s">
        <v>924</v>
      </c>
      <c r="I314" s="151">
        <v>8533333.3300000001</v>
      </c>
      <c r="J314" s="150" t="s">
        <v>297</v>
      </c>
    </row>
    <row r="315" spans="1:10" ht="14.25" customHeight="1" x14ac:dyDescent="0.2">
      <c r="A315" s="149">
        <v>44056</v>
      </c>
      <c r="B315" s="150">
        <v>3659</v>
      </c>
      <c r="C315" s="150" t="s">
        <v>213</v>
      </c>
      <c r="D315" s="150" t="s">
        <v>109</v>
      </c>
      <c r="E315" s="150" t="s">
        <v>354</v>
      </c>
      <c r="F315" s="150" t="s">
        <v>355</v>
      </c>
      <c r="G315" s="150" t="s">
        <v>356</v>
      </c>
      <c r="H315" s="150" t="s">
        <v>925</v>
      </c>
      <c r="I315" s="151">
        <v>14700000</v>
      </c>
      <c r="J315" s="150" t="s">
        <v>297</v>
      </c>
    </row>
    <row r="316" spans="1:10" ht="14.25" customHeight="1" x14ac:dyDescent="0.2">
      <c r="A316" s="149">
        <v>44056</v>
      </c>
      <c r="B316" s="150">
        <v>3660</v>
      </c>
      <c r="C316" s="150" t="s">
        <v>213</v>
      </c>
      <c r="D316" s="150" t="s">
        <v>109</v>
      </c>
      <c r="E316" s="150" t="s">
        <v>926</v>
      </c>
      <c r="F316" s="150" t="s">
        <v>328</v>
      </c>
      <c r="G316" s="150" t="s">
        <v>329</v>
      </c>
      <c r="H316" s="150" t="s">
        <v>927</v>
      </c>
      <c r="I316" s="151">
        <v>14700000</v>
      </c>
      <c r="J316" s="150" t="s">
        <v>297</v>
      </c>
    </row>
    <row r="317" spans="1:10" x14ac:dyDescent="0.2">
      <c r="A317" s="149">
        <v>44056</v>
      </c>
      <c r="B317" s="150">
        <v>3661</v>
      </c>
      <c r="C317" s="150" t="s">
        <v>213</v>
      </c>
      <c r="D317" s="150" t="s">
        <v>109</v>
      </c>
      <c r="E317" s="150" t="s">
        <v>338</v>
      </c>
      <c r="F317" s="150" t="s">
        <v>339</v>
      </c>
      <c r="G317" s="150" t="s">
        <v>340</v>
      </c>
      <c r="H317" s="150" t="s">
        <v>928</v>
      </c>
      <c r="I317" s="151">
        <v>7140000</v>
      </c>
      <c r="J317" s="150" t="s">
        <v>297</v>
      </c>
    </row>
    <row r="318" spans="1:10" ht="14.25" customHeight="1" x14ac:dyDescent="0.2">
      <c r="A318" s="149">
        <v>44056</v>
      </c>
      <c r="B318" s="150">
        <v>3662</v>
      </c>
      <c r="C318" s="150" t="s">
        <v>213</v>
      </c>
      <c r="D318" s="150" t="s">
        <v>109</v>
      </c>
      <c r="E318" s="150" t="s">
        <v>929</v>
      </c>
      <c r="F318" s="150" t="s">
        <v>391</v>
      </c>
      <c r="G318" s="150" t="s">
        <v>392</v>
      </c>
      <c r="H318" s="150" t="s">
        <v>930</v>
      </c>
      <c r="I318" s="151">
        <v>18900000</v>
      </c>
      <c r="J318" s="150" t="s">
        <v>297</v>
      </c>
    </row>
    <row r="319" spans="1:10" ht="14.25" customHeight="1" x14ac:dyDescent="0.2">
      <c r="A319" s="149">
        <v>44056</v>
      </c>
      <c r="B319" s="150">
        <v>3663</v>
      </c>
      <c r="C319" s="150" t="s">
        <v>213</v>
      </c>
      <c r="D319" s="150" t="s">
        <v>109</v>
      </c>
      <c r="E319" s="150" t="s">
        <v>929</v>
      </c>
      <c r="F319" s="150" t="s">
        <v>320</v>
      </c>
      <c r="G319" s="150" t="s">
        <v>321</v>
      </c>
      <c r="H319" s="150" t="s">
        <v>931</v>
      </c>
      <c r="I319" s="151">
        <v>18900000</v>
      </c>
      <c r="J319" s="150" t="s">
        <v>297</v>
      </c>
    </row>
    <row r="320" spans="1:10" ht="14.25" customHeight="1" x14ac:dyDescent="0.2">
      <c r="A320" s="149">
        <v>44056</v>
      </c>
      <c r="B320" s="150">
        <v>3664</v>
      </c>
      <c r="C320" s="150" t="s">
        <v>213</v>
      </c>
      <c r="D320" s="150" t="s">
        <v>109</v>
      </c>
      <c r="E320" s="150" t="s">
        <v>932</v>
      </c>
      <c r="F320" s="150" t="s">
        <v>933</v>
      </c>
      <c r="G320" s="150" t="s">
        <v>934</v>
      </c>
      <c r="H320" s="150" t="s">
        <v>935</v>
      </c>
      <c r="I320" s="151">
        <v>14700000</v>
      </c>
      <c r="J320" s="150" t="s">
        <v>297</v>
      </c>
    </row>
    <row r="321" spans="1:10" ht="14.25" customHeight="1" x14ac:dyDescent="0.2">
      <c r="A321" s="149">
        <v>44056</v>
      </c>
      <c r="B321" s="150">
        <v>3665</v>
      </c>
      <c r="C321" s="150" t="s">
        <v>213</v>
      </c>
      <c r="D321" s="150" t="s">
        <v>109</v>
      </c>
      <c r="E321" s="150" t="s">
        <v>323</v>
      </c>
      <c r="F321" s="150" t="s">
        <v>324</v>
      </c>
      <c r="G321" s="150" t="s">
        <v>325</v>
      </c>
      <c r="H321" s="150" t="s">
        <v>936</v>
      </c>
      <c r="I321" s="151">
        <v>16800000</v>
      </c>
      <c r="J321" s="150" t="s">
        <v>297</v>
      </c>
    </row>
    <row r="322" spans="1:10" ht="14.25" customHeight="1" x14ac:dyDescent="0.2">
      <c r="A322" s="149">
        <v>44061</v>
      </c>
      <c r="B322" s="150">
        <v>3731</v>
      </c>
      <c r="C322" s="150" t="s">
        <v>213</v>
      </c>
      <c r="D322" s="150" t="s">
        <v>109</v>
      </c>
      <c r="E322" s="150" t="s">
        <v>937</v>
      </c>
      <c r="F322" s="150" t="s">
        <v>938</v>
      </c>
      <c r="G322" s="150" t="s">
        <v>939</v>
      </c>
      <c r="H322" s="150" t="s">
        <v>940</v>
      </c>
      <c r="I322" s="151">
        <v>18000000</v>
      </c>
      <c r="J322" s="150" t="s">
        <v>297</v>
      </c>
    </row>
    <row r="323" spans="1:10" ht="14.25" customHeight="1" x14ac:dyDescent="0.2">
      <c r="A323" s="149">
        <v>44063</v>
      </c>
      <c r="B323" s="150">
        <v>3775</v>
      </c>
      <c r="C323" s="150" t="s">
        <v>175</v>
      </c>
      <c r="D323" s="150" t="s">
        <v>176</v>
      </c>
      <c r="E323" s="150" t="s">
        <v>941</v>
      </c>
      <c r="F323" s="150" t="s">
        <v>351</v>
      </c>
      <c r="G323" s="150" t="s">
        <v>352</v>
      </c>
      <c r="H323" s="150" t="s">
        <v>942</v>
      </c>
      <c r="I323" s="151">
        <v>7200000</v>
      </c>
      <c r="J323" s="150" t="s">
        <v>297</v>
      </c>
    </row>
    <row r="324" spans="1:10" ht="14.25" customHeight="1" x14ac:dyDescent="0.2">
      <c r="A324" s="149">
        <v>44063</v>
      </c>
      <c r="B324" s="150">
        <v>3776</v>
      </c>
      <c r="C324" s="150" t="s">
        <v>213</v>
      </c>
      <c r="D324" s="150" t="s">
        <v>109</v>
      </c>
      <c r="E324" s="150" t="s">
        <v>943</v>
      </c>
      <c r="F324" s="150" t="s">
        <v>944</v>
      </c>
      <c r="G324" s="150" t="s">
        <v>945</v>
      </c>
      <c r="H324" s="150" t="s">
        <v>946</v>
      </c>
      <c r="I324" s="151">
        <v>6800000</v>
      </c>
      <c r="J324" s="150" t="s">
        <v>297</v>
      </c>
    </row>
    <row r="325" spans="1:10" ht="14.25" customHeight="1" x14ac:dyDescent="0.2">
      <c r="A325" s="149">
        <v>44063</v>
      </c>
      <c r="B325" s="150">
        <v>3777</v>
      </c>
      <c r="C325" s="150" t="s">
        <v>181</v>
      </c>
      <c r="D325" s="150" t="s">
        <v>109</v>
      </c>
      <c r="E325" s="150" t="s">
        <v>539</v>
      </c>
      <c r="F325" s="150" t="s">
        <v>947</v>
      </c>
      <c r="G325" s="150" t="s">
        <v>948</v>
      </c>
      <c r="H325" s="150" t="s">
        <v>949</v>
      </c>
      <c r="I325" s="151">
        <v>10000000</v>
      </c>
      <c r="J325" s="150" t="s">
        <v>297</v>
      </c>
    </row>
    <row r="326" spans="1:10" ht="14.25" customHeight="1" x14ac:dyDescent="0.2">
      <c r="A326" s="149">
        <v>44063</v>
      </c>
      <c r="B326" s="150">
        <v>3778</v>
      </c>
      <c r="C326" s="150" t="s">
        <v>120</v>
      </c>
      <c r="D326" s="150" t="s">
        <v>121</v>
      </c>
      <c r="E326" s="150" t="s">
        <v>950</v>
      </c>
      <c r="F326" s="150" t="s">
        <v>951</v>
      </c>
      <c r="G326" s="150" t="s">
        <v>952</v>
      </c>
      <c r="H326" s="150" t="s">
        <v>953</v>
      </c>
      <c r="I326" s="151">
        <v>16000000</v>
      </c>
      <c r="J326" s="150" t="s">
        <v>297</v>
      </c>
    </row>
    <row r="327" spans="1:10" ht="14.25" customHeight="1" x14ac:dyDescent="0.2">
      <c r="A327" s="149">
        <v>44063</v>
      </c>
      <c r="B327" s="150">
        <v>3779</v>
      </c>
      <c r="C327" s="150" t="s">
        <v>213</v>
      </c>
      <c r="D327" s="150" t="s">
        <v>109</v>
      </c>
      <c r="E327" s="150" t="s">
        <v>350</v>
      </c>
      <c r="F327" s="150" t="s">
        <v>358</v>
      </c>
      <c r="G327" s="150" t="s">
        <v>359</v>
      </c>
      <c r="H327" s="150" t="s">
        <v>954</v>
      </c>
      <c r="I327" s="151">
        <v>6800000</v>
      </c>
      <c r="J327" s="150" t="s">
        <v>297</v>
      </c>
    </row>
    <row r="328" spans="1:10" ht="14.25" customHeight="1" x14ac:dyDescent="0.2">
      <c r="A328" s="149">
        <v>44063</v>
      </c>
      <c r="B328" s="150">
        <v>3780</v>
      </c>
      <c r="C328" s="150" t="s">
        <v>213</v>
      </c>
      <c r="D328" s="150" t="s">
        <v>109</v>
      </c>
      <c r="E328" s="150" t="s">
        <v>334</v>
      </c>
      <c r="F328" s="150" t="s">
        <v>380</v>
      </c>
      <c r="G328" s="150" t="s">
        <v>381</v>
      </c>
      <c r="H328" s="150" t="s">
        <v>955</v>
      </c>
      <c r="I328" s="151">
        <v>14000000</v>
      </c>
      <c r="J328" s="150" t="s">
        <v>297</v>
      </c>
    </row>
    <row r="329" spans="1:10" ht="14.25" customHeight="1" x14ac:dyDescent="0.2">
      <c r="A329" s="149">
        <v>44063</v>
      </c>
      <c r="B329" s="150">
        <v>3781</v>
      </c>
      <c r="C329" s="150" t="s">
        <v>213</v>
      </c>
      <c r="D329" s="150" t="s">
        <v>109</v>
      </c>
      <c r="E329" s="150" t="s">
        <v>956</v>
      </c>
      <c r="F329" s="150" t="s">
        <v>347</v>
      </c>
      <c r="G329" s="150" t="s">
        <v>348</v>
      </c>
      <c r="H329" s="150" t="s">
        <v>957</v>
      </c>
      <c r="I329" s="151">
        <v>6800000</v>
      </c>
      <c r="J329" s="150" t="s">
        <v>297</v>
      </c>
    </row>
    <row r="330" spans="1:10" ht="14.25" customHeight="1" x14ac:dyDescent="0.2">
      <c r="A330" s="149">
        <v>44063</v>
      </c>
      <c r="B330" s="150">
        <v>3782</v>
      </c>
      <c r="C330" s="150" t="s">
        <v>181</v>
      </c>
      <c r="D330" s="150" t="s">
        <v>109</v>
      </c>
      <c r="E330" s="150" t="s">
        <v>479</v>
      </c>
      <c r="F330" s="150" t="s">
        <v>851</v>
      </c>
      <c r="G330" s="150" t="s">
        <v>852</v>
      </c>
      <c r="H330" s="150" t="s">
        <v>958</v>
      </c>
      <c r="I330" s="151">
        <v>10000000</v>
      </c>
      <c r="J330" s="150" t="s">
        <v>297</v>
      </c>
    </row>
    <row r="331" spans="1:10" ht="14.25" customHeight="1" x14ac:dyDescent="0.2">
      <c r="A331" s="149">
        <v>44063</v>
      </c>
      <c r="B331" s="150">
        <v>3783</v>
      </c>
      <c r="C331" s="150" t="s">
        <v>181</v>
      </c>
      <c r="D331" s="150" t="s">
        <v>109</v>
      </c>
      <c r="E331" s="150" t="s">
        <v>479</v>
      </c>
      <c r="F331" s="150" t="s">
        <v>959</v>
      </c>
      <c r="G331" s="150" t="s">
        <v>960</v>
      </c>
      <c r="H331" s="150" t="s">
        <v>961</v>
      </c>
      <c r="I331" s="151">
        <v>10000000</v>
      </c>
      <c r="J331" s="150" t="s">
        <v>297</v>
      </c>
    </row>
    <row r="332" spans="1:10" ht="14.25" customHeight="1" x14ac:dyDescent="0.2">
      <c r="A332" s="149">
        <v>44063</v>
      </c>
      <c r="B332" s="150">
        <v>3784</v>
      </c>
      <c r="C332" s="150" t="s">
        <v>181</v>
      </c>
      <c r="D332" s="150" t="s">
        <v>109</v>
      </c>
      <c r="E332" s="150" t="s">
        <v>549</v>
      </c>
      <c r="F332" s="150" t="s">
        <v>962</v>
      </c>
      <c r="G332" s="150" t="s">
        <v>963</v>
      </c>
      <c r="H332" s="150" t="s">
        <v>964</v>
      </c>
      <c r="I332" s="151">
        <v>10000000</v>
      </c>
      <c r="J332" s="150" t="s">
        <v>297</v>
      </c>
    </row>
    <row r="333" spans="1:10" ht="14.25" customHeight="1" x14ac:dyDescent="0.2">
      <c r="A333" s="149">
        <v>44063</v>
      </c>
      <c r="B333" s="150">
        <v>3785</v>
      </c>
      <c r="C333" s="150" t="s">
        <v>181</v>
      </c>
      <c r="D333" s="150" t="s">
        <v>109</v>
      </c>
      <c r="E333" s="150" t="s">
        <v>549</v>
      </c>
      <c r="F333" s="150" t="s">
        <v>965</v>
      </c>
      <c r="G333" s="150" t="s">
        <v>966</v>
      </c>
      <c r="H333" s="150" t="s">
        <v>967</v>
      </c>
      <c r="I333" s="151">
        <v>10000000</v>
      </c>
      <c r="J333" s="150" t="s">
        <v>297</v>
      </c>
    </row>
    <row r="334" spans="1:10" ht="14.25" customHeight="1" x14ac:dyDescent="0.2">
      <c r="A334" s="149">
        <v>44063</v>
      </c>
      <c r="B334" s="150">
        <v>3786</v>
      </c>
      <c r="C334" s="150" t="s">
        <v>181</v>
      </c>
      <c r="D334" s="150" t="s">
        <v>109</v>
      </c>
      <c r="E334" s="150" t="s">
        <v>479</v>
      </c>
      <c r="F334" s="150" t="s">
        <v>968</v>
      </c>
      <c r="G334" s="150" t="s">
        <v>969</v>
      </c>
      <c r="H334" s="150" t="s">
        <v>970</v>
      </c>
      <c r="I334" s="151">
        <v>10000000</v>
      </c>
      <c r="J334" s="150" t="s">
        <v>297</v>
      </c>
    </row>
    <row r="335" spans="1:10" ht="14.25" customHeight="1" x14ac:dyDescent="0.2">
      <c r="A335" s="149">
        <v>44063</v>
      </c>
      <c r="B335" s="150">
        <v>3789</v>
      </c>
      <c r="C335" s="150" t="s">
        <v>213</v>
      </c>
      <c r="D335" s="150" t="s">
        <v>109</v>
      </c>
      <c r="E335" s="150" t="s">
        <v>334</v>
      </c>
      <c r="F335" s="150" t="s">
        <v>335</v>
      </c>
      <c r="G335" s="150" t="s">
        <v>336</v>
      </c>
      <c r="H335" s="150" t="s">
        <v>971</v>
      </c>
      <c r="I335" s="151">
        <v>14000000</v>
      </c>
      <c r="J335" s="150" t="s">
        <v>297</v>
      </c>
    </row>
    <row r="336" spans="1:10" ht="14.25" customHeight="1" x14ac:dyDescent="0.2">
      <c r="A336" s="149">
        <v>44063</v>
      </c>
      <c r="B336" s="150">
        <v>3790</v>
      </c>
      <c r="C336" s="150" t="s">
        <v>181</v>
      </c>
      <c r="D336" s="150" t="s">
        <v>109</v>
      </c>
      <c r="E336" s="150" t="s">
        <v>539</v>
      </c>
      <c r="F336" s="150" t="s">
        <v>972</v>
      </c>
      <c r="G336" s="150" t="s">
        <v>973</v>
      </c>
      <c r="H336" s="150" t="s">
        <v>974</v>
      </c>
      <c r="I336" s="151">
        <v>10000000</v>
      </c>
      <c r="J336" s="150" t="s">
        <v>297</v>
      </c>
    </row>
    <row r="337" spans="1:10" ht="14.25" customHeight="1" x14ac:dyDescent="0.2">
      <c r="A337" s="149">
        <v>44063</v>
      </c>
      <c r="B337" s="150">
        <v>3791</v>
      </c>
      <c r="C337" s="150" t="s">
        <v>181</v>
      </c>
      <c r="D337" s="150" t="s">
        <v>109</v>
      </c>
      <c r="E337" s="150" t="s">
        <v>539</v>
      </c>
      <c r="F337" s="150" t="s">
        <v>975</v>
      </c>
      <c r="G337" s="150" t="s">
        <v>976</v>
      </c>
      <c r="H337" s="150" t="s">
        <v>977</v>
      </c>
      <c r="I337" s="151">
        <v>10000000</v>
      </c>
      <c r="J337" s="150" t="s">
        <v>297</v>
      </c>
    </row>
    <row r="338" spans="1:10" ht="14.25" customHeight="1" x14ac:dyDescent="0.2">
      <c r="A338" s="149">
        <v>44067</v>
      </c>
      <c r="B338" s="150">
        <v>3813</v>
      </c>
      <c r="C338" s="150" t="s">
        <v>213</v>
      </c>
      <c r="D338" s="150" t="s">
        <v>109</v>
      </c>
      <c r="E338" s="150" t="s">
        <v>978</v>
      </c>
      <c r="F338" s="150" t="s">
        <v>731</v>
      </c>
      <c r="G338" s="150" t="s">
        <v>732</v>
      </c>
      <c r="H338" s="150" t="s">
        <v>979</v>
      </c>
      <c r="I338" s="151">
        <v>4500000</v>
      </c>
      <c r="J338" s="150" t="s">
        <v>297</v>
      </c>
    </row>
    <row r="339" spans="1:10" ht="14.25" customHeight="1" x14ac:dyDescent="0.2">
      <c r="A339" s="149">
        <v>44069</v>
      </c>
      <c r="B339" s="150">
        <v>3849</v>
      </c>
      <c r="C339" s="150" t="s">
        <v>181</v>
      </c>
      <c r="D339" s="150" t="s">
        <v>109</v>
      </c>
      <c r="E339" s="150" t="s">
        <v>479</v>
      </c>
      <c r="F339" s="150" t="s">
        <v>480</v>
      </c>
      <c r="G339" s="150" t="s">
        <v>481</v>
      </c>
      <c r="H339" s="150" t="s">
        <v>980</v>
      </c>
      <c r="I339" s="151">
        <v>9499999.9900000002</v>
      </c>
      <c r="J339" s="150" t="s">
        <v>297</v>
      </c>
    </row>
    <row r="340" spans="1:10" ht="14.25" customHeight="1" x14ac:dyDescent="0.2">
      <c r="A340" s="149">
        <v>44069</v>
      </c>
      <c r="B340" s="150">
        <v>3850</v>
      </c>
      <c r="C340" s="150" t="s">
        <v>181</v>
      </c>
      <c r="D340" s="150" t="s">
        <v>109</v>
      </c>
      <c r="E340" s="150" t="s">
        <v>981</v>
      </c>
      <c r="F340" s="150" t="s">
        <v>483</v>
      </c>
      <c r="G340" s="150" t="s">
        <v>484</v>
      </c>
      <c r="H340" s="150" t="s">
        <v>982</v>
      </c>
      <c r="I340" s="151">
        <v>13299999.99</v>
      </c>
      <c r="J340" s="150" t="s">
        <v>297</v>
      </c>
    </row>
    <row r="341" spans="1:10" ht="14.25" customHeight="1" x14ac:dyDescent="0.2">
      <c r="A341" s="149">
        <v>44069</v>
      </c>
      <c r="B341" s="150">
        <v>3851</v>
      </c>
      <c r="C341" s="150" t="s">
        <v>181</v>
      </c>
      <c r="D341" s="150" t="s">
        <v>109</v>
      </c>
      <c r="E341" s="150" t="s">
        <v>479</v>
      </c>
      <c r="F341" s="150" t="s">
        <v>486</v>
      </c>
      <c r="G341" s="150" t="s">
        <v>487</v>
      </c>
      <c r="H341" s="150" t="s">
        <v>983</v>
      </c>
      <c r="I341" s="151">
        <v>9499999.9900000002</v>
      </c>
      <c r="J341" s="150" t="s">
        <v>297</v>
      </c>
    </row>
    <row r="342" spans="1:10" ht="14.25" customHeight="1" x14ac:dyDescent="0.2">
      <c r="A342" s="149">
        <v>44069</v>
      </c>
      <c r="B342" s="150">
        <v>3852</v>
      </c>
      <c r="C342" s="150" t="s">
        <v>181</v>
      </c>
      <c r="D342" s="150" t="s">
        <v>109</v>
      </c>
      <c r="E342" s="150" t="s">
        <v>539</v>
      </c>
      <c r="F342" s="150" t="s">
        <v>984</v>
      </c>
      <c r="G342" s="150" t="s">
        <v>985</v>
      </c>
      <c r="H342" s="150" t="s">
        <v>986</v>
      </c>
      <c r="I342" s="151">
        <v>9499999.9900000002</v>
      </c>
      <c r="J342" s="150" t="s">
        <v>297</v>
      </c>
    </row>
    <row r="343" spans="1:10" ht="14.25" customHeight="1" x14ac:dyDescent="0.2">
      <c r="A343" s="149">
        <v>44069</v>
      </c>
      <c r="B343" s="150">
        <v>3853</v>
      </c>
      <c r="C343" s="150" t="s">
        <v>213</v>
      </c>
      <c r="D343" s="150" t="s">
        <v>109</v>
      </c>
      <c r="E343" s="150" t="s">
        <v>342</v>
      </c>
      <c r="F343" s="150" t="s">
        <v>343</v>
      </c>
      <c r="G343" s="150" t="s">
        <v>344</v>
      </c>
      <c r="H343" s="150" t="s">
        <v>987</v>
      </c>
      <c r="I343" s="151">
        <v>11400000</v>
      </c>
      <c r="J343" s="150" t="s">
        <v>297</v>
      </c>
    </row>
    <row r="344" spans="1:10" ht="14.25" customHeight="1" x14ac:dyDescent="0.2">
      <c r="A344" s="149">
        <v>44069</v>
      </c>
      <c r="B344" s="150">
        <v>3854</v>
      </c>
      <c r="C344" s="150" t="s">
        <v>181</v>
      </c>
      <c r="D344" s="150" t="s">
        <v>109</v>
      </c>
      <c r="E344" s="150" t="s">
        <v>479</v>
      </c>
      <c r="F344" s="150" t="s">
        <v>492</v>
      </c>
      <c r="G344" s="150" t="s">
        <v>493</v>
      </c>
      <c r="H344" s="150" t="s">
        <v>988</v>
      </c>
      <c r="I344" s="151">
        <v>9499999.9900000002</v>
      </c>
      <c r="J344" s="150" t="s">
        <v>297</v>
      </c>
    </row>
    <row r="345" spans="1:10" ht="14.25" customHeight="1" x14ac:dyDescent="0.2">
      <c r="A345" s="149">
        <v>44069</v>
      </c>
      <c r="B345" s="150">
        <v>3855</v>
      </c>
      <c r="C345" s="150" t="s">
        <v>213</v>
      </c>
      <c r="D345" s="150" t="s">
        <v>109</v>
      </c>
      <c r="E345" s="150" t="s">
        <v>323</v>
      </c>
      <c r="F345" s="150" t="s">
        <v>361</v>
      </c>
      <c r="G345" s="150" t="s">
        <v>362</v>
      </c>
      <c r="H345" s="150" t="s">
        <v>989</v>
      </c>
      <c r="I345" s="151">
        <v>13299999.99</v>
      </c>
      <c r="J345" s="150" t="s">
        <v>297</v>
      </c>
    </row>
    <row r="346" spans="1:10" ht="14.25" customHeight="1" x14ac:dyDescent="0.2">
      <c r="A346" s="149">
        <v>44069</v>
      </c>
      <c r="B346" s="150">
        <v>3856</v>
      </c>
      <c r="C346" s="150" t="s">
        <v>206</v>
      </c>
      <c r="D346" s="150" t="s">
        <v>109</v>
      </c>
      <c r="E346" s="150" t="s">
        <v>990</v>
      </c>
      <c r="F346" s="150" t="s">
        <v>395</v>
      </c>
      <c r="G346" s="150" t="s">
        <v>396</v>
      </c>
      <c r="H346" s="150" t="s">
        <v>991</v>
      </c>
      <c r="I346" s="151">
        <v>15199999.99</v>
      </c>
      <c r="J346" s="150" t="s">
        <v>297</v>
      </c>
    </row>
    <row r="347" spans="1:10" ht="14.25" customHeight="1" x14ac:dyDescent="0.2">
      <c r="A347" s="149">
        <v>44069</v>
      </c>
      <c r="B347" s="150">
        <v>3857</v>
      </c>
      <c r="C347" s="150" t="s">
        <v>206</v>
      </c>
      <c r="D347" s="150" t="s">
        <v>109</v>
      </c>
      <c r="E347" s="150" t="s">
        <v>992</v>
      </c>
      <c r="F347" s="150" t="s">
        <v>377</v>
      </c>
      <c r="G347" s="150" t="s">
        <v>378</v>
      </c>
      <c r="H347" s="150" t="s">
        <v>993</v>
      </c>
      <c r="I347" s="151">
        <v>13299999.99</v>
      </c>
      <c r="J347" s="150" t="s">
        <v>297</v>
      </c>
    </row>
    <row r="348" spans="1:10" ht="14.25" customHeight="1" x14ac:dyDescent="0.2">
      <c r="A348" s="149">
        <v>44069</v>
      </c>
      <c r="B348" s="150">
        <v>3858</v>
      </c>
      <c r="C348" s="150" t="s">
        <v>206</v>
      </c>
      <c r="D348" s="150" t="s">
        <v>109</v>
      </c>
      <c r="E348" s="150" t="s">
        <v>994</v>
      </c>
      <c r="F348" s="150" t="s">
        <v>373</v>
      </c>
      <c r="G348" s="150" t="s">
        <v>374</v>
      </c>
      <c r="H348" s="150" t="s">
        <v>995</v>
      </c>
      <c r="I348" s="151">
        <v>6459999.9900000002</v>
      </c>
      <c r="J348" s="150" t="s">
        <v>297</v>
      </c>
    </row>
    <row r="349" spans="1:10" ht="14.25" customHeight="1" x14ac:dyDescent="0.2">
      <c r="A349" s="149">
        <v>44069</v>
      </c>
      <c r="B349" s="150">
        <v>3859</v>
      </c>
      <c r="C349" s="150" t="s">
        <v>206</v>
      </c>
      <c r="D349" s="150" t="s">
        <v>109</v>
      </c>
      <c r="E349" s="150" t="s">
        <v>387</v>
      </c>
      <c r="F349" s="150" t="s">
        <v>388</v>
      </c>
      <c r="G349" s="150" t="s">
        <v>389</v>
      </c>
      <c r="H349" s="150" t="s">
        <v>996</v>
      </c>
      <c r="I349" s="151">
        <v>9499999.9900000002</v>
      </c>
      <c r="J349" s="150" t="s">
        <v>297</v>
      </c>
    </row>
    <row r="350" spans="1:10" ht="14.25" customHeight="1" x14ac:dyDescent="0.2">
      <c r="A350" s="149">
        <v>44069</v>
      </c>
      <c r="B350" s="150">
        <v>3860</v>
      </c>
      <c r="C350" s="150" t="s">
        <v>206</v>
      </c>
      <c r="D350" s="150" t="s">
        <v>109</v>
      </c>
      <c r="E350" s="150" t="s">
        <v>997</v>
      </c>
      <c r="F350" s="150" t="s">
        <v>369</v>
      </c>
      <c r="G350" s="150" t="s">
        <v>370</v>
      </c>
      <c r="H350" s="150" t="s">
        <v>998</v>
      </c>
      <c r="I350" s="151">
        <v>6459999.9900000002</v>
      </c>
      <c r="J350" s="150" t="s">
        <v>297</v>
      </c>
    </row>
    <row r="351" spans="1:10" ht="14.25" customHeight="1" x14ac:dyDescent="0.2">
      <c r="A351" s="149">
        <v>44069</v>
      </c>
      <c r="B351" s="150">
        <v>3861</v>
      </c>
      <c r="C351" s="150" t="s">
        <v>213</v>
      </c>
      <c r="D351" s="150" t="s">
        <v>109</v>
      </c>
      <c r="E351" s="150" t="s">
        <v>334</v>
      </c>
      <c r="F351" s="150" t="s">
        <v>999</v>
      </c>
      <c r="G351" s="150" t="s">
        <v>1000</v>
      </c>
      <c r="H351" s="150" t="s">
        <v>1001</v>
      </c>
      <c r="I351" s="151">
        <v>13299999.99</v>
      </c>
      <c r="J351" s="150" t="s">
        <v>297</v>
      </c>
    </row>
    <row r="352" spans="1:10" ht="14.25" customHeight="1" x14ac:dyDescent="0.2">
      <c r="A352" s="149">
        <v>44069</v>
      </c>
      <c r="B352" s="150">
        <v>3876</v>
      </c>
      <c r="C352" s="150" t="s">
        <v>122</v>
      </c>
      <c r="D352" s="150" t="s">
        <v>123</v>
      </c>
      <c r="E352" s="150" t="s">
        <v>667</v>
      </c>
      <c r="F352" s="150" t="s">
        <v>724</v>
      </c>
      <c r="G352" s="150" t="s">
        <v>725</v>
      </c>
      <c r="H352" s="150" t="s">
        <v>166</v>
      </c>
      <c r="I352" s="151">
        <v>1050000</v>
      </c>
      <c r="J352" s="150" t="s">
        <v>297</v>
      </c>
    </row>
    <row r="353" spans="1:10" ht="14.25" customHeight="1" x14ac:dyDescent="0.2">
      <c r="A353" s="149">
        <v>44069</v>
      </c>
      <c r="B353" s="150">
        <v>3877</v>
      </c>
      <c r="C353" s="150" t="s">
        <v>122</v>
      </c>
      <c r="D353" s="150" t="s">
        <v>123</v>
      </c>
      <c r="E353" s="150" t="s">
        <v>667</v>
      </c>
      <c r="F353" s="150" t="s">
        <v>722</v>
      </c>
      <c r="G353" s="150" t="s">
        <v>723</v>
      </c>
      <c r="H353" s="150" t="s">
        <v>166</v>
      </c>
      <c r="I353" s="151">
        <v>1050000</v>
      </c>
      <c r="J353" s="150" t="s">
        <v>297</v>
      </c>
    </row>
    <row r="354" spans="1:10" ht="14.25" customHeight="1" x14ac:dyDescent="0.2">
      <c r="A354" s="149">
        <v>44069</v>
      </c>
      <c r="B354" s="150">
        <v>3878</v>
      </c>
      <c r="C354" s="150" t="s">
        <v>122</v>
      </c>
      <c r="D354" s="150" t="s">
        <v>123</v>
      </c>
      <c r="E354" s="150" t="s">
        <v>667</v>
      </c>
      <c r="F354" s="150" t="s">
        <v>720</v>
      </c>
      <c r="G354" s="150" t="s">
        <v>721</v>
      </c>
      <c r="H354" s="150" t="s">
        <v>166</v>
      </c>
      <c r="I354" s="151">
        <v>1050000</v>
      </c>
      <c r="J354" s="150" t="s">
        <v>297</v>
      </c>
    </row>
    <row r="355" spans="1:10" ht="14.25" customHeight="1" x14ac:dyDescent="0.2">
      <c r="A355" s="149">
        <v>44069</v>
      </c>
      <c r="B355" s="150">
        <v>3879</v>
      </c>
      <c r="C355" s="150" t="s">
        <v>122</v>
      </c>
      <c r="D355" s="150" t="s">
        <v>123</v>
      </c>
      <c r="E355" s="150" t="s">
        <v>667</v>
      </c>
      <c r="F355" s="150" t="s">
        <v>718</v>
      </c>
      <c r="G355" s="150" t="s">
        <v>719</v>
      </c>
      <c r="H355" s="150" t="s">
        <v>166</v>
      </c>
      <c r="I355" s="151">
        <v>1050000</v>
      </c>
      <c r="J355" s="150" t="s">
        <v>297</v>
      </c>
    </row>
    <row r="356" spans="1:10" ht="14.25" customHeight="1" x14ac:dyDescent="0.2">
      <c r="A356" s="149">
        <v>44069</v>
      </c>
      <c r="B356" s="150">
        <v>3880</v>
      </c>
      <c r="C356" s="150" t="s">
        <v>122</v>
      </c>
      <c r="D356" s="150" t="s">
        <v>123</v>
      </c>
      <c r="E356" s="150" t="s">
        <v>667</v>
      </c>
      <c r="F356" s="150" t="s">
        <v>716</v>
      </c>
      <c r="G356" s="150" t="s">
        <v>717</v>
      </c>
      <c r="H356" s="150" t="s">
        <v>166</v>
      </c>
      <c r="I356" s="151">
        <v>1050000</v>
      </c>
      <c r="J356" s="150" t="s">
        <v>297</v>
      </c>
    </row>
    <row r="357" spans="1:10" ht="14.25" customHeight="1" x14ac:dyDescent="0.2">
      <c r="A357" s="149">
        <v>44069</v>
      </c>
      <c r="B357" s="150">
        <v>3881</v>
      </c>
      <c r="C357" s="150" t="s">
        <v>122</v>
      </c>
      <c r="D357" s="150" t="s">
        <v>123</v>
      </c>
      <c r="E357" s="150" t="s">
        <v>667</v>
      </c>
      <c r="F357" s="150" t="s">
        <v>714</v>
      </c>
      <c r="G357" s="150" t="s">
        <v>715</v>
      </c>
      <c r="H357" s="150" t="s">
        <v>166</v>
      </c>
      <c r="I357" s="151">
        <v>1050000</v>
      </c>
      <c r="J357" s="150" t="s">
        <v>297</v>
      </c>
    </row>
    <row r="358" spans="1:10" ht="14.25" customHeight="1" x14ac:dyDescent="0.2">
      <c r="A358" s="149">
        <v>44069</v>
      </c>
      <c r="B358" s="150">
        <v>3882</v>
      </c>
      <c r="C358" s="150" t="s">
        <v>122</v>
      </c>
      <c r="D358" s="150" t="s">
        <v>123</v>
      </c>
      <c r="E358" s="150" t="s">
        <v>667</v>
      </c>
      <c r="F358" s="150" t="s">
        <v>712</v>
      </c>
      <c r="G358" s="150" t="s">
        <v>713</v>
      </c>
      <c r="H358" s="150" t="s">
        <v>166</v>
      </c>
      <c r="I358" s="151">
        <v>1050000</v>
      </c>
      <c r="J358" s="150" t="s">
        <v>297</v>
      </c>
    </row>
    <row r="359" spans="1:10" ht="14.25" customHeight="1" x14ac:dyDescent="0.2">
      <c r="A359" s="149">
        <v>44069</v>
      </c>
      <c r="B359" s="150">
        <v>3883</v>
      </c>
      <c r="C359" s="150" t="s">
        <v>122</v>
      </c>
      <c r="D359" s="150" t="s">
        <v>123</v>
      </c>
      <c r="E359" s="150" t="s">
        <v>667</v>
      </c>
      <c r="F359" s="150" t="s">
        <v>710</v>
      </c>
      <c r="G359" s="150" t="s">
        <v>711</v>
      </c>
      <c r="H359" s="150" t="s">
        <v>166</v>
      </c>
      <c r="I359" s="151">
        <v>1050000</v>
      </c>
      <c r="J359" s="150" t="s">
        <v>297</v>
      </c>
    </row>
    <row r="360" spans="1:10" ht="14.25" customHeight="1" x14ac:dyDescent="0.2">
      <c r="A360" s="149">
        <v>44069</v>
      </c>
      <c r="B360" s="150">
        <v>3884</v>
      </c>
      <c r="C360" s="150" t="s">
        <v>122</v>
      </c>
      <c r="D360" s="150" t="s">
        <v>123</v>
      </c>
      <c r="E360" s="150" t="s">
        <v>667</v>
      </c>
      <c r="F360" s="150" t="s">
        <v>708</v>
      </c>
      <c r="G360" s="150" t="s">
        <v>709</v>
      </c>
      <c r="H360" s="150" t="s">
        <v>166</v>
      </c>
      <c r="I360" s="151">
        <v>1050000</v>
      </c>
      <c r="J360" s="150" t="s">
        <v>297</v>
      </c>
    </row>
    <row r="361" spans="1:10" ht="14.25" customHeight="1" x14ac:dyDescent="0.2">
      <c r="A361" s="149">
        <v>44069</v>
      </c>
      <c r="B361" s="150">
        <v>3885</v>
      </c>
      <c r="C361" s="150" t="s">
        <v>122</v>
      </c>
      <c r="D361" s="150" t="s">
        <v>123</v>
      </c>
      <c r="E361" s="150" t="s">
        <v>667</v>
      </c>
      <c r="F361" s="150" t="s">
        <v>706</v>
      </c>
      <c r="G361" s="150" t="s">
        <v>707</v>
      </c>
      <c r="H361" s="150" t="s">
        <v>166</v>
      </c>
      <c r="I361" s="151">
        <v>1050000</v>
      </c>
      <c r="J361" s="150" t="s">
        <v>297</v>
      </c>
    </row>
    <row r="362" spans="1:10" ht="14.25" customHeight="1" x14ac:dyDescent="0.2">
      <c r="A362" s="149">
        <v>44069</v>
      </c>
      <c r="B362" s="150">
        <v>3886</v>
      </c>
      <c r="C362" s="150" t="s">
        <v>122</v>
      </c>
      <c r="D362" s="150" t="s">
        <v>123</v>
      </c>
      <c r="E362" s="150" t="s">
        <v>667</v>
      </c>
      <c r="F362" s="150" t="s">
        <v>704</v>
      </c>
      <c r="G362" s="150" t="s">
        <v>705</v>
      </c>
      <c r="H362" s="150" t="s">
        <v>166</v>
      </c>
      <c r="I362" s="151">
        <v>1050000</v>
      </c>
      <c r="J362" s="150" t="s">
        <v>297</v>
      </c>
    </row>
    <row r="363" spans="1:10" ht="14.25" customHeight="1" x14ac:dyDescent="0.2">
      <c r="A363" s="149">
        <v>44069</v>
      </c>
      <c r="B363" s="150">
        <v>3887</v>
      </c>
      <c r="C363" s="150" t="s">
        <v>122</v>
      </c>
      <c r="D363" s="150" t="s">
        <v>123</v>
      </c>
      <c r="E363" s="150" t="s">
        <v>667</v>
      </c>
      <c r="F363" s="150" t="s">
        <v>702</v>
      </c>
      <c r="G363" s="150" t="s">
        <v>703</v>
      </c>
      <c r="H363" s="150" t="s">
        <v>166</v>
      </c>
      <c r="I363" s="151">
        <v>1050000</v>
      </c>
      <c r="J363" s="150" t="s">
        <v>297</v>
      </c>
    </row>
    <row r="364" spans="1:10" ht="14.25" customHeight="1" x14ac:dyDescent="0.2">
      <c r="A364" s="149">
        <v>44069</v>
      </c>
      <c r="B364" s="150">
        <v>3888</v>
      </c>
      <c r="C364" s="150" t="s">
        <v>122</v>
      </c>
      <c r="D364" s="150" t="s">
        <v>123</v>
      </c>
      <c r="E364" s="150" t="s">
        <v>667</v>
      </c>
      <c r="F364" s="150" t="s">
        <v>700</v>
      </c>
      <c r="G364" s="150" t="s">
        <v>701</v>
      </c>
      <c r="H364" s="150" t="s">
        <v>166</v>
      </c>
      <c r="I364" s="151">
        <v>1050000</v>
      </c>
      <c r="J364" s="150" t="s">
        <v>297</v>
      </c>
    </row>
    <row r="365" spans="1:10" ht="14.25" customHeight="1" x14ac:dyDescent="0.2">
      <c r="A365" s="149">
        <v>44069</v>
      </c>
      <c r="B365" s="150">
        <v>3889</v>
      </c>
      <c r="C365" s="150" t="s">
        <v>122</v>
      </c>
      <c r="D365" s="150" t="s">
        <v>123</v>
      </c>
      <c r="E365" s="150" t="s">
        <v>667</v>
      </c>
      <c r="F365" s="150" t="s">
        <v>698</v>
      </c>
      <c r="G365" s="150" t="s">
        <v>699</v>
      </c>
      <c r="H365" s="150" t="s">
        <v>166</v>
      </c>
      <c r="I365" s="151">
        <v>1050000</v>
      </c>
      <c r="J365" s="150" t="s">
        <v>297</v>
      </c>
    </row>
    <row r="366" spans="1:10" ht="14.25" customHeight="1" x14ac:dyDescent="0.2">
      <c r="A366" s="149">
        <v>44069</v>
      </c>
      <c r="B366" s="150">
        <v>3890</v>
      </c>
      <c r="C366" s="150" t="s">
        <v>122</v>
      </c>
      <c r="D366" s="150" t="s">
        <v>123</v>
      </c>
      <c r="E366" s="150" t="s">
        <v>667</v>
      </c>
      <c r="F366" s="150" t="s">
        <v>696</v>
      </c>
      <c r="G366" s="150" t="s">
        <v>697</v>
      </c>
      <c r="H366" s="150" t="s">
        <v>166</v>
      </c>
      <c r="I366" s="151">
        <v>1050000</v>
      </c>
      <c r="J366" s="150" t="s">
        <v>297</v>
      </c>
    </row>
    <row r="367" spans="1:10" ht="14.25" customHeight="1" x14ac:dyDescent="0.2">
      <c r="A367" s="149">
        <v>44069</v>
      </c>
      <c r="B367" s="150">
        <v>3891</v>
      </c>
      <c r="C367" s="150" t="s">
        <v>122</v>
      </c>
      <c r="D367" s="150" t="s">
        <v>123</v>
      </c>
      <c r="E367" s="150" t="s">
        <v>667</v>
      </c>
      <c r="F367" s="150" t="s">
        <v>694</v>
      </c>
      <c r="G367" s="150" t="s">
        <v>695</v>
      </c>
      <c r="H367" s="150" t="s">
        <v>166</v>
      </c>
      <c r="I367" s="151">
        <v>1050000</v>
      </c>
      <c r="J367" s="150" t="s">
        <v>297</v>
      </c>
    </row>
    <row r="368" spans="1:10" ht="14.25" customHeight="1" x14ac:dyDescent="0.2">
      <c r="A368" s="149">
        <v>44069</v>
      </c>
      <c r="B368" s="150">
        <v>3892</v>
      </c>
      <c r="C368" s="150" t="s">
        <v>122</v>
      </c>
      <c r="D368" s="150" t="s">
        <v>123</v>
      </c>
      <c r="E368" s="150" t="s">
        <v>667</v>
      </c>
      <c r="F368" s="150" t="s">
        <v>692</v>
      </c>
      <c r="G368" s="150" t="s">
        <v>693</v>
      </c>
      <c r="H368" s="150" t="s">
        <v>166</v>
      </c>
      <c r="I368" s="151">
        <v>1050000</v>
      </c>
      <c r="J368" s="150" t="s">
        <v>297</v>
      </c>
    </row>
    <row r="369" spans="1:10" ht="14.25" customHeight="1" x14ac:dyDescent="0.2">
      <c r="A369" s="149">
        <v>44069</v>
      </c>
      <c r="B369" s="150">
        <v>3893</v>
      </c>
      <c r="C369" s="150" t="s">
        <v>122</v>
      </c>
      <c r="D369" s="150" t="s">
        <v>123</v>
      </c>
      <c r="E369" s="150" t="s">
        <v>667</v>
      </c>
      <c r="F369" s="150" t="s">
        <v>690</v>
      </c>
      <c r="G369" s="150" t="s">
        <v>691</v>
      </c>
      <c r="H369" s="150" t="s">
        <v>166</v>
      </c>
      <c r="I369" s="151">
        <v>1050000</v>
      </c>
      <c r="J369" s="150" t="s">
        <v>297</v>
      </c>
    </row>
    <row r="370" spans="1:10" ht="14.25" customHeight="1" x14ac:dyDescent="0.2">
      <c r="A370" s="149">
        <v>44069</v>
      </c>
      <c r="B370" s="150">
        <v>3894</v>
      </c>
      <c r="C370" s="150" t="s">
        <v>122</v>
      </c>
      <c r="D370" s="150" t="s">
        <v>123</v>
      </c>
      <c r="E370" s="150" t="s">
        <v>667</v>
      </c>
      <c r="F370" s="150" t="s">
        <v>688</v>
      </c>
      <c r="G370" s="150" t="s">
        <v>689</v>
      </c>
      <c r="H370" s="150" t="s">
        <v>166</v>
      </c>
      <c r="I370" s="151">
        <v>1050000</v>
      </c>
      <c r="J370" s="150" t="s">
        <v>297</v>
      </c>
    </row>
    <row r="371" spans="1:10" ht="14.25" customHeight="1" x14ac:dyDescent="0.2">
      <c r="A371" s="149">
        <v>44069</v>
      </c>
      <c r="B371" s="150">
        <v>3895</v>
      </c>
      <c r="C371" s="150" t="s">
        <v>122</v>
      </c>
      <c r="D371" s="150" t="s">
        <v>123</v>
      </c>
      <c r="E371" s="150" t="s">
        <v>667</v>
      </c>
      <c r="F371" s="150" t="s">
        <v>686</v>
      </c>
      <c r="G371" s="150" t="s">
        <v>687</v>
      </c>
      <c r="H371" s="150" t="s">
        <v>166</v>
      </c>
      <c r="I371" s="151">
        <v>1050000</v>
      </c>
      <c r="J371" s="150" t="s">
        <v>297</v>
      </c>
    </row>
    <row r="372" spans="1:10" ht="14.25" customHeight="1" x14ac:dyDescent="0.2">
      <c r="A372" s="149">
        <v>44069</v>
      </c>
      <c r="B372" s="150">
        <v>3896</v>
      </c>
      <c r="C372" s="150" t="s">
        <v>122</v>
      </c>
      <c r="D372" s="150" t="s">
        <v>123</v>
      </c>
      <c r="E372" s="150" t="s">
        <v>667</v>
      </c>
      <c r="F372" s="150" t="s">
        <v>684</v>
      </c>
      <c r="G372" s="150" t="s">
        <v>685</v>
      </c>
      <c r="H372" s="150" t="s">
        <v>166</v>
      </c>
      <c r="I372" s="151">
        <v>1050000</v>
      </c>
      <c r="J372" s="150" t="s">
        <v>297</v>
      </c>
    </row>
    <row r="373" spans="1:10" ht="14.25" customHeight="1" x14ac:dyDescent="0.2">
      <c r="A373" s="149">
        <v>44069</v>
      </c>
      <c r="B373" s="150">
        <v>3897</v>
      </c>
      <c r="C373" s="150" t="s">
        <v>122</v>
      </c>
      <c r="D373" s="150" t="s">
        <v>123</v>
      </c>
      <c r="E373" s="150" t="s">
        <v>667</v>
      </c>
      <c r="F373" s="150" t="s">
        <v>682</v>
      </c>
      <c r="G373" s="150" t="s">
        <v>683</v>
      </c>
      <c r="H373" s="150" t="s">
        <v>166</v>
      </c>
      <c r="I373" s="151">
        <v>1050000</v>
      </c>
      <c r="J373" s="150" t="s">
        <v>297</v>
      </c>
    </row>
    <row r="374" spans="1:10" ht="14.25" customHeight="1" x14ac:dyDescent="0.2">
      <c r="A374" s="149">
        <v>44069</v>
      </c>
      <c r="B374" s="150">
        <v>3898</v>
      </c>
      <c r="C374" s="150" t="s">
        <v>122</v>
      </c>
      <c r="D374" s="150" t="s">
        <v>123</v>
      </c>
      <c r="E374" s="150" t="s">
        <v>667</v>
      </c>
      <c r="F374" s="150" t="s">
        <v>680</v>
      </c>
      <c r="G374" s="150" t="s">
        <v>681</v>
      </c>
      <c r="H374" s="150" t="s">
        <v>166</v>
      </c>
      <c r="I374" s="151">
        <v>1050000</v>
      </c>
      <c r="J374" s="150" t="s">
        <v>297</v>
      </c>
    </row>
    <row r="375" spans="1:10" ht="14.25" customHeight="1" x14ac:dyDescent="0.2">
      <c r="A375" s="149">
        <v>44069</v>
      </c>
      <c r="B375" s="150">
        <v>3899</v>
      </c>
      <c r="C375" s="150" t="s">
        <v>122</v>
      </c>
      <c r="D375" s="150" t="s">
        <v>123</v>
      </c>
      <c r="E375" s="150" t="s">
        <v>667</v>
      </c>
      <c r="F375" s="150" t="s">
        <v>678</v>
      </c>
      <c r="G375" s="150" t="s">
        <v>679</v>
      </c>
      <c r="H375" s="150" t="s">
        <v>166</v>
      </c>
      <c r="I375" s="151">
        <v>1050000</v>
      </c>
      <c r="J375" s="150" t="s">
        <v>297</v>
      </c>
    </row>
    <row r="376" spans="1:10" ht="14.25" customHeight="1" x14ac:dyDescent="0.2">
      <c r="A376" s="149">
        <v>44069</v>
      </c>
      <c r="B376" s="150">
        <v>3900</v>
      </c>
      <c r="C376" s="150" t="s">
        <v>122</v>
      </c>
      <c r="D376" s="150" t="s">
        <v>123</v>
      </c>
      <c r="E376" s="150" t="s">
        <v>667</v>
      </c>
      <c r="F376" s="150" t="s">
        <v>676</v>
      </c>
      <c r="G376" s="150" t="s">
        <v>677</v>
      </c>
      <c r="H376" s="150" t="s">
        <v>166</v>
      </c>
      <c r="I376" s="151">
        <v>1050000</v>
      </c>
      <c r="J376" s="150" t="s">
        <v>297</v>
      </c>
    </row>
    <row r="377" spans="1:10" ht="14.25" customHeight="1" x14ac:dyDescent="0.2">
      <c r="A377" s="149">
        <v>44069</v>
      </c>
      <c r="B377" s="150">
        <v>3901</v>
      </c>
      <c r="C377" s="150" t="s">
        <v>122</v>
      </c>
      <c r="D377" s="150" t="s">
        <v>123</v>
      </c>
      <c r="E377" s="150" t="s">
        <v>667</v>
      </c>
      <c r="F377" s="150" t="s">
        <v>674</v>
      </c>
      <c r="G377" s="150" t="s">
        <v>675</v>
      </c>
      <c r="H377" s="150" t="s">
        <v>166</v>
      </c>
      <c r="I377" s="151">
        <v>1050000</v>
      </c>
      <c r="J377" s="150" t="s">
        <v>297</v>
      </c>
    </row>
    <row r="378" spans="1:10" ht="14.25" customHeight="1" x14ac:dyDescent="0.2">
      <c r="A378" s="149">
        <v>44069</v>
      </c>
      <c r="B378" s="150">
        <v>3902</v>
      </c>
      <c r="C378" s="150" t="s">
        <v>122</v>
      </c>
      <c r="D378" s="150" t="s">
        <v>123</v>
      </c>
      <c r="E378" s="150" t="s">
        <v>667</v>
      </c>
      <c r="F378" s="150" t="s">
        <v>672</v>
      </c>
      <c r="G378" s="150" t="s">
        <v>673</v>
      </c>
      <c r="H378" s="150" t="s">
        <v>166</v>
      </c>
      <c r="I378" s="151">
        <v>1050000</v>
      </c>
      <c r="J378" s="150" t="s">
        <v>297</v>
      </c>
    </row>
    <row r="379" spans="1:10" ht="14.25" customHeight="1" x14ac:dyDescent="0.2">
      <c r="A379" s="149">
        <v>44069</v>
      </c>
      <c r="B379" s="150">
        <v>3903</v>
      </c>
      <c r="C379" s="150" t="s">
        <v>122</v>
      </c>
      <c r="D379" s="150" t="s">
        <v>123</v>
      </c>
      <c r="E379" s="150" t="s">
        <v>667</v>
      </c>
      <c r="F379" s="150" t="s">
        <v>670</v>
      </c>
      <c r="G379" s="150" t="s">
        <v>671</v>
      </c>
      <c r="H379" s="150" t="s">
        <v>166</v>
      </c>
      <c r="I379" s="151">
        <v>1050000</v>
      </c>
      <c r="J379" s="150" t="s">
        <v>297</v>
      </c>
    </row>
    <row r="380" spans="1:10" ht="14.25" customHeight="1" x14ac:dyDescent="0.2">
      <c r="A380" s="149">
        <v>44069</v>
      </c>
      <c r="B380" s="150">
        <v>3904</v>
      </c>
      <c r="C380" s="150" t="s">
        <v>122</v>
      </c>
      <c r="D380" s="150" t="s">
        <v>123</v>
      </c>
      <c r="E380" s="150" t="s">
        <v>667</v>
      </c>
      <c r="F380" s="150" t="s">
        <v>668</v>
      </c>
      <c r="G380" s="150" t="s">
        <v>669</v>
      </c>
      <c r="H380" s="150" t="s">
        <v>166</v>
      </c>
      <c r="I380" s="151">
        <v>1050000</v>
      </c>
      <c r="J380" s="150" t="s">
        <v>297</v>
      </c>
    </row>
    <row r="381" spans="1:10" ht="14.25" customHeight="1" x14ac:dyDescent="0.2">
      <c r="A381" s="149">
        <v>44075</v>
      </c>
      <c r="B381" s="150">
        <v>4068</v>
      </c>
      <c r="C381" s="150" t="s">
        <v>196</v>
      </c>
      <c r="D381" s="150" t="s">
        <v>109</v>
      </c>
      <c r="E381" s="150" t="s">
        <v>1002</v>
      </c>
      <c r="F381" s="150" t="s">
        <v>1003</v>
      </c>
      <c r="G381" s="150" t="s">
        <v>1004</v>
      </c>
      <c r="H381" s="150" t="s">
        <v>166</v>
      </c>
      <c r="I381" s="151">
        <v>471564</v>
      </c>
      <c r="J381" s="150" t="s">
        <v>297</v>
      </c>
    </row>
    <row r="382" spans="1:10" ht="14.25" customHeight="1" x14ac:dyDescent="0.2">
      <c r="A382" s="149">
        <v>44075</v>
      </c>
      <c r="B382" s="150">
        <v>4069</v>
      </c>
      <c r="C382" s="150" t="s">
        <v>196</v>
      </c>
      <c r="D382" s="150" t="s">
        <v>109</v>
      </c>
      <c r="E382" s="150" t="s">
        <v>1005</v>
      </c>
      <c r="F382" s="150" t="s">
        <v>1006</v>
      </c>
      <c r="G382" s="150" t="s">
        <v>1007</v>
      </c>
      <c r="H382" s="150" t="s">
        <v>166</v>
      </c>
      <c r="I382" s="151">
        <v>766296</v>
      </c>
      <c r="J382" s="150" t="s">
        <v>297</v>
      </c>
    </row>
    <row r="383" spans="1:10" ht="14.25" customHeight="1" x14ac:dyDescent="0.2">
      <c r="A383" s="149">
        <v>44078</v>
      </c>
      <c r="B383" s="150">
        <v>4159</v>
      </c>
      <c r="C383" s="150" t="s">
        <v>196</v>
      </c>
      <c r="D383" s="150" t="s">
        <v>109</v>
      </c>
      <c r="E383" s="150" t="s">
        <v>1008</v>
      </c>
      <c r="F383" s="150" t="s">
        <v>1009</v>
      </c>
      <c r="G383" s="150" t="s">
        <v>1010</v>
      </c>
      <c r="H383" s="150" t="s">
        <v>166</v>
      </c>
      <c r="I383" s="151">
        <v>766296</v>
      </c>
      <c r="J383" s="150" t="s">
        <v>297</v>
      </c>
    </row>
    <row r="384" spans="1:10" ht="14.25" customHeight="1" x14ac:dyDescent="0.2">
      <c r="A384" s="149">
        <v>44078</v>
      </c>
      <c r="B384" s="150">
        <v>4160</v>
      </c>
      <c r="C384" s="150" t="s">
        <v>196</v>
      </c>
      <c r="D384" s="150" t="s">
        <v>109</v>
      </c>
      <c r="E384" s="150" t="s">
        <v>1011</v>
      </c>
      <c r="F384" s="150" t="s">
        <v>1012</v>
      </c>
      <c r="G384" s="150" t="s">
        <v>1013</v>
      </c>
      <c r="H384" s="150" t="s">
        <v>166</v>
      </c>
      <c r="I384" s="151">
        <v>766296</v>
      </c>
      <c r="J384" s="150" t="s">
        <v>297</v>
      </c>
    </row>
    <row r="385" spans="1:10" ht="14.25" customHeight="1" x14ac:dyDescent="0.2">
      <c r="A385" s="149">
        <v>44078</v>
      </c>
      <c r="B385" s="150">
        <v>4161</v>
      </c>
      <c r="C385" s="150" t="s">
        <v>196</v>
      </c>
      <c r="D385" s="150" t="s">
        <v>109</v>
      </c>
      <c r="E385" s="150" t="s">
        <v>1014</v>
      </c>
      <c r="F385" s="150" t="s">
        <v>1015</v>
      </c>
      <c r="G385" s="150" t="s">
        <v>1016</v>
      </c>
      <c r="H385" s="150" t="s">
        <v>166</v>
      </c>
      <c r="I385" s="151">
        <v>766296</v>
      </c>
      <c r="J385" s="150" t="s">
        <v>297</v>
      </c>
    </row>
    <row r="386" spans="1:10" ht="14.25" customHeight="1" x14ac:dyDescent="0.2">
      <c r="A386" s="149">
        <v>44081</v>
      </c>
      <c r="B386" s="150">
        <v>4184</v>
      </c>
      <c r="C386" s="150" t="s">
        <v>213</v>
      </c>
      <c r="D386" s="150" t="s">
        <v>109</v>
      </c>
      <c r="E386" s="150" t="s">
        <v>334</v>
      </c>
      <c r="F386" s="150" t="s">
        <v>1017</v>
      </c>
      <c r="G386" s="150" t="s">
        <v>1018</v>
      </c>
      <c r="H386" s="150" t="s">
        <v>1019</v>
      </c>
      <c r="I386" s="151">
        <v>11900000</v>
      </c>
      <c r="J386" s="150" t="s">
        <v>297</v>
      </c>
    </row>
    <row r="387" spans="1:10" ht="14.25" customHeight="1" x14ac:dyDescent="0.2">
      <c r="A387" s="149">
        <v>44084</v>
      </c>
      <c r="B387" s="150">
        <v>4311</v>
      </c>
      <c r="C387" s="150" t="s">
        <v>206</v>
      </c>
      <c r="D387" s="150" t="s">
        <v>109</v>
      </c>
      <c r="E387" s="150" t="s">
        <v>1020</v>
      </c>
      <c r="F387" s="150" t="s">
        <v>1021</v>
      </c>
      <c r="G387" s="150" t="s">
        <v>1022</v>
      </c>
      <c r="H387" s="150" t="s">
        <v>1023</v>
      </c>
      <c r="I387" s="151">
        <v>5610000</v>
      </c>
      <c r="J387" s="150" t="s">
        <v>297</v>
      </c>
    </row>
    <row r="388" spans="1:10" ht="14.25" customHeight="1" x14ac:dyDescent="0.2">
      <c r="A388" s="149">
        <v>44084</v>
      </c>
      <c r="B388" s="150">
        <v>4312</v>
      </c>
      <c r="C388" s="150" t="s">
        <v>181</v>
      </c>
      <c r="D388" s="150" t="s">
        <v>109</v>
      </c>
      <c r="E388" s="150" t="s">
        <v>479</v>
      </c>
      <c r="F388" s="150" t="s">
        <v>521</v>
      </c>
      <c r="G388" s="150" t="s">
        <v>522</v>
      </c>
      <c r="H388" s="150" t="s">
        <v>1024</v>
      </c>
      <c r="I388" s="151">
        <v>8249999.9900000002</v>
      </c>
      <c r="J388" s="150" t="s">
        <v>297</v>
      </c>
    </row>
    <row r="389" spans="1:10" ht="14.25" customHeight="1" x14ac:dyDescent="0.2">
      <c r="A389" s="149">
        <v>44084</v>
      </c>
      <c r="B389" s="150">
        <v>4313</v>
      </c>
      <c r="C389" s="150" t="s">
        <v>181</v>
      </c>
      <c r="D389" s="150" t="s">
        <v>109</v>
      </c>
      <c r="E389" s="150" t="s">
        <v>479</v>
      </c>
      <c r="F389" s="150" t="s">
        <v>1025</v>
      </c>
      <c r="G389" s="150" t="s">
        <v>1026</v>
      </c>
      <c r="H389" s="150" t="s">
        <v>1027</v>
      </c>
      <c r="I389" s="151">
        <v>8249999.9900000002</v>
      </c>
      <c r="J389" s="150" t="s">
        <v>297</v>
      </c>
    </row>
    <row r="390" spans="1:10" ht="14.25" customHeight="1" x14ac:dyDescent="0.2">
      <c r="A390" s="149">
        <v>44084</v>
      </c>
      <c r="B390" s="150">
        <v>4314</v>
      </c>
      <c r="C390" s="150" t="s">
        <v>181</v>
      </c>
      <c r="D390" s="150" t="s">
        <v>109</v>
      </c>
      <c r="E390" s="150" t="s">
        <v>479</v>
      </c>
      <c r="F390" s="150" t="s">
        <v>1028</v>
      </c>
      <c r="G390" s="150" t="s">
        <v>1029</v>
      </c>
      <c r="H390" s="150" t="s">
        <v>1030</v>
      </c>
      <c r="I390" s="151">
        <v>8249999.9900000002</v>
      </c>
      <c r="J390" s="150" t="s">
        <v>297</v>
      </c>
    </row>
    <row r="391" spans="1:10" ht="14.25" customHeight="1" x14ac:dyDescent="0.2">
      <c r="A391" s="149">
        <v>44084</v>
      </c>
      <c r="B391" s="150">
        <v>4315</v>
      </c>
      <c r="C391" s="150" t="s">
        <v>181</v>
      </c>
      <c r="D391" s="150" t="s">
        <v>109</v>
      </c>
      <c r="E391" s="150" t="s">
        <v>479</v>
      </c>
      <c r="F391" s="150" t="s">
        <v>1031</v>
      </c>
      <c r="G391" s="150" t="s">
        <v>1032</v>
      </c>
      <c r="H391" s="150" t="s">
        <v>1033</v>
      </c>
      <c r="I391" s="151">
        <v>8249999.9900000002</v>
      </c>
      <c r="J391" s="150" t="s">
        <v>297</v>
      </c>
    </row>
    <row r="392" spans="1:10" ht="14.25" customHeight="1" x14ac:dyDescent="0.2">
      <c r="A392" s="149">
        <v>44084</v>
      </c>
      <c r="B392" s="150">
        <v>4316</v>
      </c>
      <c r="C392" s="150" t="s">
        <v>135</v>
      </c>
      <c r="D392" s="150" t="s">
        <v>109</v>
      </c>
      <c r="E392" s="150" t="s">
        <v>1034</v>
      </c>
      <c r="F392" s="150" t="s">
        <v>1035</v>
      </c>
      <c r="G392" s="150" t="s">
        <v>1036</v>
      </c>
      <c r="H392" s="150" t="s">
        <v>1037</v>
      </c>
      <c r="I392" s="151">
        <v>8249999.9900000002</v>
      </c>
      <c r="J392" s="150" t="s">
        <v>297</v>
      </c>
    </row>
    <row r="393" spans="1:10" ht="14.25" customHeight="1" x14ac:dyDescent="0.2">
      <c r="A393" s="149">
        <v>44084</v>
      </c>
      <c r="B393" s="150">
        <v>4317</v>
      </c>
      <c r="C393" s="150" t="s">
        <v>206</v>
      </c>
      <c r="D393" s="150" t="s">
        <v>109</v>
      </c>
      <c r="E393" s="150" t="s">
        <v>1038</v>
      </c>
      <c r="F393" s="150" t="s">
        <v>518</v>
      </c>
      <c r="G393" s="150" t="s">
        <v>519</v>
      </c>
      <c r="H393" s="150" t="s">
        <v>1039</v>
      </c>
      <c r="I393" s="151">
        <v>8249999.9900000002</v>
      </c>
      <c r="J393" s="150" t="s">
        <v>297</v>
      </c>
    </row>
    <row r="394" spans="1:10" ht="14.25" customHeight="1" x14ac:dyDescent="0.2">
      <c r="A394" s="149">
        <v>44084</v>
      </c>
      <c r="B394" s="150">
        <v>4318</v>
      </c>
      <c r="C394" s="150" t="s">
        <v>181</v>
      </c>
      <c r="D394" s="150" t="s">
        <v>109</v>
      </c>
      <c r="E394" s="150" t="s">
        <v>479</v>
      </c>
      <c r="F394" s="150" t="s">
        <v>1040</v>
      </c>
      <c r="G394" s="150" t="s">
        <v>1041</v>
      </c>
      <c r="H394" s="150" t="s">
        <v>1042</v>
      </c>
      <c r="I394" s="151">
        <v>8249999.9900000002</v>
      </c>
      <c r="J394" s="150" t="s">
        <v>297</v>
      </c>
    </row>
    <row r="395" spans="1:10" ht="14.25" customHeight="1" x14ac:dyDescent="0.2">
      <c r="A395" s="149">
        <v>44088</v>
      </c>
      <c r="B395" s="150">
        <v>4418</v>
      </c>
      <c r="C395" s="150" t="s">
        <v>135</v>
      </c>
      <c r="D395" s="150" t="s">
        <v>109</v>
      </c>
      <c r="E395" s="150" t="s">
        <v>1043</v>
      </c>
      <c r="F395" s="150" t="s">
        <v>591</v>
      </c>
      <c r="G395" s="150" t="s">
        <v>592</v>
      </c>
      <c r="H395" s="150" t="s">
        <v>1044</v>
      </c>
      <c r="I395" s="151">
        <v>11083333.33</v>
      </c>
      <c r="J395" s="150" t="s">
        <v>297</v>
      </c>
    </row>
    <row r="396" spans="1:10" ht="14.25" customHeight="1" x14ac:dyDescent="0.2">
      <c r="A396" s="149">
        <v>44088</v>
      </c>
      <c r="B396" s="150">
        <v>4419</v>
      </c>
      <c r="C396" s="150" t="s">
        <v>135</v>
      </c>
      <c r="D396" s="150" t="s">
        <v>109</v>
      </c>
      <c r="E396" s="150" t="s">
        <v>899</v>
      </c>
      <c r="F396" s="150" t="s">
        <v>1045</v>
      </c>
      <c r="G396" s="150" t="s">
        <v>1046</v>
      </c>
      <c r="H396" s="150" t="s">
        <v>1047</v>
      </c>
      <c r="I396" s="151">
        <v>6333333.3300000001</v>
      </c>
      <c r="J396" s="150" t="s">
        <v>297</v>
      </c>
    </row>
    <row r="397" spans="1:10" ht="14.25" customHeight="1" x14ac:dyDescent="0.2">
      <c r="A397" s="149">
        <v>44088</v>
      </c>
      <c r="B397" s="150">
        <v>4424</v>
      </c>
      <c r="C397" s="150" t="s">
        <v>196</v>
      </c>
      <c r="D397" s="150" t="s">
        <v>109</v>
      </c>
      <c r="E397" s="150" t="s">
        <v>1048</v>
      </c>
      <c r="F397" s="150" t="s">
        <v>1049</v>
      </c>
      <c r="G397" s="150" t="s">
        <v>1050</v>
      </c>
      <c r="H397" s="150" t="s">
        <v>166</v>
      </c>
      <c r="I397" s="151">
        <v>766296</v>
      </c>
      <c r="J397" s="150" t="s">
        <v>297</v>
      </c>
    </row>
    <row r="398" spans="1:10" ht="14.25" customHeight="1" x14ac:dyDescent="0.2">
      <c r="A398" s="149">
        <v>44089</v>
      </c>
      <c r="B398" s="150">
        <v>4431</v>
      </c>
      <c r="C398" s="150" t="s">
        <v>206</v>
      </c>
      <c r="D398" s="150" t="s">
        <v>109</v>
      </c>
      <c r="E398" s="150" t="s">
        <v>1020</v>
      </c>
      <c r="F398" s="150" t="s">
        <v>1051</v>
      </c>
      <c r="G398" s="150" t="s">
        <v>1052</v>
      </c>
      <c r="H398" s="150" t="s">
        <v>1053</v>
      </c>
      <c r="I398" s="151">
        <v>5326666.66</v>
      </c>
      <c r="J398" s="150" t="s">
        <v>297</v>
      </c>
    </row>
    <row r="399" spans="1:10" ht="14.25" customHeight="1" x14ac:dyDescent="0.2">
      <c r="A399" s="149">
        <v>44089</v>
      </c>
      <c r="B399" s="150">
        <v>4432</v>
      </c>
      <c r="C399" s="150" t="s">
        <v>175</v>
      </c>
      <c r="D399" s="150" t="s">
        <v>176</v>
      </c>
      <c r="E399" s="150" t="s">
        <v>1054</v>
      </c>
      <c r="F399" s="150" t="s">
        <v>1055</v>
      </c>
      <c r="G399" s="150" t="s">
        <v>1056</v>
      </c>
      <c r="H399" s="150" t="s">
        <v>1057</v>
      </c>
      <c r="I399" s="151">
        <v>5640000</v>
      </c>
      <c r="J399" s="150" t="s">
        <v>297</v>
      </c>
    </row>
    <row r="400" spans="1:10" ht="14.25" customHeight="1" x14ac:dyDescent="0.2">
      <c r="A400" s="149">
        <v>44090</v>
      </c>
      <c r="B400" s="150">
        <v>4459</v>
      </c>
      <c r="C400" s="150" t="s">
        <v>175</v>
      </c>
      <c r="D400" s="150" t="s">
        <v>176</v>
      </c>
      <c r="E400" s="150" t="s">
        <v>1054</v>
      </c>
      <c r="F400" s="150" t="s">
        <v>1058</v>
      </c>
      <c r="G400" s="150" t="s">
        <v>1059</v>
      </c>
      <c r="H400" s="150" t="s">
        <v>1060</v>
      </c>
      <c r="I400" s="151">
        <v>5520000</v>
      </c>
      <c r="J400" s="150" t="s">
        <v>297</v>
      </c>
    </row>
    <row r="401" spans="1:10" ht="14.25" customHeight="1" x14ac:dyDescent="0.2">
      <c r="A401" s="149">
        <v>44091</v>
      </c>
      <c r="B401" s="150">
        <v>4497</v>
      </c>
      <c r="C401" s="150" t="s">
        <v>196</v>
      </c>
      <c r="D401" s="150" t="s">
        <v>109</v>
      </c>
      <c r="E401" s="150" t="s">
        <v>1061</v>
      </c>
      <c r="F401" s="150" t="s">
        <v>1062</v>
      </c>
      <c r="G401" s="150" t="s">
        <v>1063</v>
      </c>
      <c r="H401" s="150" t="s">
        <v>166</v>
      </c>
      <c r="I401" s="151">
        <v>1002078</v>
      </c>
      <c r="J401" s="150" t="s">
        <v>297</v>
      </c>
    </row>
    <row r="402" spans="1:10" ht="14.25" customHeight="1" x14ac:dyDescent="0.2">
      <c r="A402" s="149">
        <v>44091</v>
      </c>
      <c r="B402" s="150">
        <v>4498</v>
      </c>
      <c r="C402" s="150" t="s">
        <v>196</v>
      </c>
      <c r="D402" s="150" t="s">
        <v>109</v>
      </c>
      <c r="E402" s="150" t="s">
        <v>1064</v>
      </c>
      <c r="F402" s="150" t="s">
        <v>1065</v>
      </c>
      <c r="G402" s="150" t="s">
        <v>1066</v>
      </c>
      <c r="H402" s="150" t="s">
        <v>166</v>
      </c>
      <c r="I402" s="151">
        <v>471564</v>
      </c>
      <c r="J402" s="150" t="s">
        <v>297</v>
      </c>
    </row>
    <row r="403" spans="1:10" ht="14.25" customHeight="1" x14ac:dyDescent="0.2">
      <c r="A403" s="149">
        <v>44091</v>
      </c>
      <c r="B403" s="150">
        <v>4499</v>
      </c>
      <c r="C403" s="150" t="s">
        <v>135</v>
      </c>
      <c r="D403" s="150" t="s">
        <v>109</v>
      </c>
      <c r="E403" s="150" t="s">
        <v>1067</v>
      </c>
      <c r="F403" s="150" t="s">
        <v>1068</v>
      </c>
      <c r="G403" s="150" t="s">
        <v>1069</v>
      </c>
      <c r="H403" s="150" t="s">
        <v>1070</v>
      </c>
      <c r="I403" s="150">
        <v>44250000</v>
      </c>
      <c r="J403" s="150" t="s">
        <v>297</v>
      </c>
    </row>
    <row r="404" spans="1:10" ht="14.25" customHeight="1" x14ac:dyDescent="0.2">
      <c r="A404" s="149">
        <v>44091</v>
      </c>
      <c r="B404" s="150">
        <v>4503</v>
      </c>
      <c r="C404" s="150" t="s">
        <v>206</v>
      </c>
      <c r="D404" s="150" t="s">
        <v>109</v>
      </c>
      <c r="E404" s="150" t="s">
        <v>1020</v>
      </c>
      <c r="F404" s="150" t="s">
        <v>1071</v>
      </c>
      <c r="G404" s="150" t="s">
        <v>1072</v>
      </c>
      <c r="H404" s="150" t="s">
        <v>1073</v>
      </c>
      <c r="I404" s="151">
        <v>5270000</v>
      </c>
      <c r="J404" s="150" t="s">
        <v>297</v>
      </c>
    </row>
    <row r="405" spans="1:10" ht="14.25" customHeight="1" x14ac:dyDescent="0.2">
      <c r="A405" s="149">
        <v>44096</v>
      </c>
      <c r="B405" s="150">
        <v>4559</v>
      </c>
      <c r="C405" s="150" t="s">
        <v>130</v>
      </c>
      <c r="D405" s="150" t="s">
        <v>109</v>
      </c>
      <c r="E405" s="150" t="s">
        <v>1074</v>
      </c>
      <c r="F405" s="150" t="s">
        <v>768</v>
      </c>
      <c r="G405" s="150" t="s">
        <v>769</v>
      </c>
      <c r="H405" s="150" t="s">
        <v>166</v>
      </c>
      <c r="I405" s="151">
        <v>230646534</v>
      </c>
      <c r="J405" s="150" t="s">
        <v>297</v>
      </c>
    </row>
    <row r="406" spans="1:10" ht="14.25" customHeight="1" x14ac:dyDescent="0.2">
      <c r="A406" s="149">
        <v>44096</v>
      </c>
      <c r="B406" s="150">
        <v>4560</v>
      </c>
      <c r="C406" s="150" t="s">
        <v>130</v>
      </c>
      <c r="D406" s="150" t="s">
        <v>109</v>
      </c>
      <c r="E406" s="150" t="s">
        <v>1075</v>
      </c>
      <c r="F406" s="150" t="s">
        <v>650</v>
      </c>
      <c r="G406" s="150" t="s">
        <v>651</v>
      </c>
      <c r="H406" s="150" t="s">
        <v>166</v>
      </c>
      <c r="I406" s="151">
        <v>76553466</v>
      </c>
      <c r="J406" s="150" t="s">
        <v>297</v>
      </c>
    </row>
    <row r="407" spans="1:10" ht="14.25" customHeight="1" x14ac:dyDescent="0.2">
      <c r="A407" s="149">
        <v>44097</v>
      </c>
      <c r="B407" s="150">
        <v>4579</v>
      </c>
      <c r="C407" s="150" t="s">
        <v>181</v>
      </c>
      <c r="D407" s="150" t="s">
        <v>109</v>
      </c>
      <c r="E407" s="150" t="s">
        <v>479</v>
      </c>
      <c r="F407" s="150" t="s">
        <v>514</v>
      </c>
      <c r="G407" s="150" t="s">
        <v>515</v>
      </c>
      <c r="H407" s="150" t="s">
        <v>1076</v>
      </c>
      <c r="I407" s="151">
        <v>7166666.6600000001</v>
      </c>
      <c r="J407" s="150" t="s">
        <v>297</v>
      </c>
    </row>
    <row r="408" spans="1:10" ht="14.25" customHeight="1" x14ac:dyDescent="0.2">
      <c r="A408" s="149">
        <v>44097</v>
      </c>
      <c r="B408" s="150">
        <v>4580</v>
      </c>
      <c r="C408" s="150" t="s">
        <v>181</v>
      </c>
      <c r="D408" s="150" t="s">
        <v>109</v>
      </c>
      <c r="E408" s="150" t="s">
        <v>479</v>
      </c>
      <c r="F408" s="150" t="s">
        <v>489</v>
      </c>
      <c r="G408" s="150" t="s">
        <v>490</v>
      </c>
      <c r="H408" s="150" t="s">
        <v>1077</v>
      </c>
      <c r="I408" s="151">
        <v>7166666.6600000001</v>
      </c>
      <c r="J408" s="150" t="s">
        <v>297</v>
      </c>
    </row>
    <row r="409" spans="1:10" ht="14.25" customHeight="1" x14ac:dyDescent="0.2">
      <c r="A409" s="149">
        <v>44097</v>
      </c>
      <c r="B409" s="150">
        <v>4581</v>
      </c>
      <c r="C409" s="150" t="s">
        <v>130</v>
      </c>
      <c r="D409" s="150" t="s">
        <v>109</v>
      </c>
      <c r="E409" s="150" t="s">
        <v>1078</v>
      </c>
      <c r="F409" s="150" t="s">
        <v>1079</v>
      </c>
      <c r="G409" s="150" t="s">
        <v>1080</v>
      </c>
      <c r="H409" s="150" t="s">
        <v>1081</v>
      </c>
      <c r="I409" s="151">
        <v>8600000</v>
      </c>
      <c r="J409" s="150" t="s">
        <v>297</v>
      </c>
    </row>
    <row r="410" spans="1:10" ht="14.25" customHeight="1" x14ac:dyDescent="0.2">
      <c r="A410" s="149">
        <v>44097</v>
      </c>
      <c r="B410" s="150">
        <v>4582</v>
      </c>
      <c r="C410" s="150" t="s">
        <v>130</v>
      </c>
      <c r="D410" s="150" t="s">
        <v>109</v>
      </c>
      <c r="E410" s="150" t="s">
        <v>1082</v>
      </c>
      <c r="F410" s="150" t="s">
        <v>835</v>
      </c>
      <c r="G410" s="150" t="s">
        <v>836</v>
      </c>
      <c r="H410" s="150" t="s">
        <v>1083</v>
      </c>
      <c r="I410" s="151">
        <v>8600000</v>
      </c>
      <c r="J410" s="150" t="s">
        <v>297</v>
      </c>
    </row>
    <row r="411" spans="1:10" ht="14.25" customHeight="1" x14ac:dyDescent="0.2">
      <c r="A411" s="149">
        <v>44097</v>
      </c>
      <c r="B411" s="150">
        <v>4583</v>
      </c>
      <c r="C411" s="150" t="s">
        <v>130</v>
      </c>
      <c r="D411" s="150" t="s">
        <v>109</v>
      </c>
      <c r="E411" s="150" t="s">
        <v>1082</v>
      </c>
      <c r="F411" s="150" t="s">
        <v>826</v>
      </c>
      <c r="G411" s="150" t="s">
        <v>827</v>
      </c>
      <c r="H411" s="150" t="s">
        <v>1084</v>
      </c>
      <c r="I411" s="151">
        <v>8600000</v>
      </c>
      <c r="J411" s="150" t="s">
        <v>297</v>
      </c>
    </row>
    <row r="412" spans="1:10" ht="14.25" customHeight="1" x14ac:dyDescent="0.2">
      <c r="A412" s="149">
        <v>44097</v>
      </c>
      <c r="B412" s="150">
        <v>4584</v>
      </c>
      <c r="C412" s="150" t="s">
        <v>130</v>
      </c>
      <c r="D412" s="150" t="s">
        <v>109</v>
      </c>
      <c r="E412" s="150" t="s">
        <v>1085</v>
      </c>
      <c r="F412" s="150" t="s">
        <v>1086</v>
      </c>
      <c r="G412" s="150" t="s">
        <v>1087</v>
      </c>
      <c r="H412" s="150" t="s">
        <v>1088</v>
      </c>
      <c r="I412" s="151">
        <v>10033333.33</v>
      </c>
      <c r="J412" s="150" t="s">
        <v>297</v>
      </c>
    </row>
    <row r="413" spans="1:10" ht="14.25" customHeight="1" x14ac:dyDescent="0.2">
      <c r="A413" s="149">
        <v>44097</v>
      </c>
      <c r="B413" s="150">
        <v>4585</v>
      </c>
      <c r="C413" s="150" t="s">
        <v>130</v>
      </c>
      <c r="D413" s="150" t="s">
        <v>109</v>
      </c>
      <c r="E413" s="150" t="s">
        <v>1082</v>
      </c>
      <c r="F413" s="150" t="s">
        <v>823</v>
      </c>
      <c r="G413" s="150" t="s">
        <v>824</v>
      </c>
      <c r="H413" s="150" t="s">
        <v>1089</v>
      </c>
      <c r="I413" s="151">
        <v>8600000</v>
      </c>
      <c r="J413" s="150" t="s">
        <v>297</v>
      </c>
    </row>
    <row r="414" spans="1:10" ht="14.25" customHeight="1" x14ac:dyDescent="0.2">
      <c r="A414" s="149">
        <v>44097</v>
      </c>
      <c r="B414" s="150">
        <v>4586</v>
      </c>
      <c r="C414" s="150" t="s">
        <v>130</v>
      </c>
      <c r="D414" s="150" t="s">
        <v>109</v>
      </c>
      <c r="E414" s="150" t="s">
        <v>1082</v>
      </c>
      <c r="F414" s="150" t="s">
        <v>832</v>
      </c>
      <c r="G414" s="150" t="s">
        <v>833</v>
      </c>
      <c r="H414" s="150" t="s">
        <v>1090</v>
      </c>
      <c r="I414" s="151">
        <v>8600000</v>
      </c>
      <c r="J414" s="150" t="s">
        <v>297</v>
      </c>
    </row>
    <row r="415" spans="1:10" ht="14.25" customHeight="1" x14ac:dyDescent="0.2">
      <c r="A415" s="149">
        <v>44098</v>
      </c>
      <c r="B415" s="150">
        <v>4620</v>
      </c>
      <c r="C415" s="150" t="s">
        <v>135</v>
      </c>
      <c r="D415" s="150" t="s">
        <v>109</v>
      </c>
      <c r="E415" s="150" t="s">
        <v>899</v>
      </c>
      <c r="F415" s="150" t="s">
        <v>1091</v>
      </c>
      <c r="G415" s="150" t="s">
        <v>1092</v>
      </c>
      <c r="H415" s="150" t="s">
        <v>1093</v>
      </c>
      <c r="I415" s="151">
        <v>5666666.6600000001</v>
      </c>
      <c r="J415" s="150" t="s">
        <v>297</v>
      </c>
    </row>
    <row r="416" spans="1:10" ht="14.25" customHeight="1" x14ac:dyDescent="0.2">
      <c r="A416" s="149">
        <v>44098</v>
      </c>
      <c r="B416" s="150">
        <v>4625</v>
      </c>
      <c r="C416" s="150" t="s">
        <v>213</v>
      </c>
      <c r="D416" s="150" t="s">
        <v>109</v>
      </c>
      <c r="E416" s="150" t="s">
        <v>1094</v>
      </c>
      <c r="F416" s="150" t="s">
        <v>1095</v>
      </c>
      <c r="G416" s="150" t="s">
        <v>1096</v>
      </c>
      <c r="H416" s="150" t="s">
        <v>1097</v>
      </c>
      <c r="I416" s="151">
        <v>11333333.33</v>
      </c>
      <c r="J416" s="150" t="s">
        <v>297</v>
      </c>
    </row>
    <row r="417" spans="1:10" x14ac:dyDescent="0.2">
      <c r="A417" s="131"/>
      <c r="B417"/>
      <c r="H417"/>
      <c r="J417"/>
    </row>
    <row r="418" spans="1:10" x14ac:dyDescent="0.2">
      <c r="A418" s="131"/>
      <c r="B418"/>
      <c r="D418" s="124" t="s">
        <v>1098</v>
      </c>
      <c r="H418"/>
      <c r="I418" s="126">
        <v>6951415067.6999998</v>
      </c>
      <c r="J418"/>
    </row>
    <row r="419" spans="1:10" x14ac:dyDescent="0.2">
      <c r="A419" s="131"/>
      <c r="B419"/>
      <c r="H419"/>
      <c r="J419"/>
    </row>
    <row r="420" spans="1:10" x14ac:dyDescent="0.2">
      <c r="A420" s="131"/>
      <c r="B420"/>
      <c r="H420"/>
      <c r="J420"/>
    </row>
    <row r="421" spans="1:10" x14ac:dyDescent="0.2">
      <c r="A421" s="131"/>
      <c r="B421"/>
      <c r="H421"/>
      <c r="J421"/>
    </row>
    <row r="422" spans="1:10" x14ac:dyDescent="0.2">
      <c r="A422" s="131"/>
      <c r="B422"/>
      <c r="H422"/>
      <c r="J422"/>
    </row>
    <row r="423" spans="1:10" x14ac:dyDescent="0.2">
      <c r="A423" s="131"/>
      <c r="B423"/>
      <c r="H423"/>
      <c r="J423"/>
    </row>
    <row r="424" spans="1:10" x14ac:dyDescent="0.2">
      <c r="A424" s="131"/>
      <c r="B424"/>
      <c r="H424"/>
      <c r="J424"/>
    </row>
    <row r="425" spans="1:10" x14ac:dyDescent="0.2">
      <c r="A425" s="131"/>
      <c r="B425"/>
      <c r="H425"/>
      <c r="J425"/>
    </row>
    <row r="426" spans="1:10" x14ac:dyDescent="0.2">
      <c r="A426" s="131"/>
      <c r="B426"/>
      <c r="H426"/>
      <c r="J426"/>
    </row>
    <row r="427" spans="1:10" x14ac:dyDescent="0.2">
      <c r="A427" s="131"/>
      <c r="B427"/>
      <c r="H427"/>
      <c r="J427"/>
    </row>
    <row r="428" spans="1:10" x14ac:dyDescent="0.2">
      <c r="A428" s="131"/>
      <c r="B428"/>
      <c r="H428"/>
      <c r="J428"/>
    </row>
    <row r="429" spans="1:10" x14ac:dyDescent="0.2">
      <c r="A429" s="131"/>
      <c r="B429"/>
      <c r="H429"/>
      <c r="J429"/>
    </row>
    <row r="430" spans="1:10" x14ac:dyDescent="0.2">
      <c r="A430" s="131"/>
      <c r="B430"/>
      <c r="H430"/>
      <c r="J430"/>
    </row>
    <row r="431" spans="1:10" x14ac:dyDescent="0.2">
      <c r="A431" s="131"/>
      <c r="B431"/>
      <c r="H431"/>
      <c r="J431"/>
    </row>
    <row r="432" spans="1:10" x14ac:dyDescent="0.2">
      <c r="A432" s="131"/>
      <c r="B432"/>
      <c r="H432"/>
      <c r="J432"/>
    </row>
    <row r="433" spans="1:10" x14ac:dyDescent="0.2">
      <c r="A433" s="131"/>
      <c r="B433"/>
      <c r="H433"/>
      <c r="J433"/>
    </row>
    <row r="434" spans="1:10" x14ac:dyDescent="0.2">
      <c r="A434" s="131"/>
      <c r="B434"/>
      <c r="H434"/>
      <c r="J434"/>
    </row>
    <row r="435" spans="1:10" x14ac:dyDescent="0.2">
      <c r="A435" s="131"/>
      <c r="B435"/>
      <c r="H435"/>
      <c r="J435"/>
    </row>
    <row r="436" spans="1:10" x14ac:dyDescent="0.2">
      <c r="A436" s="131"/>
      <c r="B436"/>
      <c r="H436"/>
      <c r="J436"/>
    </row>
    <row r="437" spans="1:10" x14ac:dyDescent="0.2">
      <c r="A437" s="131"/>
      <c r="B437"/>
      <c r="H437"/>
      <c r="J437"/>
    </row>
    <row r="438" spans="1:10" x14ac:dyDescent="0.2">
      <c r="A438" s="131"/>
      <c r="B438"/>
      <c r="H438"/>
      <c r="J438"/>
    </row>
    <row r="439" spans="1:10" x14ac:dyDescent="0.2">
      <c r="A439" s="131"/>
      <c r="B439"/>
      <c r="H439"/>
      <c r="J439"/>
    </row>
    <row r="440" spans="1:10" x14ac:dyDescent="0.2">
      <c r="A440" s="131"/>
      <c r="B440"/>
      <c r="H440"/>
      <c r="J440"/>
    </row>
    <row r="441" spans="1:10" x14ac:dyDescent="0.2">
      <c r="A441" s="131"/>
      <c r="B441"/>
      <c r="H441"/>
      <c r="J441"/>
    </row>
    <row r="442" spans="1:10" x14ac:dyDescent="0.2">
      <c r="A442" s="131"/>
      <c r="B442"/>
      <c r="H442"/>
      <c r="J442"/>
    </row>
    <row r="443" spans="1:10" x14ac:dyDescent="0.2">
      <c r="A443" s="131"/>
      <c r="B443"/>
      <c r="H443"/>
      <c r="J443"/>
    </row>
    <row r="444" spans="1:10" x14ac:dyDescent="0.2">
      <c r="A444" s="131"/>
      <c r="B444"/>
      <c r="H444"/>
      <c r="J444"/>
    </row>
    <row r="445" spans="1:10" x14ac:dyDescent="0.2">
      <c r="A445" s="131"/>
      <c r="B445"/>
      <c r="H445"/>
      <c r="J445"/>
    </row>
    <row r="446" spans="1:10" x14ac:dyDescent="0.2">
      <c r="A446" s="131"/>
      <c r="B446"/>
      <c r="H446"/>
      <c r="J446"/>
    </row>
    <row r="447" spans="1:10" x14ac:dyDescent="0.2">
      <c r="A447" s="131"/>
      <c r="B447"/>
      <c r="H447"/>
      <c r="J447"/>
    </row>
    <row r="448" spans="1:10" x14ac:dyDescent="0.2">
      <c r="A448" s="131"/>
      <c r="B448"/>
      <c r="H448"/>
      <c r="J448"/>
    </row>
    <row r="449" spans="1:10" x14ac:dyDescent="0.2">
      <c r="A449" s="131"/>
      <c r="B449"/>
      <c r="H449"/>
      <c r="J449"/>
    </row>
    <row r="450" spans="1:10" x14ac:dyDescent="0.2">
      <c r="A450" s="131"/>
      <c r="B450"/>
      <c r="H450"/>
      <c r="J450"/>
    </row>
    <row r="451" spans="1:10" x14ac:dyDescent="0.2">
      <c r="A451" s="131"/>
      <c r="B451"/>
      <c r="H451"/>
      <c r="J451"/>
    </row>
    <row r="452" spans="1:10" x14ac:dyDescent="0.2">
      <c r="A452" s="131"/>
      <c r="B452"/>
      <c r="H452"/>
      <c r="J452"/>
    </row>
    <row r="453" spans="1:10" x14ac:dyDescent="0.2">
      <c r="A453" s="131"/>
      <c r="B453"/>
      <c r="H453"/>
      <c r="J453"/>
    </row>
    <row r="454" spans="1:10" x14ac:dyDescent="0.2">
      <c r="A454" s="131"/>
      <c r="B454"/>
      <c r="H454"/>
      <c r="J454"/>
    </row>
    <row r="455" spans="1:10" x14ac:dyDescent="0.2">
      <c r="A455" s="131"/>
      <c r="B455"/>
      <c r="H455"/>
      <c r="J455"/>
    </row>
    <row r="456" spans="1:10" x14ac:dyDescent="0.2">
      <c r="A456" s="131"/>
      <c r="B456"/>
      <c r="H456"/>
      <c r="J456"/>
    </row>
    <row r="457" spans="1:10" x14ac:dyDescent="0.2">
      <c r="A457" s="131"/>
      <c r="B457"/>
      <c r="H457"/>
      <c r="J457"/>
    </row>
    <row r="458" spans="1:10" x14ac:dyDescent="0.2">
      <c r="A458" s="131"/>
      <c r="B458"/>
      <c r="H458"/>
      <c r="J458"/>
    </row>
    <row r="459" spans="1:10" x14ac:dyDescent="0.2">
      <c r="A459" s="131"/>
      <c r="B459"/>
      <c r="H459"/>
      <c r="J459"/>
    </row>
    <row r="460" spans="1:10" x14ac:dyDescent="0.2">
      <c r="A460" s="131"/>
      <c r="B460"/>
      <c r="H460"/>
      <c r="J460"/>
    </row>
    <row r="461" spans="1:10" x14ac:dyDescent="0.2">
      <c r="A461" s="131"/>
      <c r="B461"/>
      <c r="H461"/>
      <c r="J461"/>
    </row>
    <row r="462" spans="1:10" x14ac:dyDescent="0.2">
      <c r="A462" s="131"/>
      <c r="B462"/>
      <c r="H462"/>
      <c r="J462"/>
    </row>
    <row r="463" spans="1:10" x14ac:dyDescent="0.2">
      <c r="A463" s="131"/>
      <c r="B463"/>
      <c r="H463"/>
      <c r="J463"/>
    </row>
    <row r="464" spans="1:10" x14ac:dyDescent="0.2">
      <c r="A464" s="131"/>
      <c r="B464"/>
      <c r="H464"/>
      <c r="J464"/>
    </row>
    <row r="465" spans="1:10" x14ac:dyDescent="0.2">
      <c r="A465" s="131"/>
      <c r="B465"/>
      <c r="H465"/>
      <c r="J465"/>
    </row>
    <row r="466" spans="1:10" x14ac:dyDescent="0.2">
      <c r="A466" s="131"/>
      <c r="B466"/>
      <c r="H466"/>
      <c r="J466"/>
    </row>
    <row r="467" spans="1:10" x14ac:dyDescent="0.2">
      <c r="A467" s="131"/>
      <c r="B467"/>
      <c r="H467"/>
      <c r="J467"/>
    </row>
    <row r="468" spans="1:10" x14ac:dyDescent="0.2">
      <c r="A468" s="131"/>
      <c r="B468"/>
      <c r="H468"/>
      <c r="J468"/>
    </row>
    <row r="469" spans="1:10" x14ac:dyDescent="0.2">
      <c r="A469" s="131"/>
      <c r="B469"/>
      <c r="H469"/>
      <c r="J469"/>
    </row>
    <row r="470" spans="1:10" x14ac:dyDescent="0.2">
      <c r="A470" s="131"/>
      <c r="B470"/>
      <c r="H470"/>
      <c r="J470"/>
    </row>
    <row r="471" spans="1:10" x14ac:dyDescent="0.2">
      <c r="A471" s="131"/>
      <c r="B471"/>
      <c r="H471"/>
      <c r="J471"/>
    </row>
    <row r="472" spans="1:10" x14ac:dyDescent="0.2">
      <c r="A472" s="131"/>
      <c r="B472"/>
      <c r="H472"/>
      <c r="J472"/>
    </row>
    <row r="473" spans="1:10" x14ac:dyDescent="0.2">
      <c r="A473" s="131"/>
      <c r="B473"/>
      <c r="H473"/>
      <c r="J473"/>
    </row>
    <row r="474" spans="1:10" x14ac:dyDescent="0.2">
      <c r="A474" s="131"/>
      <c r="B474"/>
      <c r="H474"/>
      <c r="J474"/>
    </row>
    <row r="475" spans="1:10" x14ac:dyDescent="0.2">
      <c r="A475" s="131"/>
      <c r="B475"/>
      <c r="H475"/>
      <c r="J475"/>
    </row>
    <row r="476" spans="1:10" x14ac:dyDescent="0.2">
      <c r="A476" s="131"/>
      <c r="B476"/>
      <c r="H476"/>
      <c r="J476"/>
    </row>
    <row r="477" spans="1:10" x14ac:dyDescent="0.2">
      <c r="A477" s="131"/>
      <c r="B477"/>
      <c r="H477"/>
      <c r="J477"/>
    </row>
    <row r="478" spans="1:10" x14ac:dyDescent="0.2">
      <c r="A478" s="131"/>
      <c r="B478"/>
      <c r="H478"/>
      <c r="J478"/>
    </row>
    <row r="479" spans="1:10" x14ac:dyDescent="0.2">
      <c r="A479" s="131"/>
      <c r="B479"/>
      <c r="H479"/>
      <c r="J479"/>
    </row>
    <row r="480" spans="1:10" x14ac:dyDescent="0.2">
      <c r="A480" s="131"/>
      <c r="B480"/>
      <c r="H480"/>
      <c r="J480"/>
    </row>
    <row r="481" spans="1:10" x14ac:dyDescent="0.2">
      <c r="A481" s="131"/>
      <c r="B481"/>
      <c r="H481"/>
      <c r="J481"/>
    </row>
    <row r="482" spans="1:10" x14ac:dyDescent="0.2">
      <c r="A482" s="131"/>
      <c r="B482"/>
      <c r="H482"/>
      <c r="J482"/>
    </row>
    <row r="483" spans="1:10" x14ac:dyDescent="0.2">
      <c r="A483" s="131"/>
      <c r="B483"/>
      <c r="H483"/>
      <c r="J483"/>
    </row>
    <row r="484" spans="1:10" x14ac:dyDescent="0.2">
      <c r="A484" s="131"/>
      <c r="B484"/>
      <c r="H484"/>
      <c r="J484"/>
    </row>
    <row r="485" spans="1:10" x14ac:dyDescent="0.2">
      <c r="A485" s="131"/>
      <c r="B485"/>
      <c r="H485"/>
      <c r="J485"/>
    </row>
    <row r="486" spans="1:10" x14ac:dyDescent="0.2">
      <c r="A486" s="131"/>
      <c r="B486"/>
      <c r="H486"/>
      <c r="J486"/>
    </row>
    <row r="487" spans="1:10" x14ac:dyDescent="0.2">
      <c r="A487" s="131"/>
      <c r="B487"/>
      <c r="H487"/>
      <c r="J487"/>
    </row>
    <row r="488" spans="1:10" x14ac:dyDescent="0.2">
      <c r="A488" s="131"/>
      <c r="B488"/>
      <c r="H488"/>
      <c r="J488"/>
    </row>
    <row r="489" spans="1:10" x14ac:dyDescent="0.2">
      <c r="A489" s="131"/>
      <c r="B489"/>
      <c r="H489"/>
      <c r="J489"/>
    </row>
    <row r="490" spans="1:10" x14ac:dyDescent="0.2">
      <c r="A490" s="131"/>
      <c r="B490"/>
      <c r="H490"/>
      <c r="J490"/>
    </row>
    <row r="491" spans="1:10" x14ac:dyDescent="0.2">
      <c r="A491" s="131"/>
      <c r="B491"/>
      <c r="H491"/>
      <c r="J491"/>
    </row>
    <row r="492" spans="1:10" x14ac:dyDescent="0.2">
      <c r="A492" s="131"/>
      <c r="B492"/>
      <c r="H492"/>
      <c r="J492"/>
    </row>
    <row r="493" spans="1:10" x14ac:dyDescent="0.2">
      <c r="A493" s="131"/>
      <c r="B493"/>
      <c r="H493"/>
      <c r="J493"/>
    </row>
    <row r="494" spans="1:10" x14ac:dyDescent="0.2">
      <c r="A494" s="131"/>
      <c r="B494"/>
      <c r="H494"/>
      <c r="J494"/>
    </row>
    <row r="495" spans="1:10" x14ac:dyDescent="0.2">
      <c r="A495" s="131"/>
      <c r="B495"/>
      <c r="H495"/>
      <c r="J495"/>
    </row>
    <row r="496" spans="1:10" x14ac:dyDescent="0.2">
      <c r="A496" s="131"/>
      <c r="B496"/>
      <c r="H496"/>
      <c r="J496"/>
    </row>
    <row r="497" spans="1:10" x14ac:dyDescent="0.2">
      <c r="A497" s="131"/>
      <c r="B497"/>
      <c r="H497"/>
      <c r="J497"/>
    </row>
    <row r="498" spans="1:10" x14ac:dyDescent="0.2">
      <c r="A498" s="131"/>
      <c r="B498"/>
      <c r="H498"/>
      <c r="J498"/>
    </row>
    <row r="499" spans="1:10" x14ac:dyDescent="0.2">
      <c r="A499" s="131"/>
      <c r="B499"/>
      <c r="H499"/>
      <c r="J499"/>
    </row>
    <row r="500" spans="1:10" x14ac:dyDescent="0.2">
      <c r="A500" s="131"/>
      <c r="B500"/>
      <c r="H500"/>
      <c r="J500"/>
    </row>
    <row r="501" spans="1:10" x14ac:dyDescent="0.2">
      <c r="A501" s="131"/>
      <c r="B501"/>
      <c r="H501"/>
      <c r="J501"/>
    </row>
    <row r="502" spans="1:10" x14ac:dyDescent="0.2">
      <c r="A502" s="131"/>
      <c r="B502"/>
      <c r="H502"/>
      <c r="J502"/>
    </row>
    <row r="503" spans="1:10" x14ac:dyDescent="0.2">
      <c r="A503" s="131"/>
      <c r="B503"/>
      <c r="H503"/>
      <c r="J503"/>
    </row>
    <row r="504" spans="1:10" x14ac:dyDescent="0.2">
      <c r="A504" s="131"/>
      <c r="B504"/>
      <c r="H504"/>
      <c r="J504"/>
    </row>
    <row r="505" spans="1:10" x14ac:dyDescent="0.2">
      <c r="A505" s="131"/>
      <c r="B505"/>
      <c r="H505"/>
      <c r="J505"/>
    </row>
    <row r="506" spans="1:10" x14ac:dyDescent="0.2">
      <c r="A506" s="131"/>
      <c r="B506"/>
      <c r="H506"/>
      <c r="J506"/>
    </row>
    <row r="507" spans="1:10" x14ac:dyDescent="0.2">
      <c r="A507" s="131"/>
      <c r="B507"/>
      <c r="H507"/>
      <c r="J507"/>
    </row>
    <row r="508" spans="1:10" x14ac:dyDescent="0.2">
      <c r="A508" s="131"/>
      <c r="B508"/>
      <c r="H508"/>
      <c r="J508"/>
    </row>
    <row r="509" spans="1:10" x14ac:dyDescent="0.2">
      <c r="A509" s="131"/>
      <c r="B509"/>
      <c r="H509"/>
      <c r="J509"/>
    </row>
    <row r="510" spans="1:10" x14ac:dyDescent="0.2">
      <c r="A510" s="131"/>
      <c r="B510"/>
      <c r="H510"/>
      <c r="J510"/>
    </row>
    <row r="511" spans="1:10" x14ac:dyDescent="0.2">
      <c r="A511" s="131"/>
      <c r="B511"/>
      <c r="H511"/>
      <c r="J511"/>
    </row>
    <row r="512" spans="1:10" x14ac:dyDescent="0.2">
      <c r="A512" s="131"/>
      <c r="B512"/>
      <c r="H512"/>
      <c r="J512"/>
    </row>
    <row r="513" spans="1:10" x14ac:dyDescent="0.2">
      <c r="A513" s="131"/>
      <c r="B513"/>
      <c r="H513"/>
      <c r="J513"/>
    </row>
    <row r="514" spans="1:10" x14ac:dyDescent="0.2">
      <c r="A514" s="131"/>
      <c r="B514"/>
      <c r="H514"/>
      <c r="J514"/>
    </row>
    <row r="515" spans="1:10" x14ac:dyDescent="0.2">
      <c r="A515" s="131"/>
      <c r="B515"/>
      <c r="H515"/>
      <c r="J515"/>
    </row>
    <row r="516" spans="1:10" x14ac:dyDescent="0.2">
      <c r="A516" s="131"/>
      <c r="B516"/>
      <c r="H516"/>
      <c r="J516"/>
    </row>
    <row r="517" spans="1:10" x14ac:dyDescent="0.2">
      <c r="A517" s="131"/>
      <c r="B517"/>
      <c r="H517"/>
      <c r="J517"/>
    </row>
    <row r="518" spans="1:10" x14ac:dyDescent="0.2">
      <c r="A518" s="131"/>
      <c r="B518"/>
      <c r="H518"/>
      <c r="J518"/>
    </row>
    <row r="519" spans="1:10" x14ac:dyDescent="0.2">
      <c r="A519" s="131"/>
      <c r="B519"/>
      <c r="H519"/>
      <c r="J519"/>
    </row>
    <row r="520" spans="1:10" x14ac:dyDescent="0.2">
      <c r="A520" s="131"/>
      <c r="B520"/>
      <c r="H520"/>
      <c r="J520"/>
    </row>
    <row r="521" spans="1:10" x14ac:dyDescent="0.2">
      <c r="A521" s="131"/>
      <c r="B521"/>
      <c r="H521"/>
      <c r="J521"/>
    </row>
    <row r="522" spans="1:10" x14ac:dyDescent="0.2">
      <c r="A522" s="131"/>
      <c r="B522"/>
      <c r="H522"/>
      <c r="J522"/>
    </row>
    <row r="523" spans="1:10" x14ac:dyDescent="0.2">
      <c r="A523" s="131"/>
      <c r="B523"/>
      <c r="H523"/>
      <c r="J523"/>
    </row>
    <row r="524" spans="1:10" x14ac:dyDescent="0.2">
      <c r="A524" s="131"/>
      <c r="B524"/>
      <c r="H524"/>
      <c r="J524"/>
    </row>
    <row r="525" spans="1:10" x14ac:dyDescent="0.2">
      <c r="A525" s="131"/>
      <c r="B525"/>
      <c r="H525"/>
      <c r="J525"/>
    </row>
    <row r="526" spans="1:10" x14ac:dyDescent="0.2">
      <c r="A526" s="131"/>
      <c r="B526"/>
      <c r="H526"/>
      <c r="J526"/>
    </row>
    <row r="527" spans="1:10" x14ac:dyDescent="0.2">
      <c r="A527" s="131"/>
      <c r="B527"/>
      <c r="H527"/>
      <c r="J527"/>
    </row>
    <row r="528" spans="1:10" x14ac:dyDescent="0.2">
      <c r="A528" s="131"/>
      <c r="B528"/>
      <c r="H528"/>
      <c r="J528"/>
    </row>
    <row r="529" spans="1:10" x14ac:dyDescent="0.2">
      <c r="A529" s="131"/>
      <c r="B529"/>
      <c r="H529"/>
      <c r="J529"/>
    </row>
    <row r="530" spans="1:10" x14ac:dyDescent="0.2">
      <c r="A530" s="131"/>
      <c r="B530"/>
      <c r="H530"/>
      <c r="J530"/>
    </row>
    <row r="531" spans="1:10" x14ac:dyDescent="0.2">
      <c r="A531" s="131"/>
      <c r="B531"/>
      <c r="H531"/>
      <c r="J531"/>
    </row>
    <row r="532" spans="1:10" x14ac:dyDescent="0.2">
      <c r="A532" s="131"/>
      <c r="B532"/>
      <c r="H532"/>
      <c r="J532"/>
    </row>
    <row r="533" spans="1:10" x14ac:dyDescent="0.2">
      <c r="A533" s="131"/>
      <c r="B533"/>
      <c r="H533"/>
      <c r="J533"/>
    </row>
    <row r="534" spans="1:10" x14ac:dyDescent="0.2">
      <c r="A534" s="131"/>
      <c r="B534"/>
      <c r="H534"/>
      <c r="J534"/>
    </row>
    <row r="535" spans="1:10" x14ac:dyDescent="0.2">
      <c r="A535" s="131"/>
      <c r="B535"/>
      <c r="H535"/>
      <c r="J535"/>
    </row>
    <row r="536" spans="1:10" x14ac:dyDescent="0.2">
      <c r="A536" s="131"/>
      <c r="B536"/>
      <c r="H536"/>
      <c r="J536"/>
    </row>
    <row r="537" spans="1:10" x14ac:dyDescent="0.2">
      <c r="A537" s="131"/>
      <c r="B537"/>
      <c r="H537"/>
      <c r="J537"/>
    </row>
    <row r="538" spans="1:10" x14ac:dyDescent="0.2">
      <c r="A538" s="131"/>
      <c r="B538"/>
      <c r="H538"/>
      <c r="J538"/>
    </row>
    <row r="539" spans="1:10" x14ac:dyDescent="0.2">
      <c r="A539" s="131"/>
      <c r="B539"/>
      <c r="H539"/>
      <c r="J539"/>
    </row>
    <row r="540" spans="1:10" x14ac:dyDescent="0.2">
      <c r="A540" s="131"/>
      <c r="B540"/>
      <c r="H540"/>
      <c r="J540"/>
    </row>
    <row r="541" spans="1:10" x14ac:dyDescent="0.2">
      <c r="A541" s="131"/>
      <c r="B541"/>
      <c r="H541"/>
      <c r="J541"/>
    </row>
    <row r="542" spans="1:10" x14ac:dyDescent="0.2">
      <c r="A542" s="131"/>
      <c r="B542"/>
      <c r="H542"/>
      <c r="J542"/>
    </row>
    <row r="543" spans="1:10" x14ac:dyDescent="0.2">
      <c r="A543" s="131"/>
      <c r="B543"/>
      <c r="H543"/>
      <c r="J543"/>
    </row>
    <row r="544" spans="1:10" x14ac:dyDescent="0.2">
      <c r="A544" s="131"/>
      <c r="B544"/>
      <c r="H544"/>
      <c r="J544"/>
    </row>
    <row r="545" spans="1:10" x14ac:dyDescent="0.2">
      <c r="A545" s="131"/>
      <c r="B545"/>
      <c r="H545"/>
      <c r="J545"/>
    </row>
    <row r="546" spans="1:10" x14ac:dyDescent="0.2">
      <c r="A546" s="131"/>
      <c r="B546"/>
      <c r="H546"/>
      <c r="J546"/>
    </row>
    <row r="547" spans="1:10" x14ac:dyDescent="0.2">
      <c r="A547" s="131"/>
      <c r="B547"/>
      <c r="H547"/>
      <c r="J547"/>
    </row>
    <row r="548" spans="1:10" x14ac:dyDescent="0.2">
      <c r="A548" s="131"/>
      <c r="B548"/>
      <c r="H548"/>
      <c r="J548"/>
    </row>
    <row r="549" spans="1:10" x14ac:dyDescent="0.2">
      <c r="A549" s="131"/>
      <c r="B549"/>
      <c r="H549"/>
      <c r="J549"/>
    </row>
    <row r="550" spans="1:10" x14ac:dyDescent="0.2">
      <c r="A550" s="131"/>
      <c r="B550"/>
      <c r="H550"/>
      <c r="J550"/>
    </row>
    <row r="551" spans="1:10" x14ac:dyDescent="0.2">
      <c r="A551" s="131"/>
      <c r="B551"/>
      <c r="H551"/>
      <c r="J551"/>
    </row>
    <row r="552" spans="1:10" x14ac:dyDescent="0.2">
      <c r="A552" s="131"/>
      <c r="B552"/>
      <c r="H552"/>
      <c r="J552"/>
    </row>
    <row r="553" spans="1:10" x14ac:dyDescent="0.2">
      <c r="A553" s="131"/>
      <c r="B553"/>
      <c r="H553"/>
      <c r="J553"/>
    </row>
    <row r="554" spans="1:10" x14ac:dyDescent="0.2">
      <c r="A554" s="131"/>
      <c r="B554"/>
      <c r="H554"/>
      <c r="J554"/>
    </row>
    <row r="555" spans="1:10" x14ac:dyDescent="0.2">
      <c r="A555" s="131"/>
      <c r="B555"/>
      <c r="H555"/>
      <c r="J555"/>
    </row>
    <row r="556" spans="1:10" x14ac:dyDescent="0.2">
      <c r="A556" s="131"/>
      <c r="B556"/>
      <c r="H556"/>
      <c r="J556"/>
    </row>
    <row r="557" spans="1:10" x14ac:dyDescent="0.2">
      <c r="A557" s="131"/>
      <c r="B557"/>
      <c r="H557"/>
      <c r="J557"/>
    </row>
    <row r="558" spans="1:10" x14ac:dyDescent="0.2">
      <c r="A558" s="131"/>
      <c r="B558"/>
      <c r="H558"/>
      <c r="J558"/>
    </row>
    <row r="559" spans="1:10" x14ac:dyDescent="0.2">
      <c r="A559" s="131"/>
      <c r="B559"/>
      <c r="H559"/>
      <c r="J559"/>
    </row>
    <row r="560" spans="1:10" x14ac:dyDescent="0.2">
      <c r="A560" s="131"/>
      <c r="B560"/>
      <c r="H560"/>
      <c r="J560"/>
    </row>
    <row r="561" spans="1:10" x14ac:dyDescent="0.2">
      <c r="A561" s="131"/>
      <c r="B561"/>
      <c r="H561"/>
      <c r="J561"/>
    </row>
    <row r="562" spans="1:10" x14ac:dyDescent="0.2">
      <c r="A562" s="131"/>
      <c r="B562"/>
      <c r="H562"/>
      <c r="J562"/>
    </row>
    <row r="563" spans="1:10" x14ac:dyDescent="0.2">
      <c r="A563" s="131"/>
      <c r="B563"/>
      <c r="H563"/>
      <c r="J563"/>
    </row>
    <row r="564" spans="1:10" x14ac:dyDescent="0.2">
      <c r="A564" s="131"/>
      <c r="B564"/>
      <c r="H564"/>
      <c r="J564"/>
    </row>
    <row r="565" spans="1:10" x14ac:dyDescent="0.2">
      <c r="A565" s="131"/>
      <c r="B565"/>
      <c r="H565"/>
      <c r="J565"/>
    </row>
    <row r="566" spans="1:10" x14ac:dyDescent="0.2">
      <c r="A566" s="131"/>
      <c r="B566"/>
      <c r="H566"/>
      <c r="J566"/>
    </row>
    <row r="567" spans="1:10" x14ac:dyDescent="0.2">
      <c r="A567" s="131"/>
      <c r="B567"/>
      <c r="H567"/>
      <c r="J567"/>
    </row>
    <row r="568" spans="1:10" x14ac:dyDescent="0.2">
      <c r="A568" s="131"/>
      <c r="B568"/>
      <c r="H568"/>
      <c r="J568"/>
    </row>
    <row r="569" spans="1:10" x14ac:dyDescent="0.2">
      <c r="A569" s="131"/>
      <c r="B569"/>
      <c r="H569"/>
      <c r="J569"/>
    </row>
    <row r="570" spans="1:10" x14ac:dyDescent="0.2">
      <c r="A570" s="131"/>
      <c r="B570"/>
      <c r="H570"/>
      <c r="J570"/>
    </row>
    <row r="571" spans="1:10" x14ac:dyDescent="0.2">
      <c r="A571" s="131"/>
      <c r="B571"/>
      <c r="H571"/>
      <c r="J571"/>
    </row>
    <row r="572" spans="1:10" x14ac:dyDescent="0.2">
      <c r="A572" s="131"/>
      <c r="B572"/>
      <c r="H572"/>
      <c r="J572"/>
    </row>
    <row r="573" spans="1:10" x14ac:dyDescent="0.2">
      <c r="A573" s="131"/>
      <c r="B573"/>
      <c r="H573"/>
      <c r="J573"/>
    </row>
    <row r="574" spans="1:10" x14ac:dyDescent="0.2">
      <c r="A574" s="131"/>
      <c r="B574"/>
      <c r="H574"/>
      <c r="J574"/>
    </row>
    <row r="575" spans="1:10" x14ac:dyDescent="0.2">
      <c r="A575" s="131"/>
      <c r="B575"/>
      <c r="H575"/>
      <c r="J575"/>
    </row>
    <row r="576" spans="1:10" x14ac:dyDescent="0.2">
      <c r="A576" s="131"/>
      <c r="B576"/>
      <c r="H576"/>
      <c r="J576"/>
    </row>
    <row r="577" spans="1:10" x14ac:dyDescent="0.2">
      <c r="A577" s="131"/>
      <c r="B577"/>
      <c r="H577"/>
      <c r="J577"/>
    </row>
    <row r="578" spans="1:10" x14ac:dyDescent="0.2">
      <c r="A578" s="131"/>
      <c r="B578"/>
      <c r="H578"/>
      <c r="J578"/>
    </row>
    <row r="579" spans="1:10" x14ac:dyDescent="0.2">
      <c r="A579" s="131"/>
      <c r="B579"/>
      <c r="H579"/>
      <c r="J579"/>
    </row>
    <row r="580" spans="1:10" x14ac:dyDescent="0.2">
      <c r="A580" s="131"/>
      <c r="B580"/>
      <c r="H580"/>
      <c r="J580"/>
    </row>
    <row r="581" spans="1:10" x14ac:dyDescent="0.2">
      <c r="A581" s="131"/>
      <c r="B581"/>
      <c r="H581"/>
      <c r="J581"/>
    </row>
    <row r="582" spans="1:10" x14ac:dyDescent="0.2">
      <c r="A582" s="131"/>
      <c r="B582"/>
      <c r="H582"/>
      <c r="J582"/>
    </row>
    <row r="583" spans="1:10" x14ac:dyDescent="0.2">
      <c r="A583" s="131"/>
      <c r="B583"/>
      <c r="H583"/>
      <c r="J583"/>
    </row>
    <row r="584" spans="1:10" x14ac:dyDescent="0.2">
      <c r="A584" s="131"/>
      <c r="B584"/>
      <c r="H584"/>
      <c r="J584"/>
    </row>
    <row r="585" spans="1:10" x14ac:dyDescent="0.2">
      <c r="A585" s="131"/>
      <c r="B585"/>
      <c r="H585"/>
      <c r="J585"/>
    </row>
    <row r="586" spans="1:10" x14ac:dyDescent="0.2">
      <c r="A586" s="131"/>
      <c r="B586"/>
      <c r="H586"/>
      <c r="J586"/>
    </row>
    <row r="587" spans="1:10" x14ac:dyDescent="0.2">
      <c r="A587" s="131"/>
      <c r="B587"/>
      <c r="H587"/>
      <c r="J587"/>
    </row>
    <row r="588" spans="1:10" x14ac:dyDescent="0.2">
      <c r="A588" s="131"/>
      <c r="B588"/>
      <c r="H588"/>
      <c r="J588"/>
    </row>
    <row r="589" spans="1:10" x14ac:dyDescent="0.2">
      <c r="A589" s="131"/>
      <c r="B589"/>
      <c r="H589"/>
      <c r="J589"/>
    </row>
    <row r="590" spans="1:10" x14ac:dyDescent="0.2">
      <c r="A590" s="131"/>
      <c r="B590"/>
      <c r="H590"/>
      <c r="J590"/>
    </row>
    <row r="591" spans="1:10" x14ac:dyDescent="0.2">
      <c r="A591" s="131"/>
      <c r="B591"/>
      <c r="H591"/>
      <c r="J591"/>
    </row>
    <row r="592" spans="1:10" x14ac:dyDescent="0.2">
      <c r="A592" s="131"/>
      <c r="B592"/>
      <c r="H592"/>
      <c r="J592"/>
    </row>
    <row r="593" spans="1:10" x14ac:dyDescent="0.2">
      <c r="A593" s="131"/>
      <c r="B593"/>
      <c r="H593"/>
      <c r="J593"/>
    </row>
    <row r="594" spans="1:10" x14ac:dyDescent="0.2">
      <c r="A594" s="131"/>
      <c r="B594"/>
      <c r="H594"/>
      <c r="J594"/>
    </row>
    <row r="595" spans="1:10" x14ac:dyDescent="0.2">
      <c r="A595" s="131"/>
      <c r="B595"/>
      <c r="H595"/>
      <c r="J595"/>
    </row>
    <row r="596" spans="1:10" x14ac:dyDescent="0.2">
      <c r="A596" s="131"/>
      <c r="B596"/>
      <c r="H596"/>
      <c r="J596"/>
    </row>
    <row r="597" spans="1:10" x14ac:dyDescent="0.2">
      <c r="A597" s="131"/>
      <c r="B597"/>
      <c r="H597"/>
      <c r="J597"/>
    </row>
    <row r="598" spans="1:10" x14ac:dyDescent="0.2">
      <c r="A598" s="131"/>
      <c r="B598"/>
      <c r="H598"/>
      <c r="J598"/>
    </row>
    <row r="599" spans="1:10" x14ac:dyDescent="0.2">
      <c r="A599" s="131"/>
      <c r="B599"/>
      <c r="H599"/>
      <c r="J599"/>
    </row>
    <row r="600" spans="1:10" x14ac:dyDescent="0.2">
      <c r="A600" s="131"/>
      <c r="B600"/>
      <c r="H600"/>
      <c r="J600"/>
    </row>
    <row r="601" spans="1:10" x14ac:dyDescent="0.2">
      <c r="A601" s="131"/>
      <c r="B601"/>
      <c r="H601"/>
      <c r="J601"/>
    </row>
    <row r="602" spans="1:10" x14ac:dyDescent="0.2">
      <c r="A602" s="131"/>
      <c r="B602"/>
      <c r="H602"/>
      <c r="J602"/>
    </row>
    <row r="603" spans="1:10" x14ac:dyDescent="0.2">
      <c r="A603" s="131"/>
      <c r="B603"/>
      <c r="H603"/>
      <c r="J603"/>
    </row>
    <row r="604" spans="1:10" x14ac:dyDescent="0.2">
      <c r="A604" s="131"/>
      <c r="B604"/>
      <c r="H604"/>
      <c r="J604"/>
    </row>
    <row r="605" spans="1:10" x14ac:dyDescent="0.2">
      <c r="A605" s="131"/>
      <c r="B605"/>
      <c r="H605"/>
      <c r="J605"/>
    </row>
    <row r="606" spans="1:10" x14ac:dyDescent="0.2">
      <c r="A606" s="131"/>
      <c r="B606"/>
      <c r="H606"/>
      <c r="J606"/>
    </row>
    <row r="607" spans="1:10" x14ac:dyDescent="0.2">
      <c r="A607" s="131"/>
      <c r="B607"/>
      <c r="H607"/>
      <c r="J607"/>
    </row>
    <row r="608" spans="1:10" x14ac:dyDescent="0.2">
      <c r="A608" s="131"/>
      <c r="B608"/>
      <c r="H608"/>
      <c r="J608"/>
    </row>
    <row r="609" spans="1:10" x14ac:dyDescent="0.2">
      <c r="A609" s="131"/>
      <c r="B609"/>
      <c r="H609"/>
      <c r="J609"/>
    </row>
    <row r="610" spans="1:10" x14ac:dyDescent="0.2">
      <c r="A610" s="131"/>
      <c r="B610"/>
      <c r="H610"/>
      <c r="J610"/>
    </row>
    <row r="611" spans="1:10" x14ac:dyDescent="0.2">
      <c r="A611" s="131"/>
      <c r="B611"/>
      <c r="H611"/>
      <c r="J611"/>
    </row>
    <row r="612" spans="1:10" x14ac:dyDescent="0.2">
      <c r="A612" s="131"/>
      <c r="B612"/>
      <c r="H612"/>
      <c r="J612"/>
    </row>
    <row r="613" spans="1:10" x14ac:dyDescent="0.2">
      <c r="A613" s="131"/>
      <c r="B613"/>
      <c r="H613"/>
      <c r="J613"/>
    </row>
    <row r="614" spans="1:10" x14ac:dyDescent="0.2">
      <c r="A614" s="131"/>
      <c r="B614"/>
      <c r="H614"/>
      <c r="J614"/>
    </row>
    <row r="615" spans="1:10" x14ac:dyDescent="0.2">
      <c r="A615" s="131"/>
      <c r="B615"/>
      <c r="H615"/>
      <c r="J615"/>
    </row>
    <row r="616" spans="1:10" x14ac:dyDescent="0.2">
      <c r="A616" s="131"/>
      <c r="B616"/>
      <c r="H616"/>
      <c r="J616"/>
    </row>
    <row r="617" spans="1:10" x14ac:dyDescent="0.2">
      <c r="A617" s="131"/>
      <c r="B617"/>
      <c r="H617"/>
      <c r="J617"/>
    </row>
    <row r="618" spans="1:10" x14ac:dyDescent="0.2">
      <c r="A618" s="131"/>
      <c r="B618"/>
      <c r="H618"/>
      <c r="J618"/>
    </row>
    <row r="619" spans="1:10" x14ac:dyDescent="0.2">
      <c r="A619" s="131"/>
      <c r="B619"/>
      <c r="H619"/>
      <c r="J619"/>
    </row>
    <row r="620" spans="1:10" x14ac:dyDescent="0.2">
      <c r="A620" s="131"/>
      <c r="B620"/>
      <c r="H620"/>
      <c r="J620"/>
    </row>
    <row r="621" spans="1:10" x14ac:dyDescent="0.2">
      <c r="A621" s="131"/>
      <c r="B621"/>
      <c r="H621"/>
      <c r="J621"/>
    </row>
    <row r="622" spans="1:10" x14ac:dyDescent="0.2">
      <c r="A622" s="131"/>
      <c r="B622"/>
      <c r="H622"/>
      <c r="J622"/>
    </row>
    <row r="623" spans="1:10" x14ac:dyDescent="0.2">
      <c r="A623" s="131"/>
      <c r="B623"/>
      <c r="H623"/>
      <c r="J623"/>
    </row>
    <row r="624" spans="1:10" x14ac:dyDescent="0.2">
      <c r="A624" s="131"/>
      <c r="B624"/>
      <c r="H624"/>
      <c r="J624"/>
    </row>
    <row r="625" spans="1:10" x14ac:dyDescent="0.2">
      <c r="A625" s="131"/>
      <c r="B625"/>
      <c r="H625"/>
      <c r="J625"/>
    </row>
    <row r="626" spans="1:10" x14ac:dyDescent="0.2">
      <c r="A626" s="131"/>
      <c r="B626"/>
      <c r="H626"/>
      <c r="J626"/>
    </row>
    <row r="627" spans="1:10" x14ac:dyDescent="0.2">
      <c r="A627" s="131"/>
      <c r="B627"/>
      <c r="H627"/>
      <c r="J627"/>
    </row>
    <row r="628" spans="1:10" x14ac:dyDescent="0.2">
      <c r="A628" s="131"/>
      <c r="B628"/>
      <c r="H628"/>
      <c r="J628"/>
    </row>
    <row r="629" spans="1:10" x14ac:dyDescent="0.2">
      <c r="A629" s="131"/>
      <c r="B629"/>
      <c r="H629"/>
      <c r="J629"/>
    </row>
    <row r="630" spans="1:10" x14ac:dyDescent="0.2">
      <c r="A630" s="131"/>
      <c r="B630"/>
      <c r="H630"/>
      <c r="J630"/>
    </row>
    <row r="631" spans="1:10" x14ac:dyDescent="0.2">
      <c r="A631" s="131"/>
      <c r="B631"/>
      <c r="H631"/>
      <c r="J631"/>
    </row>
    <row r="632" spans="1:10" x14ac:dyDescent="0.2">
      <c r="A632" s="131"/>
      <c r="B632"/>
      <c r="H632"/>
      <c r="J632"/>
    </row>
    <row r="633" spans="1:10" x14ac:dyDescent="0.2">
      <c r="A633" s="131"/>
      <c r="B633"/>
      <c r="H633"/>
      <c r="J633"/>
    </row>
    <row r="634" spans="1:10" x14ac:dyDescent="0.2">
      <c r="A634" s="131"/>
      <c r="B634"/>
      <c r="H634"/>
      <c r="J634"/>
    </row>
    <row r="635" spans="1:10" x14ac:dyDescent="0.2">
      <c r="A635" s="131"/>
      <c r="B635"/>
      <c r="H635"/>
      <c r="J635"/>
    </row>
    <row r="636" spans="1:10" x14ac:dyDescent="0.2">
      <c r="A636" s="131"/>
      <c r="B636"/>
      <c r="H636"/>
      <c r="J636"/>
    </row>
    <row r="637" spans="1:10" x14ac:dyDescent="0.2">
      <c r="A637" s="131"/>
      <c r="B637"/>
      <c r="H637"/>
      <c r="J637"/>
    </row>
    <row r="638" spans="1:10" x14ac:dyDescent="0.2">
      <c r="A638" s="131"/>
      <c r="B638"/>
      <c r="H638"/>
      <c r="J638"/>
    </row>
    <row r="639" spans="1:10" x14ac:dyDescent="0.2">
      <c r="A639" s="131"/>
      <c r="B639"/>
      <c r="H639"/>
      <c r="J639"/>
    </row>
    <row r="640" spans="1:10" x14ac:dyDescent="0.2">
      <c r="A640" s="131"/>
      <c r="B640"/>
      <c r="H640"/>
      <c r="J640"/>
    </row>
    <row r="641" spans="1:10" x14ac:dyDescent="0.2">
      <c r="A641" s="131"/>
      <c r="B641"/>
      <c r="H641"/>
      <c r="J641"/>
    </row>
    <row r="642" spans="1:10" x14ac:dyDescent="0.2">
      <c r="A642" s="131"/>
      <c r="B642"/>
      <c r="H642"/>
      <c r="J642"/>
    </row>
    <row r="643" spans="1:10" x14ac:dyDescent="0.2">
      <c r="A643" s="131"/>
      <c r="B643"/>
      <c r="H643"/>
      <c r="J643"/>
    </row>
    <row r="644" spans="1:10" x14ac:dyDescent="0.2">
      <c r="A644" s="131"/>
      <c r="B644"/>
      <c r="H644"/>
      <c r="J644"/>
    </row>
    <row r="645" spans="1:10" x14ac:dyDescent="0.2">
      <c r="A645" s="131"/>
      <c r="B645"/>
      <c r="H645"/>
      <c r="J645"/>
    </row>
    <row r="646" spans="1:10" x14ac:dyDescent="0.2">
      <c r="A646" s="131"/>
      <c r="B646"/>
      <c r="H646"/>
      <c r="J646"/>
    </row>
    <row r="647" spans="1:10" x14ac:dyDescent="0.2">
      <c r="A647" s="131"/>
      <c r="B647"/>
      <c r="H647"/>
      <c r="J647"/>
    </row>
    <row r="648" spans="1:10" x14ac:dyDescent="0.2">
      <c r="A648" s="131"/>
      <c r="B648"/>
      <c r="H648"/>
      <c r="J648"/>
    </row>
    <row r="649" spans="1:10" x14ac:dyDescent="0.2">
      <c r="A649" s="131"/>
      <c r="B649"/>
      <c r="H649"/>
      <c r="J649"/>
    </row>
    <row r="650" spans="1:10" x14ac:dyDescent="0.2">
      <c r="A650" s="131"/>
      <c r="B650"/>
      <c r="H650"/>
      <c r="J650"/>
    </row>
    <row r="651" spans="1:10" x14ac:dyDescent="0.2">
      <c r="A651" s="131"/>
      <c r="B651"/>
      <c r="H651"/>
      <c r="J651"/>
    </row>
    <row r="652" spans="1:10" x14ac:dyDescent="0.2">
      <c r="A652" s="131"/>
      <c r="B652"/>
      <c r="H652"/>
      <c r="J652"/>
    </row>
    <row r="653" spans="1:10" x14ac:dyDescent="0.2">
      <c r="A653" s="131"/>
      <c r="B653"/>
      <c r="H653"/>
      <c r="J653"/>
    </row>
    <row r="654" spans="1:10" x14ac:dyDescent="0.2">
      <c r="A654" s="131"/>
      <c r="B654"/>
      <c r="H654"/>
      <c r="J654"/>
    </row>
    <row r="655" spans="1:10" x14ac:dyDescent="0.2">
      <c r="A655" s="131"/>
      <c r="B655"/>
      <c r="H655"/>
      <c r="J655"/>
    </row>
    <row r="656" spans="1:10" x14ac:dyDescent="0.2">
      <c r="A656" s="131"/>
      <c r="B656"/>
      <c r="H656"/>
      <c r="J656"/>
    </row>
    <row r="657" spans="1:10" x14ac:dyDescent="0.2">
      <c r="A657" s="131"/>
      <c r="B657"/>
      <c r="H657"/>
      <c r="J657"/>
    </row>
    <row r="658" spans="1:10" x14ac:dyDescent="0.2">
      <c r="A658" s="131"/>
      <c r="B658"/>
      <c r="H658"/>
      <c r="J658"/>
    </row>
    <row r="659" spans="1:10" x14ac:dyDescent="0.2">
      <c r="A659" s="131"/>
      <c r="B659"/>
      <c r="H659"/>
      <c r="J659"/>
    </row>
    <row r="660" spans="1:10" x14ac:dyDescent="0.2">
      <c r="A660" s="131"/>
      <c r="B660"/>
      <c r="H660"/>
      <c r="J660"/>
    </row>
    <row r="661" spans="1:10" x14ac:dyDescent="0.2">
      <c r="A661" s="131"/>
      <c r="B661"/>
      <c r="H661"/>
      <c r="J661"/>
    </row>
    <row r="662" spans="1:10" x14ac:dyDescent="0.2">
      <c r="A662" s="131"/>
      <c r="B662"/>
      <c r="H662"/>
      <c r="J662"/>
    </row>
    <row r="663" spans="1:10" x14ac:dyDescent="0.2">
      <c r="A663" s="131"/>
      <c r="B663"/>
      <c r="H663"/>
      <c r="J663"/>
    </row>
    <row r="664" spans="1:10" x14ac:dyDescent="0.2">
      <c r="A664" s="131"/>
      <c r="B664"/>
      <c r="H664"/>
      <c r="J664"/>
    </row>
    <row r="665" spans="1:10" x14ac:dyDescent="0.2">
      <c r="A665" s="131"/>
      <c r="B665"/>
      <c r="H665"/>
      <c r="J665"/>
    </row>
    <row r="666" spans="1:10" x14ac:dyDescent="0.2">
      <c r="A666" s="131"/>
      <c r="B666"/>
      <c r="H666"/>
      <c r="J666"/>
    </row>
    <row r="667" spans="1:10" x14ac:dyDescent="0.2">
      <c r="A667" s="131"/>
      <c r="B667"/>
      <c r="H667"/>
      <c r="J667"/>
    </row>
    <row r="668" spans="1:10" x14ac:dyDescent="0.2">
      <c r="A668" s="131"/>
      <c r="B668"/>
      <c r="H668"/>
      <c r="J668"/>
    </row>
    <row r="669" spans="1:10" x14ac:dyDescent="0.2">
      <c r="A669" s="131"/>
      <c r="B669"/>
      <c r="H669"/>
      <c r="J669"/>
    </row>
    <row r="670" spans="1:10" x14ac:dyDescent="0.2">
      <c r="A670" s="131"/>
      <c r="B670"/>
      <c r="H670"/>
      <c r="J670"/>
    </row>
    <row r="671" spans="1:10" x14ac:dyDescent="0.2">
      <c r="A671" s="131"/>
      <c r="B671"/>
      <c r="H671"/>
      <c r="J671"/>
    </row>
    <row r="672" spans="1:10" x14ac:dyDescent="0.2">
      <c r="A672" s="131"/>
      <c r="B672"/>
      <c r="H672"/>
      <c r="J672"/>
    </row>
    <row r="673" spans="1:10" x14ac:dyDescent="0.2">
      <c r="A673" s="131"/>
      <c r="B673"/>
      <c r="H673"/>
      <c r="J673"/>
    </row>
    <row r="674" spans="1:10" x14ac:dyDescent="0.2">
      <c r="A674" s="131"/>
      <c r="B674"/>
      <c r="H674"/>
      <c r="J674"/>
    </row>
    <row r="675" spans="1:10" x14ac:dyDescent="0.2">
      <c r="A675" s="131"/>
      <c r="B675"/>
      <c r="H675"/>
      <c r="J675"/>
    </row>
    <row r="676" spans="1:10" x14ac:dyDescent="0.2">
      <c r="A676" s="131"/>
      <c r="B676"/>
      <c r="H676"/>
      <c r="J676"/>
    </row>
    <row r="677" spans="1:10" x14ac:dyDescent="0.2">
      <c r="A677" s="131"/>
      <c r="B677"/>
      <c r="H677"/>
      <c r="J677"/>
    </row>
    <row r="678" spans="1:10" x14ac:dyDescent="0.2">
      <c r="A678" s="131"/>
      <c r="B678"/>
      <c r="H678"/>
      <c r="J678"/>
    </row>
    <row r="679" spans="1:10" x14ac:dyDescent="0.2">
      <c r="A679" s="131"/>
      <c r="B679"/>
      <c r="H679"/>
      <c r="J679"/>
    </row>
    <row r="680" spans="1:10" x14ac:dyDescent="0.2">
      <c r="A680" s="131"/>
      <c r="B680"/>
      <c r="H680"/>
      <c r="J680"/>
    </row>
    <row r="681" spans="1:10" x14ac:dyDescent="0.2">
      <c r="A681" s="131"/>
      <c r="B681"/>
      <c r="H681"/>
      <c r="J681"/>
    </row>
    <row r="682" spans="1:10" x14ac:dyDescent="0.2">
      <c r="A682" s="131"/>
      <c r="B682"/>
      <c r="H682"/>
      <c r="J682"/>
    </row>
    <row r="683" spans="1:10" x14ac:dyDescent="0.2">
      <c r="A683" s="131"/>
      <c r="B683"/>
      <c r="H683"/>
      <c r="J683"/>
    </row>
    <row r="684" spans="1:10" x14ac:dyDescent="0.2">
      <c r="A684" s="131"/>
      <c r="B684"/>
      <c r="H684"/>
      <c r="J684"/>
    </row>
    <row r="685" spans="1:10" x14ac:dyDescent="0.2">
      <c r="A685" s="131"/>
      <c r="B685"/>
      <c r="H685"/>
      <c r="J685"/>
    </row>
    <row r="686" spans="1:10" x14ac:dyDescent="0.2">
      <c r="A686" s="131"/>
      <c r="B686"/>
      <c r="H686"/>
      <c r="J686"/>
    </row>
    <row r="687" spans="1:10" x14ac:dyDescent="0.2">
      <c r="A687" s="131"/>
      <c r="B687"/>
      <c r="H687"/>
      <c r="J687"/>
    </row>
    <row r="688" spans="1:10" x14ac:dyDescent="0.2">
      <c r="A688" s="131"/>
      <c r="B688"/>
      <c r="H688"/>
      <c r="J688"/>
    </row>
    <row r="689" spans="1:10" x14ac:dyDescent="0.2">
      <c r="A689" s="131"/>
      <c r="B689"/>
      <c r="H689"/>
      <c r="J689"/>
    </row>
    <row r="690" spans="1:10" x14ac:dyDescent="0.2">
      <c r="A690" s="131"/>
      <c r="B690"/>
      <c r="H690"/>
      <c r="J690"/>
    </row>
    <row r="691" spans="1:10" x14ac:dyDescent="0.2">
      <c r="A691" s="131"/>
      <c r="B691"/>
      <c r="H691"/>
      <c r="J691"/>
    </row>
    <row r="692" spans="1:10" x14ac:dyDescent="0.2">
      <c r="A692" s="131"/>
      <c r="B692"/>
      <c r="H692"/>
      <c r="J692"/>
    </row>
    <row r="693" spans="1:10" x14ac:dyDescent="0.2">
      <c r="A693" s="131"/>
      <c r="B693"/>
      <c r="H693"/>
      <c r="J693"/>
    </row>
    <row r="694" spans="1:10" x14ac:dyDescent="0.2">
      <c r="A694" s="131"/>
      <c r="B694"/>
      <c r="H694"/>
      <c r="J694"/>
    </row>
    <row r="695" spans="1:10" x14ac:dyDescent="0.2">
      <c r="A695" s="131"/>
      <c r="B695"/>
      <c r="H695"/>
      <c r="J695"/>
    </row>
    <row r="696" spans="1:10" x14ac:dyDescent="0.2">
      <c r="A696" s="131"/>
      <c r="B696"/>
      <c r="H696"/>
      <c r="J696"/>
    </row>
    <row r="697" spans="1:10" x14ac:dyDescent="0.2">
      <c r="A697" s="131"/>
      <c r="B697"/>
      <c r="H697"/>
      <c r="J697"/>
    </row>
    <row r="698" spans="1:10" x14ac:dyDescent="0.2">
      <c r="A698" s="131"/>
      <c r="B698"/>
      <c r="H698"/>
      <c r="J698"/>
    </row>
    <row r="699" spans="1:10" x14ac:dyDescent="0.2">
      <c r="A699" s="131"/>
      <c r="B699"/>
      <c r="H699"/>
      <c r="J699"/>
    </row>
    <row r="700" spans="1:10" x14ac:dyDescent="0.2">
      <c r="A700" s="131"/>
      <c r="B700"/>
      <c r="H700"/>
      <c r="J700"/>
    </row>
    <row r="701" spans="1:10" x14ac:dyDescent="0.2">
      <c r="A701" s="131"/>
      <c r="B701"/>
      <c r="H701"/>
      <c r="J701"/>
    </row>
    <row r="702" spans="1:10" x14ac:dyDescent="0.2">
      <c r="A702" s="131"/>
      <c r="B702"/>
      <c r="H702"/>
      <c r="J702"/>
    </row>
    <row r="703" spans="1:10" x14ac:dyDescent="0.2">
      <c r="A703" s="131"/>
      <c r="B703"/>
      <c r="H703"/>
      <c r="J703"/>
    </row>
    <row r="704" spans="1:10" x14ac:dyDescent="0.2">
      <c r="A704" s="131"/>
      <c r="B704"/>
      <c r="H704"/>
      <c r="J704"/>
    </row>
    <row r="705" spans="1:10" x14ac:dyDescent="0.2">
      <c r="A705" s="131"/>
      <c r="B705"/>
      <c r="H705"/>
      <c r="J705"/>
    </row>
    <row r="706" spans="1:10" x14ac:dyDescent="0.2">
      <c r="A706" s="131"/>
      <c r="B706"/>
      <c r="H706"/>
      <c r="J706"/>
    </row>
    <row r="707" spans="1:10" x14ac:dyDescent="0.2">
      <c r="A707" s="131"/>
      <c r="B707"/>
      <c r="H707"/>
      <c r="J707"/>
    </row>
    <row r="708" spans="1:10" x14ac:dyDescent="0.2">
      <c r="A708" s="131"/>
      <c r="B708"/>
      <c r="H708"/>
      <c r="J708"/>
    </row>
    <row r="709" spans="1:10" x14ac:dyDescent="0.2">
      <c r="A709" s="131"/>
      <c r="B709"/>
      <c r="H709"/>
      <c r="J709"/>
    </row>
    <row r="710" spans="1:10" x14ac:dyDescent="0.2">
      <c r="A710" s="131"/>
      <c r="B710"/>
      <c r="H710"/>
      <c r="J710"/>
    </row>
    <row r="711" spans="1:10" x14ac:dyDescent="0.2">
      <c r="A711" s="131"/>
      <c r="B711"/>
      <c r="H711"/>
      <c r="J711"/>
    </row>
    <row r="712" spans="1:10" x14ac:dyDescent="0.2">
      <c r="A712" s="131"/>
      <c r="B712"/>
      <c r="H712"/>
      <c r="J712"/>
    </row>
    <row r="713" spans="1:10" x14ac:dyDescent="0.2">
      <c r="A713" s="131"/>
      <c r="B713"/>
      <c r="H713"/>
      <c r="J713"/>
    </row>
    <row r="714" spans="1:10" x14ac:dyDescent="0.2">
      <c r="A714" s="131"/>
      <c r="B714"/>
      <c r="H714"/>
      <c r="J714"/>
    </row>
    <row r="715" spans="1:10" x14ac:dyDescent="0.2">
      <c r="A715" s="131"/>
      <c r="B715"/>
      <c r="H715"/>
      <c r="J715"/>
    </row>
    <row r="716" spans="1:10" x14ac:dyDescent="0.2">
      <c r="A716" s="131"/>
      <c r="B716"/>
      <c r="H716"/>
      <c r="J716"/>
    </row>
    <row r="717" spans="1:10" x14ac:dyDescent="0.2">
      <c r="A717" s="131"/>
      <c r="B717"/>
      <c r="H717"/>
      <c r="J717"/>
    </row>
    <row r="718" spans="1:10" x14ac:dyDescent="0.2">
      <c r="A718" s="131"/>
      <c r="B718"/>
      <c r="H718"/>
      <c r="J718"/>
    </row>
    <row r="719" spans="1:10" x14ac:dyDescent="0.2">
      <c r="A719" s="131"/>
      <c r="B719"/>
      <c r="H719"/>
      <c r="J719"/>
    </row>
    <row r="720" spans="1:10" x14ac:dyDescent="0.2">
      <c r="A720" s="131"/>
      <c r="B720"/>
      <c r="H720"/>
      <c r="J720"/>
    </row>
    <row r="721" spans="1:10" x14ac:dyDescent="0.2">
      <c r="A721" s="131"/>
      <c r="B721"/>
      <c r="H721"/>
      <c r="J721"/>
    </row>
    <row r="722" spans="1:10" x14ac:dyDescent="0.2">
      <c r="A722" s="131"/>
      <c r="B722"/>
      <c r="H722"/>
      <c r="J722"/>
    </row>
    <row r="723" spans="1:10" x14ac:dyDescent="0.2">
      <c r="A723" s="131"/>
      <c r="B723"/>
      <c r="H723"/>
      <c r="J723"/>
    </row>
    <row r="724" spans="1:10" x14ac:dyDescent="0.2">
      <c r="A724" s="131"/>
      <c r="B724"/>
      <c r="H724"/>
      <c r="J724"/>
    </row>
    <row r="725" spans="1:10" x14ac:dyDescent="0.2">
      <c r="A725" s="131"/>
      <c r="B725"/>
      <c r="H725"/>
      <c r="J725"/>
    </row>
    <row r="726" spans="1:10" x14ac:dyDescent="0.2">
      <c r="A726" s="131"/>
      <c r="B726"/>
      <c r="H726"/>
      <c r="J726"/>
    </row>
    <row r="727" spans="1:10" x14ac:dyDescent="0.2">
      <c r="A727" s="131"/>
      <c r="B727"/>
      <c r="H727"/>
      <c r="J727"/>
    </row>
    <row r="728" spans="1:10" x14ac:dyDescent="0.2">
      <c r="A728" s="131"/>
      <c r="B728"/>
      <c r="H728"/>
      <c r="J728"/>
    </row>
    <row r="729" spans="1:10" x14ac:dyDescent="0.2">
      <c r="A729" s="131"/>
      <c r="B729"/>
      <c r="H729"/>
      <c r="J729"/>
    </row>
    <row r="730" spans="1:10" x14ac:dyDescent="0.2">
      <c r="A730" s="131"/>
      <c r="B730"/>
      <c r="H730"/>
      <c r="J730"/>
    </row>
    <row r="731" spans="1:10" x14ac:dyDescent="0.2">
      <c r="A731" s="131"/>
      <c r="B731"/>
      <c r="H731"/>
      <c r="J731"/>
    </row>
    <row r="732" spans="1:10" x14ac:dyDescent="0.2">
      <c r="A732" s="131"/>
      <c r="B732"/>
      <c r="H732"/>
      <c r="J732"/>
    </row>
    <row r="733" spans="1:10" x14ac:dyDescent="0.2">
      <c r="A733" s="131"/>
      <c r="B733"/>
      <c r="H733"/>
      <c r="J733"/>
    </row>
    <row r="734" spans="1:10" x14ac:dyDescent="0.2">
      <c r="A734" s="131"/>
      <c r="B734"/>
      <c r="H734"/>
      <c r="J734"/>
    </row>
    <row r="735" spans="1:10" x14ac:dyDescent="0.2">
      <c r="A735" s="131"/>
      <c r="B735"/>
      <c r="H735"/>
      <c r="J735"/>
    </row>
    <row r="736" spans="1:10" x14ac:dyDescent="0.2">
      <c r="A736" s="131"/>
      <c r="B736"/>
      <c r="H736"/>
      <c r="J736"/>
    </row>
    <row r="737" spans="1:10" x14ac:dyDescent="0.2">
      <c r="A737" s="131"/>
      <c r="B737"/>
      <c r="H737"/>
      <c r="J737"/>
    </row>
    <row r="738" spans="1:10" x14ac:dyDescent="0.2">
      <c r="A738" s="131"/>
      <c r="B738"/>
      <c r="H738"/>
      <c r="J738"/>
    </row>
    <row r="739" spans="1:10" x14ac:dyDescent="0.2">
      <c r="A739" s="131"/>
      <c r="B739"/>
      <c r="H739"/>
      <c r="J739"/>
    </row>
    <row r="740" spans="1:10" x14ac:dyDescent="0.2">
      <c r="A740" s="131"/>
      <c r="B740"/>
      <c r="H740"/>
      <c r="J740"/>
    </row>
    <row r="741" spans="1:10" x14ac:dyDescent="0.2">
      <c r="A741" s="131"/>
      <c r="B741"/>
      <c r="H741"/>
      <c r="J741"/>
    </row>
    <row r="742" spans="1:10" x14ac:dyDescent="0.2">
      <c r="A742" s="131"/>
      <c r="B742"/>
      <c r="H742"/>
      <c r="J742"/>
    </row>
    <row r="743" spans="1:10" x14ac:dyDescent="0.2">
      <c r="A743" s="131"/>
      <c r="B743"/>
      <c r="H743"/>
      <c r="J743"/>
    </row>
    <row r="744" spans="1:10" x14ac:dyDescent="0.2">
      <c r="A744" s="131"/>
      <c r="B744"/>
      <c r="H744"/>
      <c r="J744"/>
    </row>
    <row r="745" spans="1:10" x14ac:dyDescent="0.2">
      <c r="A745" s="131"/>
      <c r="B745"/>
      <c r="H745"/>
      <c r="J745"/>
    </row>
    <row r="746" spans="1:10" x14ac:dyDescent="0.2">
      <c r="A746" s="131"/>
      <c r="B746"/>
      <c r="H746"/>
      <c r="J746"/>
    </row>
    <row r="747" spans="1:10" x14ac:dyDescent="0.2">
      <c r="A747" s="131"/>
      <c r="B747"/>
      <c r="H747"/>
      <c r="J747"/>
    </row>
    <row r="748" spans="1:10" x14ac:dyDescent="0.2">
      <c r="A748" s="131"/>
      <c r="B748"/>
      <c r="H748"/>
      <c r="J748"/>
    </row>
    <row r="749" spans="1:10" x14ac:dyDescent="0.2">
      <c r="A749" s="131"/>
      <c r="B749"/>
      <c r="H749"/>
      <c r="J749"/>
    </row>
    <row r="750" spans="1:10" x14ac:dyDescent="0.2">
      <c r="A750" s="131"/>
      <c r="B750"/>
      <c r="H750"/>
      <c r="J750"/>
    </row>
    <row r="751" spans="1:10" x14ac:dyDescent="0.2">
      <c r="A751" s="131"/>
      <c r="B751"/>
      <c r="H751"/>
      <c r="J751"/>
    </row>
    <row r="752" spans="1:10" x14ac:dyDescent="0.2">
      <c r="A752" s="131"/>
      <c r="B752"/>
      <c r="H752"/>
      <c r="J752"/>
    </row>
    <row r="753" spans="1:10" x14ac:dyDescent="0.2">
      <c r="A753" s="131"/>
      <c r="B753"/>
      <c r="H753"/>
      <c r="J753"/>
    </row>
    <row r="754" spans="1:10" x14ac:dyDescent="0.2">
      <c r="A754" s="131"/>
      <c r="B754"/>
      <c r="H754"/>
      <c r="J754"/>
    </row>
    <row r="755" spans="1:10" x14ac:dyDescent="0.2">
      <c r="A755" s="131"/>
      <c r="B755"/>
      <c r="H755"/>
      <c r="J755"/>
    </row>
    <row r="756" spans="1:10" x14ac:dyDescent="0.2">
      <c r="A756" s="131"/>
      <c r="B756"/>
      <c r="H756"/>
      <c r="J756"/>
    </row>
    <row r="757" spans="1:10" x14ac:dyDescent="0.2">
      <c r="A757" s="131"/>
      <c r="B757"/>
      <c r="H757"/>
      <c r="J757"/>
    </row>
    <row r="758" spans="1:10" x14ac:dyDescent="0.2">
      <c r="A758" s="131"/>
      <c r="B758"/>
      <c r="H758"/>
      <c r="J758"/>
    </row>
    <row r="759" spans="1:10" x14ac:dyDescent="0.2">
      <c r="A759" s="131"/>
      <c r="B759"/>
      <c r="H759"/>
      <c r="J759"/>
    </row>
    <row r="760" spans="1:10" x14ac:dyDescent="0.2">
      <c r="A760" s="131"/>
      <c r="B760"/>
      <c r="H760"/>
      <c r="J760"/>
    </row>
    <row r="761" spans="1:10" x14ac:dyDescent="0.2">
      <c r="A761" s="131"/>
      <c r="B761"/>
      <c r="H761"/>
      <c r="J761"/>
    </row>
    <row r="762" spans="1:10" x14ac:dyDescent="0.2">
      <c r="A762" s="131"/>
      <c r="B762"/>
      <c r="H762"/>
      <c r="J762"/>
    </row>
    <row r="763" spans="1:10" x14ac:dyDescent="0.2">
      <c r="A763" s="131"/>
      <c r="B763"/>
      <c r="H763"/>
      <c r="J763"/>
    </row>
    <row r="764" spans="1:10" x14ac:dyDescent="0.2">
      <c r="A764" s="131"/>
      <c r="B764"/>
      <c r="H764"/>
      <c r="J764"/>
    </row>
    <row r="765" spans="1:10" x14ac:dyDescent="0.2">
      <c r="A765" s="131"/>
      <c r="B765"/>
      <c r="H765"/>
      <c r="J765"/>
    </row>
    <row r="766" spans="1:10" x14ac:dyDescent="0.2">
      <c r="A766" s="131"/>
      <c r="B766"/>
      <c r="H766"/>
      <c r="J766"/>
    </row>
    <row r="767" spans="1:10" x14ac:dyDescent="0.2">
      <c r="A767" s="131"/>
      <c r="B767"/>
      <c r="H767"/>
      <c r="J767"/>
    </row>
    <row r="768" spans="1:10" x14ac:dyDescent="0.2">
      <c r="A768" s="131"/>
      <c r="B768"/>
      <c r="H768"/>
      <c r="J768"/>
    </row>
    <row r="769" spans="1:10" x14ac:dyDescent="0.2">
      <c r="A769" s="131"/>
      <c r="B769"/>
      <c r="H769"/>
      <c r="J769"/>
    </row>
    <row r="770" spans="1:10" x14ac:dyDescent="0.2">
      <c r="A770" s="131"/>
      <c r="B770"/>
      <c r="H770"/>
      <c r="J770"/>
    </row>
    <row r="771" spans="1:10" x14ac:dyDescent="0.2">
      <c r="A771" s="131"/>
      <c r="B771"/>
      <c r="H771"/>
      <c r="J771"/>
    </row>
    <row r="772" spans="1:10" x14ac:dyDescent="0.2">
      <c r="A772" s="131"/>
      <c r="B772"/>
      <c r="H772"/>
      <c r="J772"/>
    </row>
    <row r="773" spans="1:10" x14ac:dyDescent="0.2">
      <c r="A773" s="131"/>
      <c r="B773"/>
      <c r="H773"/>
      <c r="J773"/>
    </row>
    <row r="774" spans="1:10" x14ac:dyDescent="0.2">
      <c r="A774" s="131"/>
      <c r="B774"/>
      <c r="H774"/>
      <c r="J774"/>
    </row>
    <row r="775" spans="1:10" x14ac:dyDescent="0.2">
      <c r="A775" s="131"/>
      <c r="B775"/>
      <c r="H775"/>
      <c r="J775"/>
    </row>
    <row r="776" spans="1:10" x14ac:dyDescent="0.2">
      <c r="A776" s="131"/>
      <c r="B776"/>
      <c r="H776"/>
      <c r="J776"/>
    </row>
    <row r="777" spans="1:10" x14ac:dyDescent="0.2">
      <c r="A777" s="131"/>
      <c r="B777"/>
      <c r="H777"/>
      <c r="J777"/>
    </row>
    <row r="778" spans="1:10" x14ac:dyDescent="0.2">
      <c r="A778" s="131"/>
      <c r="B778"/>
      <c r="H778"/>
      <c r="J778"/>
    </row>
    <row r="779" spans="1:10" x14ac:dyDescent="0.2">
      <c r="A779" s="131"/>
      <c r="B779"/>
      <c r="H779"/>
      <c r="J779"/>
    </row>
    <row r="780" spans="1:10" x14ac:dyDescent="0.2">
      <c r="A780" s="131"/>
      <c r="B780"/>
      <c r="H780"/>
      <c r="J780"/>
    </row>
    <row r="781" spans="1:10" x14ac:dyDescent="0.2">
      <c r="A781" s="131"/>
      <c r="B781"/>
      <c r="H781"/>
      <c r="J781"/>
    </row>
    <row r="782" spans="1:10" x14ac:dyDescent="0.2">
      <c r="A782" s="131"/>
      <c r="B782"/>
      <c r="H782"/>
      <c r="J782"/>
    </row>
    <row r="783" spans="1:10" x14ac:dyDescent="0.2">
      <c r="A783" s="131"/>
      <c r="B783"/>
      <c r="H783"/>
      <c r="J783"/>
    </row>
    <row r="784" spans="1:10" x14ac:dyDescent="0.2">
      <c r="A784" s="131"/>
      <c r="B784"/>
      <c r="H784"/>
      <c r="J784"/>
    </row>
    <row r="785" spans="1:10" x14ac:dyDescent="0.2">
      <c r="A785" s="131"/>
      <c r="B785"/>
      <c r="H785"/>
      <c r="J785"/>
    </row>
    <row r="786" spans="1:10" x14ac:dyDescent="0.2">
      <c r="A786" s="131"/>
      <c r="B786"/>
      <c r="H786"/>
      <c r="J786"/>
    </row>
    <row r="787" spans="1:10" x14ac:dyDescent="0.2">
      <c r="A787" s="131"/>
      <c r="B787"/>
      <c r="H787"/>
      <c r="J787"/>
    </row>
    <row r="788" spans="1:10" x14ac:dyDescent="0.2">
      <c r="A788" s="131"/>
      <c r="B788"/>
      <c r="H788"/>
      <c r="J788"/>
    </row>
    <row r="789" spans="1:10" x14ac:dyDescent="0.2">
      <c r="A789" s="131"/>
      <c r="B789"/>
      <c r="H789"/>
      <c r="J789"/>
    </row>
    <row r="790" spans="1:10" x14ac:dyDescent="0.2">
      <c r="A790" s="131"/>
      <c r="B790"/>
      <c r="H790"/>
      <c r="J790"/>
    </row>
    <row r="791" spans="1:10" x14ac:dyDescent="0.2">
      <c r="A791" s="131"/>
      <c r="B791"/>
      <c r="H791"/>
      <c r="J791"/>
    </row>
    <row r="792" spans="1:10" x14ac:dyDescent="0.2">
      <c r="A792" s="131"/>
      <c r="B792"/>
      <c r="H792"/>
      <c r="J792"/>
    </row>
    <row r="793" spans="1:10" x14ac:dyDescent="0.2">
      <c r="A793" s="131"/>
      <c r="B793"/>
      <c r="H793"/>
      <c r="J793"/>
    </row>
    <row r="794" spans="1:10" x14ac:dyDescent="0.2">
      <c r="A794" s="131"/>
      <c r="B794"/>
      <c r="H794"/>
      <c r="J794"/>
    </row>
    <row r="795" spans="1:10" x14ac:dyDescent="0.2">
      <c r="A795" s="131"/>
      <c r="B795"/>
      <c r="H795"/>
      <c r="J795"/>
    </row>
    <row r="796" spans="1:10" x14ac:dyDescent="0.2">
      <c r="A796" s="131"/>
      <c r="B796"/>
      <c r="H796"/>
      <c r="J796"/>
    </row>
    <row r="797" spans="1:10" x14ac:dyDescent="0.2">
      <c r="A797" s="131"/>
      <c r="B797"/>
      <c r="H797"/>
      <c r="J797"/>
    </row>
    <row r="798" spans="1:10" x14ac:dyDescent="0.2">
      <c r="A798" s="131"/>
      <c r="B798"/>
      <c r="H798"/>
      <c r="J798"/>
    </row>
    <row r="799" spans="1:10" x14ac:dyDescent="0.2">
      <c r="A799" s="131"/>
      <c r="B799"/>
      <c r="H799"/>
      <c r="J799"/>
    </row>
    <row r="800" spans="1:10" x14ac:dyDescent="0.2">
      <c r="A800" s="131"/>
      <c r="B800"/>
      <c r="H800"/>
      <c r="J800"/>
    </row>
    <row r="801" spans="1:10" x14ac:dyDescent="0.2">
      <c r="A801" s="131"/>
      <c r="B801"/>
      <c r="H801"/>
      <c r="J801"/>
    </row>
    <row r="802" spans="1:10" x14ac:dyDescent="0.2">
      <c r="A802" s="131"/>
      <c r="B802"/>
      <c r="H802"/>
      <c r="J802"/>
    </row>
    <row r="803" spans="1:10" x14ac:dyDescent="0.2">
      <c r="A803" s="131"/>
      <c r="B803"/>
      <c r="H803"/>
      <c r="J803"/>
    </row>
    <row r="804" spans="1:10" x14ac:dyDescent="0.2">
      <c r="A804" s="131"/>
      <c r="B804"/>
      <c r="H804"/>
      <c r="J804"/>
    </row>
    <row r="805" spans="1:10" x14ac:dyDescent="0.2">
      <c r="A805" s="131"/>
      <c r="B805"/>
      <c r="H805"/>
      <c r="J805"/>
    </row>
    <row r="806" spans="1:10" x14ac:dyDescent="0.2">
      <c r="A806" s="131"/>
      <c r="B806"/>
      <c r="H806"/>
      <c r="J806"/>
    </row>
    <row r="807" spans="1:10" x14ac:dyDescent="0.2">
      <c r="A807" s="131"/>
      <c r="B807"/>
      <c r="H807"/>
      <c r="J807"/>
    </row>
    <row r="808" spans="1:10" x14ac:dyDescent="0.2">
      <c r="A808" s="131"/>
      <c r="B808"/>
      <c r="H808"/>
      <c r="J808"/>
    </row>
    <row r="809" spans="1:10" x14ac:dyDescent="0.2">
      <c r="A809" s="131"/>
      <c r="B809"/>
      <c r="H809"/>
      <c r="J809"/>
    </row>
    <row r="810" spans="1:10" x14ac:dyDescent="0.2">
      <c r="A810" s="131"/>
      <c r="B810"/>
      <c r="H810"/>
      <c r="J810"/>
    </row>
    <row r="811" spans="1:10" x14ac:dyDescent="0.2">
      <c r="A811" s="131"/>
      <c r="B811"/>
      <c r="H811"/>
      <c r="J811"/>
    </row>
    <row r="812" spans="1:10" x14ac:dyDescent="0.2">
      <c r="A812" s="131"/>
      <c r="B812"/>
      <c r="H812"/>
      <c r="J812"/>
    </row>
    <row r="813" spans="1:10" x14ac:dyDescent="0.2">
      <c r="A813" s="131"/>
      <c r="B813"/>
      <c r="H813"/>
      <c r="J813"/>
    </row>
    <row r="814" spans="1:10" x14ac:dyDescent="0.2">
      <c r="A814" s="131"/>
      <c r="B814"/>
      <c r="H814"/>
      <c r="J814"/>
    </row>
    <row r="815" spans="1:10" x14ac:dyDescent="0.2">
      <c r="A815" s="131"/>
      <c r="B815"/>
      <c r="H815"/>
      <c r="J815"/>
    </row>
    <row r="816" spans="1:10" x14ac:dyDescent="0.2">
      <c r="A816" s="131"/>
      <c r="B816"/>
      <c r="H816"/>
      <c r="J816"/>
    </row>
    <row r="817" spans="1:10" x14ac:dyDescent="0.2">
      <c r="A817" s="131"/>
      <c r="B817"/>
      <c r="H817"/>
      <c r="J817"/>
    </row>
    <row r="818" spans="1:10" x14ac:dyDescent="0.2">
      <c r="A818" s="131"/>
      <c r="B818"/>
      <c r="H818"/>
      <c r="J818"/>
    </row>
    <row r="819" spans="1:10" x14ac:dyDescent="0.2">
      <c r="A819" s="131"/>
      <c r="B819"/>
      <c r="H819"/>
      <c r="J819"/>
    </row>
    <row r="820" spans="1:10" x14ac:dyDescent="0.2">
      <c r="A820" s="131"/>
      <c r="B820"/>
      <c r="H820"/>
      <c r="J820"/>
    </row>
    <row r="821" spans="1:10" x14ac:dyDescent="0.2">
      <c r="A821" s="131"/>
      <c r="B821"/>
      <c r="H821"/>
      <c r="J821"/>
    </row>
    <row r="822" spans="1:10" x14ac:dyDescent="0.2">
      <c r="A822" s="131"/>
      <c r="B822"/>
      <c r="H822"/>
      <c r="J822"/>
    </row>
    <row r="823" spans="1:10" x14ac:dyDescent="0.2">
      <c r="A823" s="131"/>
      <c r="B823"/>
      <c r="H823"/>
      <c r="J823"/>
    </row>
    <row r="824" spans="1:10" x14ac:dyDescent="0.2">
      <c r="A824" s="131"/>
      <c r="B824"/>
      <c r="H824"/>
      <c r="J824"/>
    </row>
    <row r="825" spans="1:10" x14ac:dyDescent="0.2">
      <c r="A825" s="131"/>
      <c r="B825"/>
      <c r="H825"/>
      <c r="J825"/>
    </row>
    <row r="826" spans="1:10" x14ac:dyDescent="0.2">
      <c r="A826" s="131"/>
      <c r="B826"/>
      <c r="H826"/>
      <c r="J826"/>
    </row>
    <row r="827" spans="1:10" x14ac:dyDescent="0.2">
      <c r="A827" s="131"/>
      <c r="B827"/>
      <c r="H827"/>
      <c r="J827"/>
    </row>
    <row r="828" spans="1:10" x14ac:dyDescent="0.2">
      <c r="A828" s="131"/>
      <c r="B828"/>
      <c r="H828"/>
      <c r="J828"/>
    </row>
    <row r="829" spans="1:10" x14ac:dyDescent="0.2">
      <c r="A829" s="131"/>
      <c r="B829"/>
      <c r="H829"/>
      <c r="J829"/>
    </row>
    <row r="830" spans="1:10" x14ac:dyDescent="0.2">
      <c r="A830" s="131"/>
      <c r="B830"/>
      <c r="H830"/>
      <c r="J830"/>
    </row>
    <row r="831" spans="1:10" x14ac:dyDescent="0.2">
      <c r="A831" s="131"/>
      <c r="B831"/>
      <c r="H831"/>
      <c r="J831"/>
    </row>
    <row r="832" spans="1:10" x14ac:dyDescent="0.2">
      <c r="A832" s="131"/>
      <c r="B832"/>
      <c r="H832"/>
      <c r="J832"/>
    </row>
    <row r="833" spans="1:10" x14ac:dyDescent="0.2">
      <c r="A833" s="131"/>
      <c r="B833"/>
      <c r="H833"/>
      <c r="J833"/>
    </row>
    <row r="834" spans="1:10" x14ac:dyDescent="0.2">
      <c r="A834" s="131"/>
      <c r="B834"/>
      <c r="H834"/>
      <c r="J834"/>
    </row>
    <row r="835" spans="1:10" x14ac:dyDescent="0.2">
      <c r="A835" s="131"/>
      <c r="B835"/>
      <c r="H835"/>
      <c r="J835"/>
    </row>
    <row r="836" spans="1:10" x14ac:dyDescent="0.2">
      <c r="A836" s="131"/>
      <c r="B836"/>
      <c r="H836"/>
      <c r="J836"/>
    </row>
    <row r="837" spans="1:10" x14ac:dyDescent="0.2">
      <c r="A837" s="131"/>
      <c r="B837"/>
      <c r="H837"/>
      <c r="J837"/>
    </row>
    <row r="838" spans="1:10" x14ac:dyDescent="0.2">
      <c r="A838" s="131"/>
      <c r="B838"/>
      <c r="H838"/>
      <c r="J838"/>
    </row>
    <row r="839" spans="1:10" x14ac:dyDescent="0.2">
      <c r="A839" s="131"/>
      <c r="B839"/>
      <c r="H839"/>
      <c r="J839"/>
    </row>
    <row r="840" spans="1:10" x14ac:dyDescent="0.2">
      <c r="A840" s="131"/>
      <c r="B840"/>
      <c r="H840"/>
      <c r="J840"/>
    </row>
    <row r="841" spans="1:10" x14ac:dyDescent="0.2">
      <c r="A841" s="131"/>
      <c r="B841"/>
      <c r="H841"/>
      <c r="J841"/>
    </row>
    <row r="842" spans="1:10" x14ac:dyDescent="0.2">
      <c r="A842" s="131"/>
      <c r="B842"/>
      <c r="H842"/>
      <c r="J842"/>
    </row>
    <row r="843" spans="1:10" x14ac:dyDescent="0.2">
      <c r="A843" s="131"/>
      <c r="B843"/>
      <c r="H843"/>
      <c r="J843"/>
    </row>
    <row r="844" spans="1:10" x14ac:dyDescent="0.2">
      <c r="A844" s="131"/>
      <c r="B844"/>
      <c r="H844"/>
      <c r="J844"/>
    </row>
    <row r="845" spans="1:10" x14ac:dyDescent="0.2">
      <c r="A845" s="131"/>
      <c r="B845"/>
      <c r="H845"/>
      <c r="J845"/>
    </row>
    <row r="846" spans="1:10" x14ac:dyDescent="0.2">
      <c r="A846" s="131"/>
      <c r="B846"/>
      <c r="H846"/>
      <c r="J846"/>
    </row>
    <row r="847" spans="1:10" x14ac:dyDescent="0.2">
      <c r="A847" s="131"/>
      <c r="B847"/>
      <c r="H847"/>
      <c r="J847"/>
    </row>
    <row r="848" spans="1:10" x14ac:dyDescent="0.2">
      <c r="A848" s="131"/>
      <c r="B848"/>
      <c r="H848"/>
      <c r="J848"/>
    </row>
    <row r="849" spans="1:10" x14ac:dyDescent="0.2">
      <c r="A849" s="131"/>
      <c r="B849"/>
      <c r="H849"/>
      <c r="J849"/>
    </row>
    <row r="850" spans="1:10" x14ac:dyDescent="0.2">
      <c r="A850" s="131"/>
      <c r="B850"/>
      <c r="H850"/>
      <c r="J850"/>
    </row>
    <row r="851" spans="1:10" x14ac:dyDescent="0.2">
      <c r="A851" s="131"/>
      <c r="B851"/>
      <c r="H851"/>
      <c r="J851"/>
    </row>
    <row r="852" spans="1:10" x14ac:dyDescent="0.2">
      <c r="A852" s="131"/>
      <c r="B852"/>
      <c r="H852"/>
      <c r="J852"/>
    </row>
    <row r="853" spans="1:10" x14ac:dyDescent="0.2">
      <c r="A853" s="131"/>
      <c r="B853"/>
      <c r="H853"/>
      <c r="J853"/>
    </row>
    <row r="854" spans="1:10" x14ac:dyDescent="0.2">
      <c r="A854" s="131"/>
      <c r="B854"/>
      <c r="H854"/>
      <c r="J854"/>
    </row>
    <row r="855" spans="1:10" x14ac:dyDescent="0.2">
      <c r="A855" s="131"/>
      <c r="B855"/>
      <c r="H855"/>
      <c r="J855"/>
    </row>
    <row r="856" spans="1:10" x14ac:dyDescent="0.2">
      <c r="A856" s="131"/>
      <c r="B856"/>
      <c r="H856"/>
      <c r="J856"/>
    </row>
    <row r="857" spans="1:10" x14ac:dyDescent="0.2">
      <c r="A857" s="131"/>
      <c r="B857"/>
      <c r="H857"/>
      <c r="J857"/>
    </row>
    <row r="858" spans="1:10" x14ac:dyDescent="0.2">
      <c r="A858" s="131"/>
      <c r="B858"/>
      <c r="H858"/>
      <c r="J858"/>
    </row>
    <row r="859" spans="1:10" x14ac:dyDescent="0.2">
      <c r="A859" s="131"/>
      <c r="B859"/>
      <c r="H859"/>
      <c r="J859"/>
    </row>
    <row r="860" spans="1:10" x14ac:dyDescent="0.2">
      <c r="A860" s="131"/>
      <c r="B860"/>
      <c r="H860"/>
      <c r="J860"/>
    </row>
    <row r="861" spans="1:10" x14ac:dyDescent="0.2">
      <c r="A861" s="131"/>
      <c r="B861"/>
      <c r="H861"/>
      <c r="J861"/>
    </row>
    <row r="862" spans="1:10" x14ac:dyDescent="0.2">
      <c r="A862" s="131"/>
      <c r="B862"/>
      <c r="H862"/>
      <c r="J862"/>
    </row>
    <row r="863" spans="1:10" x14ac:dyDescent="0.2">
      <c r="A863" s="131"/>
      <c r="B863"/>
      <c r="H863"/>
      <c r="J863"/>
    </row>
    <row r="864" spans="1:10" x14ac:dyDescent="0.2">
      <c r="A864" s="131"/>
      <c r="B864"/>
      <c r="H864"/>
      <c r="J864"/>
    </row>
    <row r="865" spans="1:10" x14ac:dyDescent="0.2">
      <c r="A865" s="131"/>
      <c r="B865"/>
      <c r="H865"/>
      <c r="J865"/>
    </row>
    <row r="866" spans="1:10" x14ac:dyDescent="0.2">
      <c r="A866" s="131"/>
      <c r="B866"/>
      <c r="H866"/>
      <c r="J866"/>
    </row>
    <row r="867" spans="1:10" x14ac:dyDescent="0.2">
      <c r="A867" s="131"/>
      <c r="B867"/>
      <c r="H867"/>
      <c r="J867"/>
    </row>
    <row r="868" spans="1:10" x14ac:dyDescent="0.2">
      <c r="A868" s="131"/>
      <c r="B868"/>
      <c r="H868"/>
      <c r="J868"/>
    </row>
    <row r="869" spans="1:10" x14ac:dyDescent="0.2">
      <c r="A869" s="131"/>
      <c r="B869"/>
      <c r="H869"/>
      <c r="J869"/>
    </row>
    <row r="870" spans="1:10" x14ac:dyDescent="0.2">
      <c r="A870" s="131"/>
      <c r="B870"/>
      <c r="H870"/>
      <c r="J870"/>
    </row>
    <row r="871" spans="1:10" x14ac:dyDescent="0.2">
      <c r="A871" s="131"/>
      <c r="B871"/>
      <c r="H871"/>
      <c r="J871"/>
    </row>
    <row r="872" spans="1:10" x14ac:dyDescent="0.2">
      <c r="A872" s="131"/>
      <c r="B872"/>
      <c r="H872"/>
      <c r="J872"/>
    </row>
    <row r="873" spans="1:10" x14ac:dyDescent="0.2">
      <c r="A873" s="131"/>
      <c r="B873"/>
      <c r="H873"/>
      <c r="J873"/>
    </row>
    <row r="874" spans="1:10" x14ac:dyDescent="0.2">
      <c r="A874" s="131"/>
      <c r="B874"/>
      <c r="H874"/>
      <c r="J874"/>
    </row>
    <row r="875" spans="1:10" x14ac:dyDescent="0.2">
      <c r="A875" s="131"/>
      <c r="B875"/>
      <c r="H875"/>
      <c r="J875"/>
    </row>
    <row r="876" spans="1:10" x14ac:dyDescent="0.2">
      <c r="A876" s="131"/>
      <c r="B876"/>
      <c r="H876"/>
      <c r="J876"/>
    </row>
    <row r="877" spans="1:10" x14ac:dyDescent="0.2">
      <c r="A877" s="131"/>
      <c r="B877"/>
      <c r="H877"/>
      <c r="J877"/>
    </row>
    <row r="878" spans="1:10" x14ac:dyDescent="0.2">
      <c r="A878" s="131"/>
      <c r="B878"/>
      <c r="H878"/>
      <c r="J878"/>
    </row>
    <row r="879" spans="1:10" x14ac:dyDescent="0.2">
      <c r="A879" s="131"/>
      <c r="B879"/>
      <c r="H879"/>
      <c r="J879"/>
    </row>
    <row r="880" spans="1:10" x14ac:dyDescent="0.2">
      <c r="A880" s="131"/>
      <c r="B880"/>
      <c r="H880"/>
      <c r="J880"/>
    </row>
    <row r="881" spans="1:10" x14ac:dyDescent="0.2">
      <c r="A881" s="131"/>
      <c r="B881"/>
      <c r="H881"/>
      <c r="J881"/>
    </row>
    <row r="882" spans="1:10" x14ac:dyDescent="0.2">
      <c r="A882" s="131"/>
      <c r="B882"/>
      <c r="H882"/>
      <c r="J882"/>
    </row>
    <row r="883" spans="1:10" x14ac:dyDescent="0.2">
      <c r="A883" s="131"/>
      <c r="B883"/>
      <c r="H883"/>
      <c r="J883"/>
    </row>
    <row r="884" spans="1:10" x14ac:dyDescent="0.2">
      <c r="A884" s="131"/>
      <c r="B884"/>
      <c r="H884"/>
      <c r="J884"/>
    </row>
    <row r="885" spans="1:10" x14ac:dyDescent="0.2">
      <c r="A885" s="131"/>
      <c r="B885"/>
      <c r="H885"/>
      <c r="J885"/>
    </row>
    <row r="886" spans="1:10" x14ac:dyDescent="0.2">
      <c r="A886" s="131"/>
      <c r="B886"/>
      <c r="H886"/>
      <c r="J886"/>
    </row>
    <row r="887" spans="1:10" x14ac:dyDescent="0.2">
      <c r="A887" s="131"/>
      <c r="B887"/>
      <c r="H887"/>
      <c r="J887"/>
    </row>
    <row r="888" spans="1:10" x14ac:dyDescent="0.2">
      <c r="A888" s="131"/>
      <c r="B888"/>
      <c r="H888"/>
      <c r="J888"/>
    </row>
    <row r="889" spans="1:10" x14ac:dyDescent="0.2">
      <c r="A889" s="131"/>
      <c r="B889"/>
      <c r="H889"/>
      <c r="J889"/>
    </row>
    <row r="890" spans="1:10" x14ac:dyDescent="0.2">
      <c r="A890" s="131"/>
      <c r="B890"/>
      <c r="H890"/>
      <c r="J890"/>
    </row>
    <row r="891" spans="1:10" x14ac:dyDescent="0.2">
      <c r="A891" s="131"/>
      <c r="B891"/>
      <c r="H891"/>
      <c r="J891"/>
    </row>
    <row r="892" spans="1:10" x14ac:dyDescent="0.2">
      <c r="A892" s="131"/>
      <c r="B892"/>
      <c r="H892"/>
      <c r="J892"/>
    </row>
    <row r="893" spans="1:10" x14ac:dyDescent="0.2">
      <c r="A893" s="131"/>
      <c r="B893"/>
      <c r="H893"/>
      <c r="J893"/>
    </row>
    <row r="894" spans="1:10" x14ac:dyDescent="0.2">
      <c r="A894" s="131"/>
      <c r="B894"/>
      <c r="H894"/>
      <c r="J894"/>
    </row>
    <row r="895" spans="1:10" x14ac:dyDescent="0.2">
      <c r="A895" s="131"/>
      <c r="B895"/>
      <c r="H895"/>
      <c r="J895"/>
    </row>
    <row r="896" spans="1:10" x14ac:dyDescent="0.2">
      <c r="A896" s="131"/>
      <c r="B896"/>
      <c r="H896"/>
      <c r="J896"/>
    </row>
    <row r="897" spans="1:10" x14ac:dyDescent="0.2">
      <c r="A897" s="131"/>
      <c r="B897"/>
      <c r="H897"/>
      <c r="J897"/>
    </row>
    <row r="898" spans="1:10" x14ac:dyDescent="0.2">
      <c r="A898" s="131"/>
      <c r="B898"/>
      <c r="H898"/>
      <c r="J898"/>
    </row>
    <row r="899" spans="1:10" x14ac:dyDescent="0.2">
      <c r="A899" s="131"/>
      <c r="B899"/>
      <c r="H899"/>
      <c r="J899"/>
    </row>
    <row r="900" spans="1:10" x14ac:dyDescent="0.2">
      <c r="A900" s="131"/>
      <c r="B900"/>
      <c r="H900"/>
      <c r="J900"/>
    </row>
    <row r="901" spans="1:10" x14ac:dyDescent="0.2">
      <c r="A901" s="131"/>
      <c r="B901"/>
      <c r="H901"/>
      <c r="J901"/>
    </row>
    <row r="902" spans="1:10" x14ac:dyDescent="0.2">
      <c r="A902" s="131"/>
      <c r="B902"/>
      <c r="H902"/>
      <c r="J902"/>
    </row>
    <row r="903" spans="1:10" x14ac:dyDescent="0.2">
      <c r="A903" s="131"/>
      <c r="B903"/>
      <c r="H903"/>
      <c r="J903"/>
    </row>
    <row r="904" spans="1:10" x14ac:dyDescent="0.2">
      <c r="A904" s="131"/>
      <c r="B904"/>
      <c r="H904"/>
      <c r="J904"/>
    </row>
    <row r="905" spans="1:10" x14ac:dyDescent="0.2">
      <c r="A905" s="131"/>
      <c r="B905"/>
      <c r="H905"/>
      <c r="J905"/>
    </row>
    <row r="906" spans="1:10" x14ac:dyDescent="0.2">
      <c r="A906" s="131"/>
      <c r="B906"/>
      <c r="H906"/>
      <c r="J906"/>
    </row>
    <row r="907" spans="1:10" x14ac:dyDescent="0.2">
      <c r="A907" s="131"/>
      <c r="B907"/>
      <c r="H907"/>
      <c r="J907"/>
    </row>
    <row r="908" spans="1:10" x14ac:dyDescent="0.2">
      <c r="A908" s="131"/>
      <c r="B908"/>
      <c r="H908"/>
      <c r="J908"/>
    </row>
    <row r="909" spans="1:10" x14ac:dyDescent="0.2">
      <c r="A909" s="131"/>
      <c r="B909"/>
      <c r="H909"/>
      <c r="J909"/>
    </row>
    <row r="910" spans="1:10" x14ac:dyDescent="0.2">
      <c r="A910" s="131"/>
      <c r="B910"/>
      <c r="H910"/>
      <c r="J910"/>
    </row>
    <row r="911" spans="1:10" x14ac:dyDescent="0.2">
      <c r="A911" s="131"/>
      <c r="B911"/>
      <c r="H911"/>
      <c r="J911"/>
    </row>
    <row r="912" spans="1:10" x14ac:dyDescent="0.2">
      <c r="A912" s="131"/>
      <c r="B912"/>
      <c r="H912"/>
      <c r="J912"/>
    </row>
    <row r="913" spans="1:10" x14ac:dyDescent="0.2">
      <c r="A913" s="131"/>
      <c r="B913"/>
      <c r="H913"/>
      <c r="J913"/>
    </row>
    <row r="914" spans="1:10" x14ac:dyDescent="0.2">
      <c r="A914" s="131"/>
      <c r="B914"/>
      <c r="H914"/>
      <c r="J914"/>
    </row>
    <row r="915" spans="1:10" x14ac:dyDescent="0.2">
      <c r="A915" s="131"/>
      <c r="B915"/>
      <c r="H915"/>
      <c r="J915"/>
    </row>
    <row r="916" spans="1:10" x14ac:dyDescent="0.2">
      <c r="A916" s="131"/>
      <c r="B916"/>
      <c r="H916"/>
      <c r="J916"/>
    </row>
    <row r="917" spans="1:10" x14ac:dyDescent="0.2">
      <c r="A917" s="131"/>
      <c r="B917"/>
      <c r="H917"/>
      <c r="J917"/>
    </row>
    <row r="918" spans="1:10" x14ac:dyDescent="0.2">
      <c r="A918" s="131"/>
      <c r="B918"/>
      <c r="H918"/>
      <c r="J918"/>
    </row>
    <row r="919" spans="1:10" x14ac:dyDescent="0.2">
      <c r="A919" s="131"/>
      <c r="B919"/>
      <c r="H919"/>
      <c r="J919"/>
    </row>
    <row r="920" spans="1:10" x14ac:dyDescent="0.2">
      <c r="A920" s="131"/>
      <c r="B920"/>
      <c r="H920"/>
      <c r="J920"/>
    </row>
    <row r="921" spans="1:10" x14ac:dyDescent="0.2">
      <c r="A921" s="131"/>
      <c r="B921"/>
      <c r="H921"/>
      <c r="J921"/>
    </row>
    <row r="922" spans="1:10" x14ac:dyDescent="0.2">
      <c r="A922" s="131"/>
      <c r="B922"/>
      <c r="H922"/>
      <c r="J922"/>
    </row>
    <row r="923" spans="1:10" x14ac:dyDescent="0.2">
      <c r="A923" s="131"/>
      <c r="B923"/>
      <c r="H923"/>
      <c r="J923"/>
    </row>
    <row r="924" spans="1:10" x14ac:dyDescent="0.2">
      <c r="A924" s="131"/>
      <c r="B924"/>
      <c r="H924"/>
      <c r="J924"/>
    </row>
    <row r="925" spans="1:10" x14ac:dyDescent="0.2">
      <c r="A925" s="131"/>
      <c r="B925"/>
      <c r="H925"/>
      <c r="J925"/>
    </row>
    <row r="926" spans="1:10" x14ac:dyDescent="0.2">
      <c r="A926" s="131"/>
      <c r="B926"/>
      <c r="H926"/>
      <c r="J926"/>
    </row>
    <row r="927" spans="1:10" x14ac:dyDescent="0.2">
      <c r="A927" s="131"/>
      <c r="B927"/>
      <c r="H927"/>
      <c r="J927"/>
    </row>
    <row r="928" spans="1:10" x14ac:dyDescent="0.2">
      <c r="A928" s="131"/>
      <c r="B928"/>
      <c r="H928"/>
      <c r="J928"/>
    </row>
    <row r="929" spans="1:10" x14ac:dyDescent="0.2">
      <c r="A929" s="131"/>
      <c r="B929"/>
      <c r="H929"/>
      <c r="J929"/>
    </row>
    <row r="930" spans="1:10" x14ac:dyDescent="0.2">
      <c r="A930" s="131"/>
      <c r="B930"/>
      <c r="H930"/>
      <c r="J930"/>
    </row>
    <row r="931" spans="1:10" x14ac:dyDescent="0.2">
      <c r="A931" s="131"/>
      <c r="B931"/>
      <c r="H931"/>
      <c r="J931"/>
    </row>
    <row r="932" spans="1:10" x14ac:dyDescent="0.2">
      <c r="A932" s="131"/>
      <c r="B932"/>
      <c r="H932"/>
      <c r="J932"/>
    </row>
    <row r="933" spans="1:10" x14ac:dyDescent="0.2">
      <c r="A933" s="131"/>
      <c r="B933"/>
      <c r="H933"/>
      <c r="J933"/>
    </row>
    <row r="934" spans="1:10" x14ac:dyDescent="0.2">
      <c r="A934" s="131"/>
      <c r="B934"/>
      <c r="H934"/>
      <c r="J934"/>
    </row>
    <row r="935" spans="1:10" x14ac:dyDescent="0.2">
      <c r="A935" s="131"/>
      <c r="B935"/>
      <c r="H935"/>
      <c r="J935"/>
    </row>
    <row r="936" spans="1:10" x14ac:dyDescent="0.2">
      <c r="A936" s="131"/>
      <c r="B936"/>
      <c r="H936"/>
      <c r="J936"/>
    </row>
    <row r="937" spans="1:10" x14ac:dyDescent="0.2">
      <c r="A937" s="131"/>
      <c r="B937"/>
      <c r="H937"/>
      <c r="J937"/>
    </row>
    <row r="938" spans="1:10" x14ac:dyDescent="0.2">
      <c r="A938" s="131"/>
      <c r="B938"/>
      <c r="H938"/>
      <c r="J938"/>
    </row>
    <row r="939" spans="1:10" x14ac:dyDescent="0.2">
      <c r="A939" s="131"/>
      <c r="B939"/>
      <c r="H939"/>
      <c r="J939"/>
    </row>
    <row r="940" spans="1:10" x14ac:dyDescent="0.2">
      <c r="A940" s="131"/>
      <c r="B940"/>
      <c r="H940"/>
      <c r="J940"/>
    </row>
    <row r="941" spans="1:10" x14ac:dyDescent="0.2">
      <c r="A941" s="131"/>
      <c r="B941"/>
      <c r="H941"/>
      <c r="J941"/>
    </row>
    <row r="942" spans="1:10" x14ac:dyDescent="0.2">
      <c r="A942" s="131"/>
      <c r="B942"/>
      <c r="H942"/>
      <c r="J942"/>
    </row>
    <row r="943" spans="1:10" x14ac:dyDescent="0.2">
      <c r="A943" s="131"/>
      <c r="B943"/>
      <c r="H943"/>
      <c r="J943"/>
    </row>
    <row r="944" spans="1:10" x14ac:dyDescent="0.2">
      <c r="A944" s="131"/>
      <c r="B944"/>
      <c r="H944"/>
      <c r="J944"/>
    </row>
    <row r="945" spans="1:10" x14ac:dyDescent="0.2">
      <c r="A945" s="131"/>
      <c r="B945"/>
      <c r="H945"/>
      <c r="J945"/>
    </row>
    <row r="946" spans="1:10" x14ac:dyDescent="0.2">
      <c r="A946" s="131"/>
      <c r="B946"/>
      <c r="H946"/>
      <c r="J946"/>
    </row>
    <row r="947" spans="1:10" x14ac:dyDescent="0.2">
      <c r="A947" s="131"/>
      <c r="B947"/>
      <c r="H947"/>
      <c r="J947"/>
    </row>
    <row r="948" spans="1:10" x14ac:dyDescent="0.2">
      <c r="A948" s="131"/>
      <c r="B948"/>
      <c r="H948"/>
      <c r="J948"/>
    </row>
    <row r="949" spans="1:10" x14ac:dyDescent="0.2">
      <c r="A949" s="131"/>
      <c r="B949"/>
      <c r="H949"/>
      <c r="J949"/>
    </row>
    <row r="950" spans="1:10" x14ac:dyDescent="0.2">
      <c r="A950" s="131"/>
      <c r="B950"/>
      <c r="H950"/>
      <c r="J950"/>
    </row>
    <row r="951" spans="1:10" x14ac:dyDescent="0.2">
      <c r="A951" s="131"/>
      <c r="B951"/>
      <c r="H951"/>
      <c r="J951"/>
    </row>
    <row r="952" spans="1:10" x14ac:dyDescent="0.2">
      <c r="A952" s="131"/>
      <c r="B952"/>
      <c r="H952"/>
      <c r="J952"/>
    </row>
    <row r="953" spans="1:10" x14ac:dyDescent="0.2">
      <c r="A953" s="131"/>
      <c r="B953"/>
      <c r="H953"/>
      <c r="J953"/>
    </row>
    <row r="954" spans="1:10" x14ac:dyDescent="0.2">
      <c r="A954" s="131"/>
      <c r="B954"/>
      <c r="H954"/>
      <c r="J954"/>
    </row>
    <row r="955" spans="1:10" x14ac:dyDescent="0.2">
      <c r="A955" s="131"/>
      <c r="B955"/>
      <c r="H955"/>
      <c r="J955"/>
    </row>
    <row r="956" spans="1:10" x14ac:dyDescent="0.2">
      <c r="A956" s="131"/>
      <c r="B956"/>
      <c r="H956"/>
      <c r="J956"/>
    </row>
    <row r="957" spans="1:10" x14ac:dyDescent="0.2">
      <c r="A957" s="131"/>
      <c r="B957"/>
      <c r="H957"/>
      <c r="J957"/>
    </row>
    <row r="958" spans="1:10" x14ac:dyDescent="0.2">
      <c r="A958" s="131"/>
      <c r="B958"/>
      <c r="H958"/>
      <c r="J958"/>
    </row>
    <row r="959" spans="1:10" x14ac:dyDescent="0.2">
      <c r="A959" s="131"/>
      <c r="B959"/>
      <c r="H959"/>
      <c r="J959"/>
    </row>
    <row r="960" spans="1:10" x14ac:dyDescent="0.2">
      <c r="A960" s="131"/>
      <c r="B960"/>
      <c r="H960"/>
      <c r="J960"/>
    </row>
    <row r="961" spans="1:10" x14ac:dyDescent="0.2">
      <c r="A961" s="131"/>
      <c r="B961"/>
      <c r="H961"/>
      <c r="J961"/>
    </row>
    <row r="962" spans="1:10" x14ac:dyDescent="0.2">
      <c r="A962" s="131"/>
      <c r="B962"/>
      <c r="H962"/>
      <c r="J962"/>
    </row>
    <row r="963" spans="1:10" x14ac:dyDescent="0.2">
      <c r="A963" s="131"/>
      <c r="B963"/>
      <c r="H963"/>
      <c r="J963"/>
    </row>
    <row r="964" spans="1:10" x14ac:dyDescent="0.2">
      <c r="A964" s="131"/>
      <c r="B964"/>
      <c r="H964"/>
      <c r="J964"/>
    </row>
    <row r="965" spans="1:10" x14ac:dyDescent="0.2">
      <c r="A965" s="131"/>
      <c r="B965"/>
      <c r="H965"/>
      <c r="J965"/>
    </row>
    <row r="966" spans="1:10" x14ac:dyDescent="0.2">
      <c r="A966" s="131"/>
      <c r="B966"/>
      <c r="H966"/>
      <c r="J966"/>
    </row>
    <row r="967" spans="1:10" x14ac:dyDescent="0.2">
      <c r="A967" s="131"/>
      <c r="B967"/>
      <c r="H967"/>
      <c r="J967"/>
    </row>
    <row r="968" spans="1:10" x14ac:dyDescent="0.2">
      <c r="A968" s="131"/>
      <c r="B968"/>
      <c r="H968"/>
      <c r="J968"/>
    </row>
    <row r="969" spans="1:10" x14ac:dyDescent="0.2">
      <c r="A969" s="131"/>
      <c r="B969"/>
      <c r="H969"/>
      <c r="J969"/>
    </row>
    <row r="970" spans="1:10" x14ac:dyDescent="0.2">
      <c r="A970" s="131"/>
      <c r="B970"/>
      <c r="H970"/>
      <c r="J970"/>
    </row>
    <row r="971" spans="1:10" x14ac:dyDescent="0.2">
      <c r="A971" s="131"/>
      <c r="B971"/>
      <c r="H971"/>
      <c r="J971"/>
    </row>
    <row r="972" spans="1:10" x14ac:dyDescent="0.2">
      <c r="A972" s="131"/>
      <c r="B972"/>
      <c r="H972"/>
      <c r="J972"/>
    </row>
    <row r="973" spans="1:10" x14ac:dyDescent="0.2">
      <c r="A973" s="131"/>
      <c r="B973"/>
      <c r="H973"/>
      <c r="J973"/>
    </row>
    <row r="974" spans="1:10" x14ac:dyDescent="0.2">
      <c r="A974" s="131"/>
      <c r="B974"/>
      <c r="H974"/>
      <c r="J974"/>
    </row>
    <row r="975" spans="1:10" x14ac:dyDescent="0.2">
      <c r="A975" s="131"/>
      <c r="B975"/>
      <c r="H975"/>
      <c r="J975"/>
    </row>
    <row r="976" spans="1:10" x14ac:dyDescent="0.2">
      <c r="A976" s="131"/>
      <c r="B976"/>
      <c r="H976"/>
      <c r="J976"/>
    </row>
    <row r="977" spans="1:10" x14ac:dyDescent="0.2">
      <c r="A977" s="131"/>
      <c r="B977"/>
      <c r="H977"/>
      <c r="J977"/>
    </row>
    <row r="978" spans="1:10" x14ac:dyDescent="0.2">
      <c r="A978" s="131"/>
      <c r="B978"/>
      <c r="H978"/>
      <c r="J978"/>
    </row>
    <row r="979" spans="1:10" x14ac:dyDescent="0.2">
      <c r="A979" s="131"/>
      <c r="B979"/>
      <c r="H979"/>
      <c r="J979"/>
    </row>
    <row r="980" spans="1:10" x14ac:dyDescent="0.2">
      <c r="A980" s="131"/>
      <c r="B980"/>
      <c r="H980"/>
      <c r="J980"/>
    </row>
    <row r="981" spans="1:10" x14ac:dyDescent="0.2">
      <c r="A981" s="131"/>
      <c r="B981"/>
      <c r="H981"/>
      <c r="J981"/>
    </row>
    <row r="982" spans="1:10" x14ac:dyDescent="0.2">
      <c r="A982" s="131"/>
      <c r="B982"/>
      <c r="H982"/>
      <c r="J982"/>
    </row>
    <row r="983" spans="1:10" x14ac:dyDescent="0.2">
      <c r="A983" s="131"/>
      <c r="B983"/>
      <c r="H983"/>
      <c r="J983"/>
    </row>
    <row r="984" spans="1:10" x14ac:dyDescent="0.2">
      <c r="A984" s="131"/>
      <c r="B984"/>
      <c r="H984"/>
      <c r="J984"/>
    </row>
    <row r="985" spans="1:10" x14ac:dyDescent="0.2">
      <c r="A985" s="131"/>
      <c r="B985"/>
      <c r="H985"/>
      <c r="J985"/>
    </row>
    <row r="986" spans="1:10" x14ac:dyDescent="0.2">
      <c r="A986" s="131"/>
      <c r="B986"/>
      <c r="H986"/>
      <c r="J986"/>
    </row>
    <row r="987" spans="1:10" x14ac:dyDescent="0.2">
      <c r="A987" s="131"/>
      <c r="B987"/>
      <c r="H987"/>
      <c r="J987"/>
    </row>
    <row r="988" spans="1:10" x14ac:dyDescent="0.2">
      <c r="A988" s="131"/>
      <c r="B988"/>
      <c r="H988"/>
      <c r="J988"/>
    </row>
    <row r="989" spans="1:10" x14ac:dyDescent="0.2">
      <c r="A989" s="131"/>
      <c r="B989"/>
      <c r="H989"/>
      <c r="J989"/>
    </row>
    <row r="990" spans="1:10" x14ac:dyDescent="0.2">
      <c r="A990" s="131"/>
      <c r="B990"/>
      <c r="H990"/>
      <c r="J990"/>
    </row>
    <row r="991" spans="1:10" x14ac:dyDescent="0.2">
      <c r="A991" s="131"/>
      <c r="B991"/>
      <c r="H991"/>
      <c r="J991"/>
    </row>
    <row r="992" spans="1:10" x14ac:dyDescent="0.2">
      <c r="A992" s="131"/>
      <c r="B992"/>
      <c r="H992"/>
      <c r="J992"/>
    </row>
    <row r="993" spans="1:10" x14ac:dyDescent="0.2">
      <c r="A993" s="131"/>
      <c r="B993"/>
      <c r="H993"/>
      <c r="J993"/>
    </row>
    <row r="994" spans="1:10" x14ac:dyDescent="0.2">
      <c r="A994" s="131"/>
      <c r="B994"/>
      <c r="H994"/>
      <c r="J994"/>
    </row>
    <row r="995" spans="1:10" x14ac:dyDescent="0.2">
      <c r="A995" s="131"/>
      <c r="B995"/>
      <c r="H995"/>
      <c r="J995"/>
    </row>
    <row r="996" spans="1:10" x14ac:dyDescent="0.2">
      <c r="A996" s="131"/>
      <c r="B996"/>
      <c r="H996"/>
      <c r="J996"/>
    </row>
    <row r="997" spans="1:10" x14ac:dyDescent="0.2">
      <c r="A997" s="131"/>
      <c r="B997"/>
      <c r="H997"/>
      <c r="J997"/>
    </row>
    <row r="998" spans="1:10" x14ac:dyDescent="0.2">
      <c r="A998" s="131"/>
      <c r="B998"/>
      <c r="H998"/>
      <c r="J998"/>
    </row>
    <row r="999" spans="1:10" x14ac:dyDescent="0.2">
      <c r="A999" s="131"/>
      <c r="B999"/>
      <c r="H999"/>
      <c r="J999"/>
    </row>
    <row r="1000" spans="1:10" x14ac:dyDescent="0.2">
      <c r="A1000" s="131"/>
      <c r="B1000"/>
      <c r="H1000"/>
      <c r="J1000"/>
    </row>
    <row r="1001" spans="1:10" x14ac:dyDescent="0.2">
      <c r="A1001" s="131"/>
      <c r="B1001"/>
      <c r="H1001"/>
      <c r="J1001"/>
    </row>
    <row r="1002" spans="1:10" x14ac:dyDescent="0.2">
      <c r="A1002" s="131"/>
      <c r="B1002"/>
      <c r="H1002"/>
      <c r="J1002"/>
    </row>
    <row r="1003" spans="1:10" x14ac:dyDescent="0.2">
      <c r="A1003" s="131"/>
      <c r="B1003"/>
      <c r="H1003"/>
      <c r="J1003"/>
    </row>
    <row r="1004" spans="1:10" x14ac:dyDescent="0.2">
      <c r="A1004" s="131"/>
      <c r="B1004"/>
      <c r="H1004"/>
      <c r="J1004"/>
    </row>
    <row r="1005" spans="1:10" x14ac:dyDescent="0.2">
      <c r="A1005" s="131"/>
      <c r="B1005"/>
      <c r="H1005"/>
      <c r="J1005"/>
    </row>
    <row r="1006" spans="1:10" x14ac:dyDescent="0.2">
      <c r="A1006" s="131"/>
      <c r="B1006"/>
      <c r="H1006"/>
      <c r="J1006"/>
    </row>
    <row r="1007" spans="1:10" x14ac:dyDescent="0.2">
      <c r="A1007" s="131"/>
      <c r="B1007"/>
      <c r="H1007"/>
      <c r="J1007"/>
    </row>
    <row r="1008" spans="1:10" x14ac:dyDescent="0.2">
      <c r="A1008" s="131"/>
      <c r="B1008"/>
      <c r="H1008"/>
      <c r="J1008"/>
    </row>
    <row r="1009" spans="1:10" x14ac:dyDescent="0.2">
      <c r="A1009" s="131"/>
      <c r="B1009"/>
      <c r="H1009"/>
      <c r="J1009"/>
    </row>
    <row r="1010" spans="1:10" x14ac:dyDescent="0.2">
      <c r="A1010" s="131"/>
      <c r="B1010"/>
      <c r="H1010"/>
      <c r="J1010"/>
    </row>
    <row r="1011" spans="1:10" x14ac:dyDescent="0.2">
      <c r="A1011" s="131"/>
      <c r="B1011"/>
      <c r="H1011"/>
      <c r="J1011"/>
    </row>
    <row r="1012" spans="1:10" x14ac:dyDescent="0.2">
      <c r="A1012" s="131"/>
      <c r="B1012"/>
      <c r="H1012"/>
      <c r="J1012"/>
    </row>
    <row r="1013" spans="1:10" x14ac:dyDescent="0.2">
      <c r="A1013" s="131"/>
      <c r="B1013"/>
      <c r="H1013"/>
      <c r="J1013"/>
    </row>
    <row r="1014" spans="1:10" x14ac:dyDescent="0.2">
      <c r="A1014" s="131"/>
      <c r="B1014"/>
      <c r="H1014"/>
      <c r="J1014"/>
    </row>
    <row r="1015" spans="1:10" x14ac:dyDescent="0.2">
      <c r="A1015" s="131"/>
      <c r="B1015"/>
      <c r="H1015"/>
      <c r="J1015"/>
    </row>
    <row r="1016" spans="1:10" x14ac:dyDescent="0.2">
      <c r="A1016" s="131"/>
      <c r="B1016"/>
      <c r="H1016"/>
      <c r="J1016"/>
    </row>
    <row r="1017" spans="1:10" x14ac:dyDescent="0.2">
      <c r="A1017" s="131"/>
      <c r="B1017"/>
      <c r="H1017"/>
      <c r="J1017"/>
    </row>
    <row r="1018" spans="1:10" x14ac:dyDescent="0.2">
      <c r="A1018" s="131"/>
      <c r="B1018"/>
      <c r="H1018"/>
      <c r="J1018"/>
    </row>
    <row r="1019" spans="1:10" x14ac:dyDescent="0.2">
      <c r="A1019" s="131"/>
      <c r="B1019"/>
      <c r="H1019"/>
      <c r="J1019"/>
    </row>
    <row r="1020" spans="1:10" x14ac:dyDescent="0.2">
      <c r="A1020" s="131"/>
      <c r="B1020"/>
      <c r="H1020"/>
      <c r="J1020"/>
    </row>
    <row r="1021" spans="1:10" x14ac:dyDescent="0.2">
      <c r="A1021" s="131"/>
      <c r="B1021"/>
      <c r="H1021"/>
      <c r="J1021"/>
    </row>
    <row r="1022" spans="1:10" x14ac:dyDescent="0.2">
      <c r="A1022" s="131"/>
      <c r="B1022"/>
      <c r="H1022"/>
      <c r="J1022"/>
    </row>
    <row r="1023" spans="1:10" x14ac:dyDescent="0.2">
      <c r="A1023" s="131"/>
      <c r="B1023"/>
      <c r="H1023"/>
      <c r="J1023"/>
    </row>
    <row r="1024" spans="1:10" x14ac:dyDescent="0.2">
      <c r="A1024" s="131"/>
      <c r="B1024"/>
      <c r="H1024"/>
      <c r="J1024"/>
    </row>
    <row r="1025" spans="1:10" x14ac:dyDescent="0.2">
      <c r="A1025" s="131"/>
      <c r="B1025"/>
      <c r="H1025"/>
      <c r="J1025"/>
    </row>
    <row r="1026" spans="1:10" x14ac:dyDescent="0.2">
      <c r="A1026" s="131"/>
      <c r="B1026"/>
      <c r="H1026"/>
      <c r="J1026"/>
    </row>
    <row r="1027" spans="1:10" x14ac:dyDescent="0.2">
      <c r="A1027" s="131"/>
      <c r="B1027"/>
      <c r="H1027"/>
      <c r="J1027"/>
    </row>
    <row r="1028" spans="1:10" x14ac:dyDescent="0.2">
      <c r="A1028" s="131"/>
      <c r="B1028"/>
      <c r="H1028"/>
      <c r="J1028"/>
    </row>
    <row r="1029" spans="1:10" x14ac:dyDescent="0.2">
      <c r="A1029" s="131"/>
      <c r="B1029"/>
      <c r="H1029"/>
      <c r="J1029"/>
    </row>
    <row r="1030" spans="1:10" x14ac:dyDescent="0.2">
      <c r="A1030" s="131"/>
      <c r="B1030"/>
      <c r="H1030"/>
      <c r="J1030"/>
    </row>
    <row r="1031" spans="1:10" x14ac:dyDescent="0.2">
      <c r="A1031" s="131"/>
      <c r="B1031"/>
      <c r="H1031"/>
      <c r="J1031"/>
    </row>
    <row r="1032" spans="1:10" x14ac:dyDescent="0.2">
      <c r="A1032" s="131"/>
      <c r="B1032"/>
      <c r="H1032"/>
      <c r="J1032"/>
    </row>
    <row r="1033" spans="1:10" x14ac:dyDescent="0.2">
      <c r="A1033" s="131"/>
      <c r="B1033"/>
      <c r="H1033"/>
      <c r="J1033"/>
    </row>
    <row r="1034" spans="1:10" x14ac:dyDescent="0.2">
      <c r="A1034" s="131"/>
      <c r="B1034"/>
      <c r="H1034"/>
      <c r="J1034"/>
    </row>
    <row r="1035" spans="1:10" x14ac:dyDescent="0.2">
      <c r="A1035" s="131"/>
      <c r="B1035"/>
      <c r="H1035"/>
      <c r="J1035"/>
    </row>
    <row r="1036" spans="1:10" x14ac:dyDescent="0.2">
      <c r="A1036" s="131"/>
      <c r="B1036"/>
      <c r="H1036"/>
      <c r="J1036"/>
    </row>
    <row r="1037" spans="1:10" x14ac:dyDescent="0.2">
      <c r="A1037" s="131"/>
      <c r="B1037"/>
      <c r="H1037"/>
      <c r="J1037"/>
    </row>
    <row r="1038" spans="1:10" x14ac:dyDescent="0.2">
      <c r="A1038" s="131"/>
      <c r="B1038"/>
      <c r="H1038"/>
      <c r="J1038"/>
    </row>
    <row r="1039" spans="1:10" x14ac:dyDescent="0.2">
      <c r="A1039" s="131"/>
      <c r="B1039"/>
      <c r="H1039"/>
      <c r="J1039"/>
    </row>
    <row r="1040" spans="1:10" x14ac:dyDescent="0.2">
      <c r="A1040" s="131"/>
      <c r="B1040"/>
      <c r="H1040"/>
      <c r="J1040"/>
    </row>
    <row r="1041" spans="1:10" x14ac:dyDescent="0.2">
      <c r="A1041" s="131"/>
      <c r="B1041"/>
      <c r="H1041"/>
      <c r="J1041"/>
    </row>
    <row r="1042" spans="1:10" x14ac:dyDescent="0.2">
      <c r="A1042" s="131"/>
      <c r="B1042"/>
      <c r="H1042"/>
      <c r="J1042"/>
    </row>
    <row r="1043" spans="1:10" x14ac:dyDescent="0.2">
      <c r="A1043" s="131"/>
      <c r="B1043"/>
      <c r="H1043"/>
      <c r="J1043"/>
    </row>
    <row r="1044" spans="1:10" x14ac:dyDescent="0.2">
      <c r="A1044" s="131"/>
      <c r="B1044"/>
      <c r="H1044"/>
      <c r="J1044"/>
    </row>
    <row r="1045" spans="1:10" x14ac:dyDescent="0.2">
      <c r="A1045" s="131"/>
      <c r="B1045"/>
      <c r="H1045"/>
      <c r="J1045"/>
    </row>
    <row r="1046" spans="1:10" x14ac:dyDescent="0.2">
      <c r="A1046" s="131"/>
      <c r="B1046"/>
      <c r="H1046"/>
      <c r="J1046"/>
    </row>
    <row r="1047" spans="1:10" x14ac:dyDescent="0.2">
      <c r="A1047" s="131"/>
      <c r="B1047"/>
      <c r="H1047"/>
      <c r="J1047"/>
    </row>
    <row r="1048" spans="1:10" x14ac:dyDescent="0.2">
      <c r="A1048" s="131"/>
      <c r="B1048"/>
      <c r="H1048"/>
      <c r="J1048"/>
    </row>
    <row r="1049" spans="1:10" x14ac:dyDescent="0.2">
      <c r="A1049" s="131"/>
      <c r="B1049"/>
      <c r="H1049"/>
      <c r="J1049"/>
    </row>
    <row r="1050" spans="1:10" x14ac:dyDescent="0.2">
      <c r="A1050" s="131"/>
      <c r="B1050"/>
      <c r="H1050"/>
      <c r="J1050"/>
    </row>
    <row r="1051" spans="1:10" x14ac:dyDescent="0.2">
      <c r="A1051" s="131"/>
      <c r="B1051"/>
      <c r="H1051"/>
      <c r="J1051"/>
    </row>
    <row r="1052" spans="1:10" x14ac:dyDescent="0.2">
      <c r="A1052" s="131"/>
      <c r="B1052"/>
      <c r="H1052"/>
      <c r="J1052"/>
    </row>
    <row r="1053" spans="1:10" x14ac:dyDescent="0.2">
      <c r="A1053" s="131"/>
      <c r="B1053"/>
      <c r="H1053"/>
      <c r="J1053"/>
    </row>
    <row r="1054" spans="1:10" x14ac:dyDescent="0.2">
      <c r="A1054" s="131"/>
      <c r="B1054"/>
      <c r="H1054"/>
      <c r="J1054"/>
    </row>
    <row r="1055" spans="1:10" x14ac:dyDescent="0.2">
      <c r="A1055" s="131"/>
      <c r="B1055"/>
      <c r="H1055"/>
      <c r="J1055"/>
    </row>
    <row r="1056" spans="1:10" x14ac:dyDescent="0.2">
      <c r="A1056" s="131"/>
      <c r="B1056"/>
      <c r="H1056"/>
      <c r="J1056"/>
    </row>
    <row r="1057" spans="1:10" x14ac:dyDescent="0.2">
      <c r="A1057" s="131"/>
      <c r="B1057"/>
      <c r="H1057"/>
      <c r="J1057"/>
    </row>
    <row r="1058" spans="1:10" x14ac:dyDescent="0.2">
      <c r="A1058" s="131"/>
      <c r="B1058"/>
      <c r="H1058"/>
      <c r="J1058"/>
    </row>
    <row r="1059" spans="1:10" x14ac:dyDescent="0.2">
      <c r="A1059" s="131"/>
      <c r="B1059"/>
      <c r="H1059"/>
      <c r="J1059"/>
    </row>
    <row r="1060" spans="1:10" x14ac:dyDescent="0.2">
      <c r="A1060" s="131"/>
      <c r="B1060"/>
      <c r="H1060"/>
      <c r="J1060"/>
    </row>
    <row r="1061" spans="1:10" x14ac:dyDescent="0.2">
      <c r="A1061" s="131"/>
      <c r="B1061"/>
      <c r="H1061"/>
      <c r="J1061"/>
    </row>
    <row r="1062" spans="1:10" x14ac:dyDescent="0.2">
      <c r="A1062" s="131"/>
      <c r="B1062"/>
      <c r="H1062"/>
      <c r="J1062"/>
    </row>
    <row r="1063" spans="1:10" x14ac:dyDescent="0.2">
      <c r="A1063" s="131"/>
      <c r="B1063"/>
      <c r="H1063"/>
      <c r="J1063"/>
    </row>
    <row r="1064" spans="1:10" x14ac:dyDescent="0.2">
      <c r="A1064" s="131"/>
      <c r="B1064"/>
      <c r="H1064"/>
      <c r="J1064"/>
    </row>
    <row r="1065" spans="1:10" x14ac:dyDescent="0.2">
      <c r="A1065" s="131"/>
      <c r="B1065"/>
      <c r="H1065"/>
      <c r="J1065"/>
    </row>
    <row r="1066" spans="1:10" x14ac:dyDescent="0.2">
      <c r="A1066" s="131"/>
      <c r="B1066"/>
      <c r="H1066"/>
      <c r="J1066"/>
    </row>
    <row r="1067" spans="1:10" x14ac:dyDescent="0.2">
      <c r="A1067" s="131"/>
      <c r="B1067"/>
      <c r="H1067"/>
      <c r="J1067"/>
    </row>
    <row r="1068" spans="1:10" x14ac:dyDescent="0.2">
      <c r="A1068" s="131"/>
      <c r="B1068"/>
      <c r="H1068"/>
      <c r="J1068"/>
    </row>
    <row r="1069" spans="1:10" x14ac:dyDescent="0.2">
      <c r="A1069" s="131"/>
      <c r="B1069"/>
      <c r="H1069"/>
      <c r="J1069"/>
    </row>
    <row r="1070" spans="1:10" x14ac:dyDescent="0.2">
      <c r="A1070" s="131"/>
      <c r="B1070"/>
      <c r="H1070"/>
      <c r="J1070"/>
    </row>
    <row r="1071" spans="1:10" x14ac:dyDescent="0.2">
      <c r="A1071" s="131"/>
      <c r="B1071"/>
      <c r="H1071"/>
      <c r="J1071"/>
    </row>
    <row r="1072" spans="1:10" x14ac:dyDescent="0.2">
      <c r="A1072" s="131"/>
      <c r="B1072"/>
      <c r="H1072"/>
      <c r="J1072"/>
    </row>
    <row r="1073" spans="1:10" x14ac:dyDescent="0.2">
      <c r="A1073" s="131"/>
      <c r="B1073"/>
      <c r="H1073"/>
      <c r="J1073"/>
    </row>
    <row r="1074" spans="1:10" x14ac:dyDescent="0.2">
      <c r="A1074" s="131"/>
      <c r="B1074"/>
      <c r="H1074"/>
      <c r="J1074"/>
    </row>
    <row r="1075" spans="1:10" x14ac:dyDescent="0.2">
      <c r="A1075" s="131"/>
      <c r="B1075"/>
      <c r="H1075"/>
      <c r="J1075"/>
    </row>
    <row r="1076" spans="1:10" x14ac:dyDescent="0.2">
      <c r="A1076" s="131"/>
      <c r="B1076"/>
      <c r="H1076"/>
      <c r="J1076"/>
    </row>
    <row r="1077" spans="1:10" x14ac:dyDescent="0.2">
      <c r="A1077" s="131"/>
      <c r="B1077"/>
      <c r="H1077"/>
      <c r="J1077"/>
    </row>
    <row r="1078" spans="1:10" x14ac:dyDescent="0.2">
      <c r="A1078" s="131"/>
      <c r="B1078"/>
      <c r="H1078"/>
      <c r="J1078"/>
    </row>
    <row r="1079" spans="1:10" x14ac:dyDescent="0.2">
      <c r="A1079" s="131"/>
      <c r="B1079"/>
      <c r="H1079"/>
      <c r="J1079"/>
    </row>
    <row r="1080" spans="1:10" x14ac:dyDescent="0.2">
      <c r="A1080" s="131"/>
      <c r="B1080"/>
      <c r="H1080"/>
      <c r="J1080"/>
    </row>
    <row r="1081" spans="1:10" x14ac:dyDescent="0.2">
      <c r="A1081" s="131"/>
      <c r="B1081"/>
      <c r="H1081"/>
      <c r="J1081"/>
    </row>
    <row r="1082" spans="1:10" x14ac:dyDescent="0.2">
      <c r="A1082" s="131"/>
      <c r="B1082"/>
      <c r="H1082"/>
      <c r="J1082"/>
    </row>
    <row r="1083" spans="1:10" x14ac:dyDescent="0.2">
      <c r="A1083" s="131"/>
      <c r="B1083"/>
      <c r="H1083"/>
      <c r="J1083"/>
    </row>
    <row r="1084" spans="1:10" x14ac:dyDescent="0.2">
      <c r="A1084" s="131"/>
      <c r="B1084"/>
      <c r="H1084"/>
      <c r="J1084"/>
    </row>
    <row r="1085" spans="1:10" x14ac:dyDescent="0.2">
      <c r="A1085" s="131"/>
      <c r="B1085"/>
      <c r="H1085"/>
      <c r="J1085"/>
    </row>
    <row r="1086" spans="1:10" x14ac:dyDescent="0.2">
      <c r="A1086" s="131"/>
      <c r="B1086"/>
      <c r="H1086"/>
      <c r="J1086"/>
    </row>
    <row r="1087" spans="1:10" x14ac:dyDescent="0.2">
      <c r="A1087" s="131"/>
      <c r="B1087"/>
      <c r="H1087"/>
      <c r="J1087"/>
    </row>
    <row r="1088" spans="1:10" x14ac:dyDescent="0.2">
      <c r="A1088" s="131"/>
      <c r="B1088"/>
      <c r="H1088"/>
      <c r="J1088"/>
    </row>
    <row r="1089" spans="1:10" x14ac:dyDescent="0.2">
      <c r="A1089" s="131"/>
      <c r="B1089"/>
      <c r="H1089"/>
      <c r="J1089"/>
    </row>
    <row r="1090" spans="1:10" x14ac:dyDescent="0.2">
      <c r="A1090" s="131"/>
      <c r="B1090"/>
      <c r="H1090"/>
      <c r="J1090"/>
    </row>
    <row r="1091" spans="1:10" x14ac:dyDescent="0.2">
      <c r="A1091" s="131"/>
      <c r="B1091"/>
      <c r="H1091"/>
      <c r="J1091"/>
    </row>
    <row r="1092" spans="1:10" x14ac:dyDescent="0.2">
      <c r="A1092" s="131"/>
      <c r="B1092"/>
      <c r="H1092"/>
      <c r="J1092"/>
    </row>
    <row r="1093" spans="1:10" x14ac:dyDescent="0.2">
      <c r="A1093" s="131"/>
      <c r="B1093"/>
      <c r="H1093"/>
      <c r="J1093"/>
    </row>
    <row r="1094" spans="1:10" x14ac:dyDescent="0.2">
      <c r="A1094" s="131"/>
      <c r="B1094"/>
      <c r="H1094"/>
      <c r="J1094"/>
    </row>
    <row r="1095" spans="1:10" x14ac:dyDescent="0.2">
      <c r="A1095" s="131"/>
      <c r="B1095"/>
      <c r="H1095"/>
      <c r="J1095"/>
    </row>
    <row r="1096" spans="1:10" x14ac:dyDescent="0.2">
      <c r="A1096" s="131"/>
      <c r="B1096"/>
      <c r="H1096"/>
      <c r="J1096"/>
    </row>
    <row r="1097" spans="1:10" x14ac:dyDescent="0.2">
      <c r="A1097" s="131"/>
      <c r="B1097"/>
      <c r="H1097"/>
      <c r="J1097"/>
    </row>
    <row r="1098" spans="1:10" x14ac:dyDescent="0.2">
      <c r="A1098" s="131"/>
      <c r="B1098"/>
      <c r="H1098"/>
      <c r="J1098"/>
    </row>
    <row r="1099" spans="1:10" x14ac:dyDescent="0.2">
      <c r="A1099" s="131"/>
      <c r="B1099"/>
      <c r="H1099"/>
      <c r="J1099"/>
    </row>
    <row r="1100" spans="1:10" x14ac:dyDescent="0.2">
      <c r="A1100" s="131"/>
      <c r="B1100"/>
      <c r="H1100"/>
      <c r="J1100"/>
    </row>
    <row r="1101" spans="1:10" x14ac:dyDescent="0.2">
      <c r="A1101" s="131"/>
      <c r="B1101"/>
      <c r="H1101"/>
      <c r="J1101"/>
    </row>
    <row r="1102" spans="1:10" x14ac:dyDescent="0.2">
      <c r="A1102" s="131"/>
      <c r="B1102"/>
      <c r="H1102"/>
      <c r="J1102"/>
    </row>
    <row r="1103" spans="1:10" x14ac:dyDescent="0.2">
      <c r="A1103" s="131"/>
      <c r="B1103"/>
      <c r="H1103"/>
      <c r="J1103"/>
    </row>
    <row r="1104" spans="1:10" x14ac:dyDescent="0.2">
      <c r="A1104" s="131"/>
      <c r="B1104"/>
      <c r="H1104"/>
      <c r="J1104"/>
    </row>
    <row r="1105" spans="1:10" x14ac:dyDescent="0.2">
      <c r="A1105" s="131"/>
      <c r="B1105"/>
      <c r="H1105"/>
      <c r="J1105"/>
    </row>
    <row r="1106" spans="1:10" x14ac:dyDescent="0.2">
      <c r="A1106" s="131"/>
      <c r="B1106"/>
      <c r="H1106"/>
      <c r="J1106"/>
    </row>
    <row r="1107" spans="1:10" x14ac:dyDescent="0.2">
      <c r="A1107" s="131"/>
      <c r="B1107"/>
      <c r="H1107"/>
      <c r="J1107"/>
    </row>
    <row r="1108" spans="1:10" x14ac:dyDescent="0.2">
      <c r="A1108" s="131"/>
      <c r="B1108"/>
      <c r="H1108"/>
      <c r="J1108"/>
    </row>
    <row r="1109" spans="1:10" x14ac:dyDescent="0.2">
      <c r="A1109" s="131"/>
      <c r="B1109"/>
      <c r="H1109"/>
      <c r="J1109"/>
    </row>
    <row r="1110" spans="1:10" x14ac:dyDescent="0.2">
      <c r="A1110" s="131"/>
      <c r="B1110"/>
      <c r="H1110"/>
      <c r="J1110"/>
    </row>
    <row r="1111" spans="1:10" x14ac:dyDescent="0.2">
      <c r="A1111" s="131"/>
      <c r="B1111"/>
      <c r="H1111"/>
      <c r="J1111"/>
    </row>
    <row r="1112" spans="1:10" x14ac:dyDescent="0.2">
      <c r="A1112" s="131"/>
      <c r="B1112"/>
      <c r="H1112"/>
      <c r="J1112"/>
    </row>
    <row r="1113" spans="1:10" x14ac:dyDescent="0.2">
      <c r="A1113" s="131"/>
      <c r="B1113"/>
      <c r="H1113"/>
      <c r="J1113"/>
    </row>
    <row r="1114" spans="1:10" x14ac:dyDescent="0.2">
      <c r="A1114" s="131"/>
      <c r="B1114"/>
      <c r="H1114"/>
      <c r="J1114"/>
    </row>
    <row r="1115" spans="1:10" x14ac:dyDescent="0.2">
      <c r="A1115" s="131"/>
      <c r="B1115"/>
      <c r="H1115"/>
      <c r="J1115"/>
    </row>
    <row r="1116" spans="1:10" x14ac:dyDescent="0.2">
      <c r="A1116" s="131"/>
      <c r="B1116"/>
      <c r="H1116"/>
      <c r="J1116"/>
    </row>
    <row r="1117" spans="1:10" x14ac:dyDescent="0.2">
      <c r="A1117" s="131"/>
      <c r="B1117"/>
      <c r="H1117"/>
      <c r="J1117"/>
    </row>
    <row r="1118" spans="1:10" x14ac:dyDescent="0.2">
      <c r="A1118" s="131"/>
      <c r="B1118"/>
      <c r="H1118"/>
      <c r="J1118"/>
    </row>
    <row r="1119" spans="1:10" x14ac:dyDescent="0.2">
      <c r="A1119" s="131"/>
      <c r="B1119"/>
      <c r="H1119"/>
      <c r="J1119"/>
    </row>
    <row r="1120" spans="1:10" x14ac:dyDescent="0.2">
      <c r="A1120" s="131"/>
      <c r="B1120"/>
      <c r="H1120"/>
      <c r="J1120"/>
    </row>
    <row r="1121" spans="1:10" x14ac:dyDescent="0.2">
      <c r="A1121" s="131"/>
      <c r="B1121"/>
      <c r="H1121"/>
      <c r="J1121"/>
    </row>
    <row r="1122" spans="1:10" x14ac:dyDescent="0.2">
      <c r="A1122" s="131"/>
      <c r="B1122"/>
      <c r="H1122"/>
      <c r="J1122"/>
    </row>
    <row r="1123" spans="1:10" x14ac:dyDescent="0.2">
      <c r="A1123" s="131"/>
      <c r="B1123"/>
      <c r="H1123"/>
      <c r="J1123"/>
    </row>
    <row r="1124" spans="1:10" x14ac:dyDescent="0.2">
      <c r="A1124" s="131"/>
      <c r="B1124"/>
      <c r="H1124"/>
      <c r="J1124"/>
    </row>
    <row r="1125" spans="1:10" x14ac:dyDescent="0.2">
      <c r="A1125" s="131"/>
      <c r="B1125"/>
      <c r="H1125"/>
      <c r="J1125"/>
    </row>
    <row r="1126" spans="1:10" x14ac:dyDescent="0.2">
      <c r="A1126" s="131"/>
      <c r="B1126"/>
      <c r="H1126"/>
      <c r="J1126"/>
    </row>
    <row r="1127" spans="1:10" x14ac:dyDescent="0.2">
      <c r="A1127" s="131"/>
      <c r="B1127"/>
      <c r="H1127"/>
      <c r="J1127"/>
    </row>
    <row r="1128" spans="1:10" x14ac:dyDescent="0.2">
      <c r="A1128" s="131"/>
      <c r="B1128"/>
      <c r="H1128"/>
      <c r="J1128"/>
    </row>
    <row r="1129" spans="1:10" x14ac:dyDescent="0.2">
      <c r="A1129" s="131"/>
      <c r="B1129"/>
      <c r="H1129"/>
      <c r="J1129"/>
    </row>
    <row r="1130" spans="1:10" x14ac:dyDescent="0.2">
      <c r="A1130" s="131"/>
      <c r="B1130"/>
      <c r="H1130"/>
      <c r="J1130"/>
    </row>
    <row r="1131" spans="1:10" x14ac:dyDescent="0.2">
      <c r="A1131" s="131"/>
      <c r="B1131"/>
      <c r="H1131"/>
      <c r="J1131"/>
    </row>
    <row r="1132" spans="1:10" x14ac:dyDescent="0.2">
      <c r="A1132" s="131"/>
      <c r="B1132"/>
      <c r="H1132"/>
      <c r="J1132"/>
    </row>
    <row r="1133" spans="1:10" x14ac:dyDescent="0.2">
      <c r="A1133" s="131"/>
      <c r="B1133"/>
      <c r="H1133"/>
      <c r="J1133"/>
    </row>
    <row r="1134" spans="1:10" x14ac:dyDescent="0.2">
      <c r="A1134" s="131"/>
      <c r="B1134"/>
      <c r="H1134"/>
      <c r="J1134"/>
    </row>
    <row r="1135" spans="1:10" x14ac:dyDescent="0.2">
      <c r="A1135" s="131"/>
      <c r="B1135"/>
      <c r="H1135"/>
      <c r="J1135"/>
    </row>
    <row r="1136" spans="1:10" x14ac:dyDescent="0.2">
      <c r="A1136" s="131"/>
      <c r="B1136"/>
      <c r="H1136"/>
      <c r="J1136"/>
    </row>
    <row r="1137" spans="1:10" x14ac:dyDescent="0.2">
      <c r="A1137" s="131"/>
      <c r="B1137"/>
      <c r="H1137"/>
      <c r="J1137"/>
    </row>
    <row r="1138" spans="1:10" x14ac:dyDescent="0.2">
      <c r="A1138" s="131"/>
      <c r="B1138"/>
      <c r="H1138"/>
      <c r="J1138"/>
    </row>
    <row r="1139" spans="1:10" x14ac:dyDescent="0.2">
      <c r="A1139" s="131"/>
      <c r="B1139"/>
      <c r="H1139"/>
      <c r="J1139"/>
    </row>
    <row r="1140" spans="1:10" x14ac:dyDescent="0.2">
      <c r="A1140" s="131"/>
      <c r="B1140"/>
      <c r="H1140"/>
      <c r="J1140"/>
    </row>
    <row r="1141" spans="1:10" x14ac:dyDescent="0.2">
      <c r="A1141" s="131"/>
      <c r="B1141"/>
      <c r="H1141"/>
      <c r="J1141"/>
    </row>
    <row r="1142" spans="1:10" x14ac:dyDescent="0.2">
      <c r="A1142" s="131"/>
      <c r="B1142"/>
      <c r="H1142"/>
      <c r="J1142"/>
    </row>
    <row r="1143" spans="1:10" x14ac:dyDescent="0.2">
      <c r="A1143" s="131"/>
      <c r="B1143"/>
      <c r="H1143"/>
      <c r="J1143"/>
    </row>
    <row r="1144" spans="1:10" x14ac:dyDescent="0.2">
      <c r="A1144" s="131"/>
      <c r="B1144"/>
      <c r="H1144"/>
      <c r="J1144"/>
    </row>
    <row r="1145" spans="1:10" x14ac:dyDescent="0.2">
      <c r="A1145" s="131"/>
      <c r="B1145"/>
      <c r="H1145"/>
      <c r="J1145"/>
    </row>
    <row r="1146" spans="1:10" x14ac:dyDescent="0.2">
      <c r="A1146" s="131"/>
      <c r="B1146"/>
      <c r="H1146"/>
      <c r="J1146"/>
    </row>
    <row r="1147" spans="1:10" x14ac:dyDescent="0.2">
      <c r="A1147" s="131"/>
      <c r="B1147"/>
      <c r="H1147"/>
      <c r="J1147"/>
    </row>
    <row r="1148" spans="1:10" x14ac:dyDescent="0.2">
      <c r="A1148" s="131"/>
      <c r="B1148"/>
      <c r="H1148"/>
      <c r="J1148"/>
    </row>
    <row r="1149" spans="1:10" x14ac:dyDescent="0.2">
      <c r="A1149" s="131"/>
      <c r="B1149"/>
      <c r="H1149"/>
      <c r="J1149"/>
    </row>
    <row r="1150" spans="1:10" x14ac:dyDescent="0.2">
      <c r="A1150" s="131"/>
      <c r="B1150"/>
      <c r="H1150"/>
      <c r="J1150"/>
    </row>
    <row r="1151" spans="1:10" x14ac:dyDescent="0.2">
      <c r="A1151" s="131"/>
      <c r="B1151"/>
      <c r="H1151"/>
      <c r="J1151"/>
    </row>
    <row r="1152" spans="1:10" x14ac:dyDescent="0.2">
      <c r="A1152" s="131"/>
      <c r="B1152"/>
      <c r="H1152"/>
      <c r="J1152"/>
    </row>
    <row r="1153" spans="1:10" x14ac:dyDescent="0.2">
      <c r="A1153" s="131"/>
      <c r="B1153"/>
      <c r="H1153"/>
      <c r="J1153"/>
    </row>
    <row r="1154" spans="1:10" x14ac:dyDescent="0.2">
      <c r="A1154" s="131"/>
      <c r="B1154"/>
      <c r="H1154"/>
      <c r="J1154"/>
    </row>
    <row r="1155" spans="1:10" x14ac:dyDescent="0.2">
      <c r="A1155" s="131"/>
      <c r="B1155"/>
      <c r="H1155"/>
      <c r="J1155"/>
    </row>
    <row r="1156" spans="1:10" x14ac:dyDescent="0.2">
      <c r="A1156" s="131"/>
      <c r="B1156"/>
      <c r="H1156"/>
      <c r="J1156"/>
    </row>
    <row r="1157" spans="1:10" x14ac:dyDescent="0.2">
      <c r="A1157" s="131"/>
      <c r="B1157"/>
      <c r="H1157"/>
      <c r="J1157"/>
    </row>
    <row r="1158" spans="1:10" x14ac:dyDescent="0.2">
      <c r="A1158" s="131"/>
      <c r="B1158"/>
      <c r="H1158"/>
      <c r="J1158"/>
    </row>
    <row r="1159" spans="1:10" x14ac:dyDescent="0.2">
      <c r="A1159" s="131"/>
      <c r="B1159"/>
      <c r="H1159"/>
      <c r="J1159"/>
    </row>
    <row r="1160" spans="1:10" x14ac:dyDescent="0.2">
      <c r="A1160" s="131"/>
      <c r="B1160"/>
      <c r="H1160"/>
      <c r="J1160"/>
    </row>
    <row r="1161" spans="1:10" x14ac:dyDescent="0.2">
      <c r="A1161" s="131"/>
      <c r="B1161"/>
      <c r="H1161"/>
      <c r="J1161"/>
    </row>
    <row r="1162" spans="1:10" x14ac:dyDescent="0.2">
      <c r="A1162" s="131"/>
      <c r="B1162"/>
      <c r="H1162"/>
      <c r="J1162"/>
    </row>
    <row r="1163" spans="1:10" x14ac:dyDescent="0.2">
      <c r="A1163" s="131"/>
      <c r="B1163"/>
      <c r="H1163"/>
      <c r="J1163"/>
    </row>
    <row r="1164" spans="1:10" x14ac:dyDescent="0.2">
      <c r="A1164" s="131"/>
      <c r="B1164"/>
      <c r="H1164"/>
      <c r="J1164"/>
    </row>
    <row r="1165" spans="1:10" x14ac:dyDescent="0.2">
      <c r="A1165" s="131"/>
      <c r="B1165"/>
      <c r="H1165"/>
      <c r="J1165"/>
    </row>
    <row r="1166" spans="1:10" x14ac:dyDescent="0.2">
      <c r="A1166" s="131"/>
      <c r="B1166"/>
      <c r="H1166"/>
      <c r="J1166"/>
    </row>
    <row r="1167" spans="1:10" x14ac:dyDescent="0.2">
      <c r="A1167" s="131"/>
      <c r="B1167"/>
      <c r="H1167"/>
      <c r="J1167"/>
    </row>
    <row r="1168" spans="1:10" x14ac:dyDescent="0.2">
      <c r="A1168" s="131"/>
      <c r="B1168"/>
      <c r="H1168"/>
      <c r="J1168"/>
    </row>
    <row r="1169" spans="1:10" x14ac:dyDescent="0.2">
      <c r="A1169" s="131"/>
      <c r="B1169"/>
      <c r="H1169"/>
      <c r="J1169"/>
    </row>
    <row r="1170" spans="1:10" x14ac:dyDescent="0.2">
      <c r="A1170" s="131"/>
      <c r="B1170"/>
      <c r="H1170"/>
      <c r="J1170"/>
    </row>
    <row r="1171" spans="1:10" x14ac:dyDescent="0.2">
      <c r="A1171" s="131"/>
      <c r="B1171"/>
      <c r="H1171"/>
      <c r="J1171"/>
    </row>
    <row r="1172" spans="1:10" x14ac:dyDescent="0.2">
      <c r="A1172" s="131"/>
      <c r="B1172"/>
      <c r="H1172"/>
      <c r="J1172"/>
    </row>
    <row r="1173" spans="1:10" x14ac:dyDescent="0.2">
      <c r="A1173" s="131"/>
      <c r="B1173"/>
      <c r="H1173"/>
      <c r="J1173"/>
    </row>
    <row r="1174" spans="1:10" x14ac:dyDescent="0.2">
      <c r="A1174" s="131"/>
      <c r="B1174"/>
      <c r="H1174"/>
      <c r="J1174"/>
    </row>
    <row r="1175" spans="1:10" x14ac:dyDescent="0.2">
      <c r="A1175" s="131"/>
      <c r="B1175"/>
      <c r="H1175"/>
      <c r="J1175"/>
    </row>
    <row r="1176" spans="1:10" x14ac:dyDescent="0.2">
      <c r="A1176" s="131"/>
      <c r="B1176"/>
      <c r="H1176"/>
      <c r="J1176"/>
    </row>
    <row r="1177" spans="1:10" x14ac:dyDescent="0.2">
      <c r="A1177" s="131"/>
      <c r="B1177"/>
      <c r="H1177"/>
      <c r="J1177"/>
    </row>
    <row r="1178" spans="1:10" x14ac:dyDescent="0.2">
      <c r="A1178" s="131"/>
      <c r="B1178"/>
      <c r="H1178"/>
      <c r="J1178"/>
    </row>
    <row r="1179" spans="1:10" x14ac:dyDescent="0.2">
      <c r="A1179" s="131"/>
      <c r="B1179"/>
      <c r="H1179"/>
      <c r="J1179"/>
    </row>
    <row r="1180" spans="1:10" x14ac:dyDescent="0.2">
      <c r="A1180" s="131"/>
      <c r="B1180"/>
      <c r="H1180"/>
      <c r="J1180"/>
    </row>
    <row r="1181" spans="1:10" x14ac:dyDescent="0.2">
      <c r="A1181" s="131"/>
      <c r="B1181"/>
      <c r="H1181"/>
      <c r="J1181"/>
    </row>
    <row r="1182" spans="1:10" x14ac:dyDescent="0.2">
      <c r="A1182" s="131"/>
      <c r="B1182"/>
      <c r="H1182"/>
      <c r="J1182"/>
    </row>
    <row r="1183" spans="1:10" x14ac:dyDescent="0.2">
      <c r="A1183" s="131"/>
      <c r="B1183"/>
      <c r="H1183"/>
      <c r="J1183"/>
    </row>
    <row r="1184" spans="1:10" x14ac:dyDescent="0.2">
      <c r="A1184" s="131"/>
      <c r="B1184"/>
      <c r="H1184"/>
      <c r="J1184"/>
    </row>
    <row r="1185" spans="1:10" x14ac:dyDescent="0.2">
      <c r="A1185" s="131"/>
      <c r="B1185"/>
      <c r="H1185"/>
      <c r="J1185"/>
    </row>
    <row r="1186" spans="1:10" x14ac:dyDescent="0.2">
      <c r="A1186" s="131"/>
      <c r="B1186"/>
      <c r="H1186"/>
      <c r="J1186"/>
    </row>
    <row r="1187" spans="1:10" x14ac:dyDescent="0.2">
      <c r="A1187" s="131"/>
      <c r="B1187"/>
      <c r="H1187"/>
      <c r="J1187"/>
    </row>
    <row r="1188" spans="1:10" x14ac:dyDescent="0.2">
      <c r="A1188" s="131"/>
      <c r="B1188"/>
      <c r="H1188"/>
      <c r="J1188"/>
    </row>
    <row r="1189" spans="1:10" x14ac:dyDescent="0.2">
      <c r="A1189" s="131"/>
      <c r="B1189"/>
      <c r="H1189"/>
      <c r="J1189"/>
    </row>
    <row r="1190" spans="1:10" x14ac:dyDescent="0.2">
      <c r="A1190" s="131"/>
      <c r="B1190"/>
      <c r="H1190"/>
      <c r="J1190"/>
    </row>
    <row r="1191" spans="1:10" x14ac:dyDescent="0.2">
      <c r="A1191" s="131"/>
      <c r="B1191"/>
      <c r="H1191"/>
      <c r="J1191"/>
    </row>
    <row r="1192" spans="1:10" x14ac:dyDescent="0.2">
      <c r="A1192" s="131"/>
      <c r="B1192"/>
      <c r="H1192"/>
      <c r="J1192"/>
    </row>
    <row r="1193" spans="1:10" x14ac:dyDescent="0.2">
      <c r="A1193" s="131"/>
      <c r="B1193"/>
      <c r="H1193"/>
      <c r="J1193"/>
    </row>
    <row r="1194" spans="1:10" x14ac:dyDescent="0.2">
      <c r="A1194" s="131"/>
      <c r="B1194"/>
      <c r="H1194"/>
      <c r="J1194"/>
    </row>
    <row r="1195" spans="1:10" x14ac:dyDescent="0.2">
      <c r="A1195" s="131"/>
      <c r="B1195"/>
      <c r="H1195"/>
      <c r="J1195"/>
    </row>
    <row r="1196" spans="1:10" x14ac:dyDescent="0.2">
      <c r="A1196" s="131"/>
      <c r="B1196"/>
      <c r="H1196"/>
      <c r="J1196"/>
    </row>
    <row r="1197" spans="1:10" x14ac:dyDescent="0.2">
      <c r="A1197" s="131"/>
      <c r="B1197"/>
      <c r="H1197"/>
      <c r="J1197"/>
    </row>
    <row r="1198" spans="1:10" x14ac:dyDescent="0.2">
      <c r="A1198" s="131"/>
      <c r="B1198"/>
      <c r="H1198"/>
      <c r="J1198"/>
    </row>
    <row r="1199" spans="1:10" x14ac:dyDescent="0.2">
      <c r="A1199" s="131"/>
      <c r="B1199"/>
      <c r="H1199"/>
      <c r="J1199"/>
    </row>
    <row r="1200" spans="1:10" x14ac:dyDescent="0.2">
      <c r="A1200" s="131"/>
      <c r="B1200"/>
      <c r="H1200"/>
      <c r="J1200"/>
    </row>
    <row r="1201" spans="1:10" x14ac:dyDescent="0.2">
      <c r="A1201" s="131"/>
      <c r="B1201"/>
      <c r="H1201"/>
      <c r="J1201"/>
    </row>
    <row r="1202" spans="1:10" x14ac:dyDescent="0.2">
      <c r="A1202" s="131"/>
      <c r="B1202"/>
      <c r="H1202"/>
      <c r="J1202"/>
    </row>
    <row r="1203" spans="1:10" x14ac:dyDescent="0.2">
      <c r="A1203" s="131"/>
      <c r="B1203"/>
      <c r="H1203"/>
      <c r="J1203"/>
    </row>
    <row r="1204" spans="1:10" x14ac:dyDescent="0.2">
      <c r="A1204" s="131"/>
      <c r="B1204"/>
      <c r="H1204"/>
      <c r="J1204"/>
    </row>
    <row r="1205" spans="1:10" x14ac:dyDescent="0.2">
      <c r="A1205" s="131"/>
      <c r="B1205"/>
      <c r="H1205"/>
      <c r="J1205"/>
    </row>
    <row r="1206" spans="1:10" x14ac:dyDescent="0.2">
      <c r="A1206" s="131"/>
      <c r="B1206"/>
      <c r="H1206"/>
      <c r="J1206"/>
    </row>
    <row r="1207" spans="1:10" x14ac:dyDescent="0.2">
      <c r="A1207" s="131"/>
      <c r="B1207"/>
      <c r="H1207"/>
      <c r="J1207"/>
    </row>
    <row r="1208" spans="1:10" x14ac:dyDescent="0.2">
      <c r="A1208" s="131"/>
      <c r="B1208"/>
      <c r="H1208"/>
      <c r="J1208"/>
    </row>
    <row r="1209" spans="1:10" x14ac:dyDescent="0.2">
      <c r="A1209" s="131"/>
      <c r="B1209"/>
      <c r="H1209"/>
      <c r="J1209"/>
    </row>
    <row r="1210" spans="1:10" x14ac:dyDescent="0.2">
      <c r="A1210" s="131"/>
      <c r="B1210"/>
      <c r="H1210"/>
      <c r="J1210"/>
    </row>
    <row r="1211" spans="1:10" x14ac:dyDescent="0.2">
      <c r="A1211" s="131"/>
      <c r="B1211"/>
      <c r="H1211"/>
      <c r="J1211"/>
    </row>
    <row r="1212" spans="1:10" x14ac:dyDescent="0.2">
      <c r="A1212" s="131"/>
      <c r="B1212"/>
      <c r="H1212"/>
      <c r="J1212"/>
    </row>
    <row r="1213" spans="1:10" x14ac:dyDescent="0.2">
      <c r="A1213" s="131"/>
      <c r="B1213"/>
      <c r="H1213"/>
      <c r="J1213"/>
    </row>
    <row r="1214" spans="1:10" x14ac:dyDescent="0.2">
      <c r="A1214" s="131"/>
      <c r="B1214"/>
      <c r="H1214"/>
      <c r="J1214"/>
    </row>
    <row r="1215" spans="1:10" x14ac:dyDescent="0.2">
      <c r="A1215" s="131"/>
      <c r="B1215"/>
      <c r="H1215"/>
      <c r="J1215"/>
    </row>
    <row r="1216" spans="1:10" x14ac:dyDescent="0.2">
      <c r="A1216" s="131"/>
      <c r="B1216"/>
      <c r="H1216"/>
      <c r="J1216"/>
    </row>
    <row r="1217" spans="1:10" x14ac:dyDescent="0.2">
      <c r="A1217" s="131"/>
      <c r="B1217"/>
      <c r="H1217"/>
      <c r="J1217"/>
    </row>
    <row r="1218" spans="1:10" x14ac:dyDescent="0.2">
      <c r="A1218" s="131"/>
      <c r="B1218"/>
      <c r="H1218"/>
      <c r="J1218"/>
    </row>
    <row r="1219" spans="1:10" x14ac:dyDescent="0.2">
      <c r="A1219" s="131"/>
      <c r="B1219"/>
      <c r="H1219"/>
      <c r="J1219"/>
    </row>
    <row r="1220" spans="1:10" x14ac:dyDescent="0.2">
      <c r="A1220" s="131"/>
      <c r="B1220"/>
      <c r="H1220"/>
      <c r="J1220"/>
    </row>
    <row r="1221" spans="1:10" x14ac:dyDescent="0.2">
      <c r="A1221" s="131"/>
      <c r="B1221"/>
      <c r="H1221"/>
      <c r="J1221"/>
    </row>
    <row r="1222" spans="1:10" x14ac:dyDescent="0.2">
      <c r="A1222" s="131"/>
      <c r="B1222"/>
      <c r="H1222"/>
      <c r="J1222"/>
    </row>
    <row r="1223" spans="1:10" x14ac:dyDescent="0.2">
      <c r="A1223" s="131"/>
      <c r="B1223"/>
      <c r="H1223"/>
      <c r="J1223"/>
    </row>
    <row r="1224" spans="1:10" x14ac:dyDescent="0.2">
      <c r="A1224" s="131"/>
      <c r="B1224"/>
      <c r="H1224"/>
      <c r="J1224"/>
    </row>
    <row r="1225" spans="1:10" x14ac:dyDescent="0.2">
      <c r="A1225" s="131"/>
      <c r="B1225"/>
      <c r="H1225"/>
      <c r="J1225"/>
    </row>
    <row r="1226" spans="1:10" x14ac:dyDescent="0.2">
      <c r="A1226" s="131"/>
      <c r="B1226"/>
      <c r="H1226"/>
      <c r="J1226"/>
    </row>
    <row r="1227" spans="1:10" x14ac:dyDescent="0.2">
      <c r="A1227" s="131"/>
      <c r="B1227"/>
      <c r="H1227"/>
      <c r="J1227"/>
    </row>
    <row r="1228" spans="1:10" x14ac:dyDescent="0.2">
      <c r="A1228" s="131"/>
      <c r="B1228"/>
      <c r="H1228"/>
      <c r="J1228"/>
    </row>
    <row r="1229" spans="1:10" x14ac:dyDescent="0.2">
      <c r="A1229" s="131"/>
      <c r="B1229"/>
      <c r="H1229"/>
      <c r="J1229"/>
    </row>
    <row r="1230" spans="1:10" x14ac:dyDescent="0.2">
      <c r="A1230" s="131"/>
      <c r="B1230"/>
      <c r="H1230"/>
      <c r="J1230"/>
    </row>
    <row r="1231" spans="1:10" x14ac:dyDescent="0.2">
      <c r="A1231" s="131"/>
      <c r="B1231"/>
      <c r="H1231"/>
      <c r="J1231"/>
    </row>
    <row r="1232" spans="1:10" x14ac:dyDescent="0.2">
      <c r="A1232" s="131"/>
      <c r="B1232"/>
      <c r="H1232"/>
      <c r="J1232"/>
    </row>
    <row r="1233" spans="1:10" x14ac:dyDescent="0.2">
      <c r="A1233" s="131"/>
      <c r="B1233"/>
      <c r="H1233"/>
      <c r="J1233"/>
    </row>
    <row r="1234" spans="1:10" x14ac:dyDescent="0.2">
      <c r="A1234" s="131"/>
      <c r="B1234"/>
      <c r="H1234"/>
      <c r="J1234"/>
    </row>
    <row r="1235" spans="1:10" x14ac:dyDescent="0.2">
      <c r="A1235" s="131"/>
      <c r="B1235"/>
      <c r="H1235"/>
      <c r="J1235"/>
    </row>
    <row r="1236" spans="1:10" x14ac:dyDescent="0.2">
      <c r="A1236" s="131"/>
      <c r="B1236"/>
      <c r="H1236"/>
      <c r="J1236"/>
    </row>
    <row r="1237" spans="1:10" x14ac:dyDescent="0.2">
      <c r="A1237" s="131"/>
      <c r="B1237"/>
      <c r="H1237"/>
      <c r="J1237"/>
    </row>
    <row r="1238" spans="1:10" x14ac:dyDescent="0.2">
      <c r="A1238" s="131"/>
      <c r="B1238"/>
      <c r="H1238"/>
      <c r="J1238"/>
    </row>
    <row r="1239" spans="1:10" x14ac:dyDescent="0.2">
      <c r="A1239" s="131"/>
      <c r="B1239"/>
      <c r="H1239"/>
      <c r="J1239"/>
    </row>
    <row r="1240" spans="1:10" x14ac:dyDescent="0.2">
      <c r="A1240" s="131"/>
      <c r="B1240"/>
      <c r="H1240"/>
      <c r="J1240"/>
    </row>
    <row r="1241" spans="1:10" x14ac:dyDescent="0.2">
      <c r="A1241" s="131"/>
      <c r="B1241"/>
      <c r="H1241"/>
      <c r="J1241"/>
    </row>
    <row r="1242" spans="1:10" x14ac:dyDescent="0.2">
      <c r="A1242" s="131"/>
      <c r="B1242"/>
      <c r="H1242"/>
      <c r="J1242"/>
    </row>
    <row r="1243" spans="1:10" x14ac:dyDescent="0.2">
      <c r="A1243" s="131"/>
      <c r="B1243"/>
      <c r="H1243"/>
      <c r="J1243"/>
    </row>
    <row r="1244" spans="1:10" x14ac:dyDescent="0.2">
      <c r="A1244" s="131"/>
      <c r="B1244"/>
      <c r="H1244"/>
      <c r="J1244"/>
    </row>
    <row r="1245" spans="1:10" x14ac:dyDescent="0.2">
      <c r="A1245" s="131"/>
      <c r="B1245"/>
      <c r="H1245"/>
      <c r="J1245"/>
    </row>
    <row r="1246" spans="1:10" x14ac:dyDescent="0.2">
      <c r="A1246" s="131"/>
      <c r="B1246"/>
      <c r="H1246"/>
      <c r="J1246"/>
    </row>
    <row r="1247" spans="1:10" x14ac:dyDescent="0.2">
      <c r="A1247" s="131"/>
      <c r="B1247"/>
      <c r="H1247"/>
      <c r="J1247"/>
    </row>
    <row r="1248" spans="1:10" x14ac:dyDescent="0.2">
      <c r="A1248" s="131"/>
      <c r="B1248"/>
      <c r="H1248"/>
      <c r="J1248"/>
    </row>
    <row r="1249" spans="1:10" x14ac:dyDescent="0.2">
      <c r="A1249" s="131"/>
      <c r="B1249"/>
      <c r="H1249"/>
      <c r="J1249"/>
    </row>
    <row r="1250" spans="1:10" x14ac:dyDescent="0.2">
      <c r="A1250" s="131"/>
      <c r="B1250"/>
      <c r="H1250"/>
      <c r="J1250"/>
    </row>
    <row r="1251" spans="1:10" x14ac:dyDescent="0.2">
      <c r="A1251" s="131"/>
      <c r="B1251"/>
      <c r="H1251"/>
      <c r="J1251"/>
    </row>
    <row r="1252" spans="1:10" x14ac:dyDescent="0.2">
      <c r="A1252" s="131"/>
      <c r="B1252"/>
      <c r="H1252"/>
      <c r="J1252"/>
    </row>
    <row r="1253" spans="1:10" x14ac:dyDescent="0.2">
      <c r="A1253" s="131"/>
      <c r="B1253"/>
      <c r="H1253"/>
      <c r="J1253"/>
    </row>
    <row r="1254" spans="1:10" x14ac:dyDescent="0.2">
      <c r="A1254" s="131"/>
      <c r="B1254"/>
      <c r="H1254"/>
      <c r="J1254"/>
    </row>
    <row r="1255" spans="1:10" x14ac:dyDescent="0.2">
      <c r="A1255" s="131"/>
      <c r="B1255"/>
      <c r="H1255"/>
      <c r="J1255"/>
    </row>
    <row r="1256" spans="1:10" x14ac:dyDescent="0.2">
      <c r="A1256" s="131"/>
      <c r="B1256"/>
      <c r="H1256"/>
      <c r="J1256"/>
    </row>
    <row r="1257" spans="1:10" x14ac:dyDescent="0.2">
      <c r="A1257" s="131"/>
      <c r="B1257"/>
      <c r="H1257"/>
      <c r="J1257"/>
    </row>
    <row r="1258" spans="1:10" x14ac:dyDescent="0.2">
      <c r="A1258" s="131"/>
      <c r="B1258"/>
      <c r="H1258"/>
      <c r="J1258"/>
    </row>
    <row r="1259" spans="1:10" x14ac:dyDescent="0.2">
      <c r="A1259" s="131"/>
      <c r="B1259"/>
      <c r="H1259"/>
      <c r="J1259"/>
    </row>
    <row r="1260" spans="1:10" x14ac:dyDescent="0.2">
      <c r="A1260" s="131"/>
      <c r="B1260"/>
      <c r="H1260"/>
      <c r="J1260"/>
    </row>
    <row r="1261" spans="1:10" x14ac:dyDescent="0.2">
      <c r="A1261" s="131"/>
      <c r="B1261"/>
      <c r="H1261"/>
      <c r="J1261"/>
    </row>
    <row r="1262" spans="1:10" x14ac:dyDescent="0.2">
      <c r="A1262" s="131"/>
      <c r="B1262"/>
      <c r="H1262"/>
      <c r="J1262"/>
    </row>
    <row r="1263" spans="1:10" x14ac:dyDescent="0.2">
      <c r="A1263" s="131"/>
      <c r="B1263"/>
      <c r="H1263"/>
      <c r="J1263"/>
    </row>
    <row r="1264" spans="1:10" x14ac:dyDescent="0.2">
      <c r="A1264" s="131"/>
      <c r="B1264"/>
      <c r="H1264"/>
      <c r="J1264"/>
    </row>
    <row r="1265" spans="1:10" x14ac:dyDescent="0.2">
      <c r="A1265" s="131"/>
      <c r="B1265"/>
      <c r="H1265"/>
      <c r="J1265"/>
    </row>
    <row r="1266" spans="1:10" x14ac:dyDescent="0.2">
      <c r="A1266" s="131"/>
      <c r="B1266"/>
      <c r="H1266"/>
      <c r="J1266"/>
    </row>
    <row r="1267" spans="1:10" x14ac:dyDescent="0.2">
      <c r="A1267" s="131"/>
      <c r="B1267"/>
      <c r="H1267"/>
      <c r="J1267"/>
    </row>
    <row r="1268" spans="1:10" x14ac:dyDescent="0.2">
      <c r="A1268" s="131"/>
      <c r="B1268"/>
      <c r="H1268"/>
      <c r="J1268"/>
    </row>
    <row r="1269" spans="1:10" x14ac:dyDescent="0.2">
      <c r="A1269" s="131"/>
      <c r="B1269"/>
      <c r="H1269"/>
      <c r="J1269"/>
    </row>
    <row r="1270" spans="1:10" x14ac:dyDescent="0.2">
      <c r="A1270" s="131"/>
      <c r="B1270"/>
      <c r="H1270"/>
      <c r="J1270"/>
    </row>
    <row r="1271" spans="1:10" x14ac:dyDescent="0.2">
      <c r="A1271" s="131"/>
      <c r="B1271"/>
      <c r="H1271"/>
      <c r="J1271"/>
    </row>
    <row r="1272" spans="1:10" x14ac:dyDescent="0.2">
      <c r="A1272" s="131"/>
      <c r="B1272"/>
      <c r="H1272"/>
      <c r="J1272"/>
    </row>
    <row r="1273" spans="1:10" x14ac:dyDescent="0.2">
      <c r="A1273" s="131"/>
      <c r="B1273"/>
      <c r="H1273"/>
      <c r="J1273"/>
    </row>
    <row r="1274" spans="1:10" x14ac:dyDescent="0.2">
      <c r="A1274" s="131"/>
      <c r="B1274"/>
      <c r="H1274"/>
      <c r="J1274"/>
    </row>
    <row r="1275" spans="1:10" x14ac:dyDescent="0.2">
      <c r="A1275" s="131"/>
      <c r="B1275"/>
      <c r="H1275"/>
      <c r="J1275"/>
    </row>
    <row r="1276" spans="1:10" x14ac:dyDescent="0.2">
      <c r="A1276" s="131"/>
      <c r="B1276"/>
      <c r="H1276"/>
      <c r="J1276"/>
    </row>
    <row r="1277" spans="1:10" x14ac:dyDescent="0.2">
      <c r="A1277" s="131"/>
      <c r="B1277"/>
      <c r="H1277"/>
      <c r="J1277"/>
    </row>
    <row r="1278" spans="1:10" x14ac:dyDescent="0.2">
      <c r="A1278" s="131"/>
      <c r="B1278"/>
      <c r="H1278"/>
      <c r="J1278"/>
    </row>
    <row r="1279" spans="1:10" x14ac:dyDescent="0.2">
      <c r="A1279" s="131"/>
      <c r="B1279"/>
      <c r="H1279"/>
      <c r="J1279"/>
    </row>
    <row r="1280" spans="1:10" x14ac:dyDescent="0.2">
      <c r="A1280" s="131"/>
      <c r="B1280"/>
      <c r="H1280"/>
      <c r="J1280"/>
    </row>
    <row r="1281" spans="1:10" x14ac:dyDescent="0.2">
      <c r="A1281" s="131"/>
      <c r="B1281"/>
      <c r="H1281"/>
      <c r="J1281"/>
    </row>
    <row r="1282" spans="1:10" x14ac:dyDescent="0.2">
      <c r="A1282" s="131"/>
      <c r="B1282"/>
      <c r="H1282"/>
      <c r="J1282"/>
    </row>
    <row r="1283" spans="1:10" x14ac:dyDescent="0.2">
      <c r="A1283" s="131"/>
      <c r="B1283"/>
      <c r="H1283"/>
      <c r="J1283"/>
    </row>
    <row r="1284" spans="1:10" x14ac:dyDescent="0.2">
      <c r="A1284" s="131"/>
      <c r="B1284"/>
      <c r="H1284"/>
      <c r="J1284"/>
    </row>
    <row r="1285" spans="1:10" x14ac:dyDescent="0.2">
      <c r="A1285" s="131"/>
      <c r="B1285"/>
      <c r="H1285"/>
      <c r="J1285"/>
    </row>
    <row r="1286" spans="1:10" x14ac:dyDescent="0.2">
      <c r="A1286" s="131"/>
      <c r="B1286"/>
      <c r="H1286"/>
      <c r="J1286"/>
    </row>
    <row r="1287" spans="1:10" x14ac:dyDescent="0.2">
      <c r="A1287" s="131"/>
      <c r="B1287"/>
      <c r="H1287"/>
      <c r="J1287"/>
    </row>
    <row r="1288" spans="1:10" x14ac:dyDescent="0.2">
      <c r="A1288" s="131"/>
      <c r="B1288"/>
      <c r="H1288"/>
      <c r="J1288"/>
    </row>
    <row r="1289" spans="1:10" x14ac:dyDescent="0.2">
      <c r="A1289" s="131"/>
      <c r="B1289"/>
      <c r="H1289"/>
      <c r="J1289"/>
    </row>
    <row r="1290" spans="1:10" x14ac:dyDescent="0.2">
      <c r="A1290" s="131"/>
      <c r="B1290"/>
      <c r="H1290"/>
      <c r="J1290"/>
    </row>
    <row r="1291" spans="1:10" x14ac:dyDescent="0.2">
      <c r="A1291" s="131"/>
      <c r="B1291"/>
      <c r="H1291"/>
      <c r="J1291"/>
    </row>
    <row r="1292" spans="1:10" x14ac:dyDescent="0.2">
      <c r="A1292" s="131"/>
      <c r="B1292"/>
      <c r="H1292"/>
      <c r="J1292"/>
    </row>
    <row r="1293" spans="1:10" x14ac:dyDescent="0.2">
      <c r="A1293" s="131"/>
      <c r="B1293"/>
      <c r="H1293"/>
      <c r="J1293"/>
    </row>
    <row r="1294" spans="1:10" x14ac:dyDescent="0.2">
      <c r="A1294" s="131"/>
      <c r="B1294"/>
      <c r="H1294"/>
      <c r="J1294"/>
    </row>
    <row r="1295" spans="1:10" x14ac:dyDescent="0.2">
      <c r="A1295" s="131"/>
      <c r="B1295"/>
      <c r="H1295"/>
      <c r="J1295"/>
    </row>
    <row r="1296" spans="1:10" x14ac:dyDescent="0.2">
      <c r="A1296" s="131"/>
      <c r="B1296"/>
      <c r="H1296"/>
      <c r="J1296"/>
    </row>
    <row r="1297" spans="1:10" x14ac:dyDescent="0.2">
      <c r="A1297" s="131"/>
      <c r="B1297"/>
      <c r="H1297"/>
      <c r="J1297"/>
    </row>
    <row r="1298" spans="1:10" x14ac:dyDescent="0.2">
      <c r="A1298" s="131"/>
      <c r="B1298"/>
      <c r="H1298"/>
      <c r="J1298"/>
    </row>
    <row r="1299" spans="1:10" x14ac:dyDescent="0.2">
      <c r="A1299" s="131"/>
      <c r="B1299"/>
      <c r="H1299"/>
      <c r="J1299"/>
    </row>
    <row r="1300" spans="1:10" x14ac:dyDescent="0.2">
      <c r="A1300" s="131"/>
      <c r="B1300"/>
      <c r="H1300"/>
      <c r="J1300"/>
    </row>
    <row r="1301" spans="1:10" x14ac:dyDescent="0.2">
      <c r="A1301" s="131"/>
      <c r="B1301"/>
      <c r="H1301"/>
      <c r="J1301"/>
    </row>
    <row r="1302" spans="1:10" x14ac:dyDescent="0.2">
      <c r="A1302" s="131"/>
      <c r="B1302"/>
      <c r="H1302"/>
      <c r="J1302"/>
    </row>
    <row r="1303" spans="1:10" x14ac:dyDescent="0.2">
      <c r="A1303" s="131"/>
      <c r="B1303"/>
      <c r="H1303"/>
      <c r="J1303"/>
    </row>
    <row r="1304" spans="1:10" x14ac:dyDescent="0.2">
      <c r="A1304" s="131"/>
      <c r="B1304"/>
      <c r="H1304"/>
      <c r="J1304"/>
    </row>
    <row r="1305" spans="1:10" x14ac:dyDescent="0.2">
      <c r="A1305" s="131"/>
      <c r="B1305"/>
      <c r="H1305"/>
      <c r="J1305"/>
    </row>
    <row r="1306" spans="1:10" x14ac:dyDescent="0.2">
      <c r="A1306" s="131"/>
      <c r="B1306"/>
      <c r="H1306"/>
      <c r="J1306"/>
    </row>
    <row r="1307" spans="1:10" x14ac:dyDescent="0.2">
      <c r="A1307" s="131"/>
      <c r="B1307"/>
      <c r="H1307"/>
      <c r="J1307"/>
    </row>
    <row r="1308" spans="1:10" x14ac:dyDescent="0.2">
      <c r="A1308" s="131"/>
      <c r="B1308"/>
      <c r="H1308"/>
      <c r="J1308"/>
    </row>
    <row r="1309" spans="1:10" x14ac:dyDescent="0.2">
      <c r="A1309" s="131"/>
      <c r="B1309"/>
      <c r="H1309"/>
      <c r="J1309"/>
    </row>
    <row r="1310" spans="1:10" x14ac:dyDescent="0.2">
      <c r="A1310" s="131"/>
      <c r="B1310"/>
      <c r="H1310"/>
      <c r="J1310"/>
    </row>
    <row r="1311" spans="1:10" x14ac:dyDescent="0.2">
      <c r="A1311" s="131"/>
      <c r="B1311"/>
      <c r="H1311"/>
      <c r="J1311"/>
    </row>
    <row r="1312" spans="1:10" x14ac:dyDescent="0.2">
      <c r="A1312" s="131"/>
      <c r="B1312"/>
      <c r="H1312"/>
      <c r="J1312"/>
    </row>
    <row r="1313" spans="1:10" x14ac:dyDescent="0.2">
      <c r="A1313" s="131"/>
      <c r="B1313"/>
      <c r="H1313"/>
      <c r="J1313"/>
    </row>
    <row r="1314" spans="1:10" x14ac:dyDescent="0.2">
      <c r="A1314" s="131"/>
      <c r="B1314"/>
      <c r="H1314"/>
      <c r="J1314"/>
    </row>
    <row r="1315" spans="1:10" x14ac:dyDescent="0.2">
      <c r="A1315" s="131"/>
      <c r="B1315"/>
      <c r="H1315"/>
      <c r="J1315"/>
    </row>
    <row r="1316" spans="1:10" x14ac:dyDescent="0.2">
      <c r="A1316" s="131"/>
      <c r="B1316"/>
      <c r="H1316"/>
      <c r="J1316"/>
    </row>
    <row r="1317" spans="1:10" x14ac:dyDescent="0.2">
      <c r="A1317" s="131"/>
      <c r="B1317"/>
      <c r="H1317"/>
      <c r="J1317"/>
    </row>
    <row r="1318" spans="1:10" x14ac:dyDescent="0.2">
      <c r="A1318" s="131"/>
      <c r="B1318"/>
      <c r="H1318"/>
      <c r="J1318"/>
    </row>
    <row r="1319" spans="1:10" x14ac:dyDescent="0.2">
      <c r="A1319" s="131"/>
      <c r="B1319"/>
      <c r="H1319"/>
      <c r="J1319"/>
    </row>
    <row r="1320" spans="1:10" x14ac:dyDescent="0.2">
      <c r="A1320" s="131"/>
      <c r="B1320"/>
      <c r="H1320"/>
      <c r="J1320"/>
    </row>
    <row r="1321" spans="1:10" x14ac:dyDescent="0.2">
      <c r="A1321" s="131"/>
      <c r="B1321"/>
      <c r="H1321"/>
      <c r="J1321"/>
    </row>
    <row r="1322" spans="1:10" x14ac:dyDescent="0.2">
      <c r="A1322" s="131"/>
      <c r="B1322"/>
      <c r="H1322"/>
      <c r="J1322"/>
    </row>
    <row r="1323" spans="1:10" x14ac:dyDescent="0.2">
      <c r="A1323" s="131"/>
      <c r="B1323"/>
      <c r="H1323"/>
      <c r="J1323"/>
    </row>
    <row r="1324" spans="1:10" x14ac:dyDescent="0.2">
      <c r="A1324" s="131"/>
      <c r="B1324"/>
      <c r="H1324"/>
      <c r="J1324"/>
    </row>
    <row r="1325" spans="1:10" x14ac:dyDescent="0.2">
      <c r="A1325" s="131"/>
      <c r="B1325"/>
      <c r="H1325"/>
      <c r="J1325"/>
    </row>
    <row r="1326" spans="1:10" x14ac:dyDescent="0.2">
      <c r="A1326" s="131"/>
      <c r="B1326"/>
      <c r="H1326"/>
      <c r="J1326"/>
    </row>
    <row r="1327" spans="1:10" x14ac:dyDescent="0.2">
      <c r="A1327" s="131"/>
      <c r="B1327"/>
      <c r="H1327"/>
      <c r="J1327"/>
    </row>
    <row r="1328" spans="1:10" x14ac:dyDescent="0.2">
      <c r="A1328" s="131"/>
      <c r="B1328"/>
      <c r="H1328"/>
      <c r="J1328"/>
    </row>
    <row r="1329" spans="1:10" x14ac:dyDescent="0.2">
      <c r="A1329" s="131"/>
      <c r="B1329"/>
      <c r="H1329"/>
      <c r="J1329"/>
    </row>
    <row r="1330" spans="1:10" x14ac:dyDescent="0.2">
      <c r="A1330" s="131"/>
      <c r="B1330"/>
      <c r="H1330"/>
      <c r="J1330"/>
    </row>
    <row r="1331" spans="1:10" x14ac:dyDescent="0.2">
      <c r="A1331" s="131"/>
      <c r="B1331"/>
      <c r="H1331"/>
      <c r="J1331"/>
    </row>
    <row r="1332" spans="1:10" x14ac:dyDescent="0.2">
      <c r="A1332" s="131"/>
      <c r="B1332"/>
      <c r="H1332"/>
      <c r="J1332"/>
    </row>
    <row r="1333" spans="1:10" x14ac:dyDescent="0.2">
      <c r="A1333" s="131"/>
      <c r="B1333"/>
      <c r="H1333"/>
      <c r="J1333"/>
    </row>
    <row r="1334" spans="1:10" x14ac:dyDescent="0.2">
      <c r="A1334" s="131"/>
      <c r="B1334"/>
      <c r="H1334"/>
      <c r="J1334"/>
    </row>
    <row r="1335" spans="1:10" x14ac:dyDescent="0.2">
      <c r="A1335" s="131"/>
      <c r="B1335"/>
      <c r="H1335"/>
      <c r="J1335"/>
    </row>
    <row r="1336" spans="1:10" x14ac:dyDescent="0.2">
      <c r="A1336" s="131"/>
      <c r="B1336"/>
      <c r="H1336"/>
      <c r="J1336"/>
    </row>
    <row r="1337" spans="1:10" x14ac:dyDescent="0.2">
      <c r="A1337" s="131"/>
      <c r="B1337"/>
      <c r="H1337"/>
      <c r="J1337"/>
    </row>
    <row r="1338" spans="1:10" x14ac:dyDescent="0.2">
      <c r="A1338" s="131"/>
      <c r="B1338"/>
      <c r="H1338"/>
      <c r="J1338"/>
    </row>
    <row r="1339" spans="1:10" x14ac:dyDescent="0.2">
      <c r="A1339" s="131"/>
      <c r="B1339"/>
      <c r="H1339"/>
      <c r="J1339"/>
    </row>
    <row r="1340" spans="1:10" x14ac:dyDescent="0.2">
      <c r="A1340" s="131"/>
      <c r="B1340"/>
      <c r="H1340"/>
      <c r="J1340"/>
    </row>
    <row r="1341" spans="1:10" x14ac:dyDescent="0.2">
      <c r="A1341" s="131"/>
      <c r="B1341"/>
      <c r="H1341"/>
      <c r="J1341"/>
    </row>
    <row r="1342" spans="1:10" x14ac:dyDescent="0.2">
      <c r="A1342" s="131"/>
      <c r="B1342"/>
      <c r="H1342"/>
      <c r="J1342"/>
    </row>
    <row r="1343" spans="1:10" x14ac:dyDescent="0.2">
      <c r="A1343" s="131"/>
      <c r="B1343"/>
      <c r="H1343"/>
      <c r="J1343"/>
    </row>
    <row r="1344" spans="1:10" x14ac:dyDescent="0.2">
      <c r="A1344" s="131"/>
      <c r="B1344"/>
      <c r="H1344"/>
      <c r="J1344"/>
    </row>
    <row r="1345" spans="1:10" x14ac:dyDescent="0.2">
      <c r="A1345" s="131"/>
      <c r="B1345"/>
      <c r="H1345"/>
      <c r="J1345"/>
    </row>
    <row r="1346" spans="1:10" x14ac:dyDescent="0.2">
      <c r="A1346" s="131"/>
      <c r="B1346"/>
      <c r="H1346"/>
      <c r="J1346"/>
    </row>
    <row r="1347" spans="1:10" x14ac:dyDescent="0.2">
      <c r="A1347" s="131"/>
      <c r="B1347"/>
      <c r="H1347"/>
      <c r="J1347"/>
    </row>
    <row r="1348" spans="1:10" x14ac:dyDescent="0.2">
      <c r="A1348" s="131"/>
      <c r="B1348"/>
      <c r="H1348"/>
      <c r="J1348"/>
    </row>
    <row r="1349" spans="1:10" x14ac:dyDescent="0.2">
      <c r="A1349" s="131"/>
      <c r="B1349"/>
      <c r="H1349"/>
      <c r="J1349"/>
    </row>
    <row r="1350" spans="1:10" x14ac:dyDescent="0.2">
      <c r="A1350" s="131"/>
      <c r="B1350"/>
      <c r="H1350"/>
      <c r="J1350"/>
    </row>
    <row r="1351" spans="1:10" x14ac:dyDescent="0.2">
      <c r="A1351" s="131"/>
      <c r="B1351"/>
      <c r="H1351"/>
      <c r="J1351"/>
    </row>
    <row r="1352" spans="1:10" x14ac:dyDescent="0.2">
      <c r="A1352" s="131"/>
      <c r="B1352"/>
      <c r="H1352"/>
      <c r="J1352"/>
    </row>
    <row r="1353" spans="1:10" x14ac:dyDescent="0.2">
      <c r="A1353" s="131"/>
      <c r="B1353"/>
      <c r="H1353"/>
      <c r="J1353"/>
    </row>
    <row r="1354" spans="1:10" x14ac:dyDescent="0.2">
      <c r="A1354" s="131"/>
      <c r="B1354"/>
      <c r="H1354"/>
      <c r="J1354"/>
    </row>
    <row r="1355" spans="1:10" x14ac:dyDescent="0.2">
      <c r="A1355" s="131"/>
      <c r="B1355"/>
      <c r="H1355"/>
      <c r="J1355"/>
    </row>
    <row r="1356" spans="1:10" x14ac:dyDescent="0.2">
      <c r="A1356" s="131"/>
      <c r="B1356"/>
      <c r="H1356"/>
      <c r="J1356"/>
    </row>
    <row r="1357" spans="1:10" x14ac:dyDescent="0.2">
      <c r="A1357" s="131"/>
      <c r="B1357"/>
      <c r="H1357"/>
      <c r="J1357"/>
    </row>
    <row r="1358" spans="1:10" x14ac:dyDescent="0.2">
      <c r="A1358" s="131"/>
      <c r="B1358"/>
      <c r="H1358"/>
      <c r="J1358"/>
    </row>
    <row r="1359" spans="1:10" x14ac:dyDescent="0.2">
      <c r="A1359" s="131"/>
      <c r="B1359"/>
      <c r="H1359"/>
      <c r="J1359"/>
    </row>
    <row r="1360" spans="1:10" x14ac:dyDescent="0.2">
      <c r="A1360" s="131"/>
      <c r="B1360"/>
      <c r="H1360"/>
      <c r="J1360"/>
    </row>
    <row r="1361" spans="1:10" x14ac:dyDescent="0.2">
      <c r="A1361" s="131"/>
      <c r="B1361"/>
      <c r="H1361"/>
      <c r="J1361"/>
    </row>
    <row r="1362" spans="1:10" x14ac:dyDescent="0.2">
      <c r="A1362" s="131"/>
      <c r="B1362"/>
      <c r="H1362"/>
      <c r="J1362"/>
    </row>
    <row r="1363" spans="1:10" x14ac:dyDescent="0.2">
      <c r="A1363" s="131"/>
      <c r="B1363"/>
      <c r="H1363"/>
      <c r="J1363"/>
    </row>
    <row r="1364" spans="1:10" x14ac:dyDescent="0.2">
      <c r="A1364" s="131"/>
      <c r="B1364"/>
      <c r="H1364"/>
      <c r="J1364"/>
    </row>
    <row r="1365" spans="1:10" x14ac:dyDescent="0.2">
      <c r="A1365" s="131"/>
      <c r="B1365"/>
      <c r="H1365"/>
      <c r="J1365"/>
    </row>
    <row r="1366" spans="1:10" x14ac:dyDescent="0.2">
      <c r="A1366" s="131"/>
      <c r="B1366"/>
      <c r="H1366"/>
      <c r="J1366"/>
    </row>
    <row r="1367" spans="1:10" x14ac:dyDescent="0.2">
      <c r="A1367" s="131"/>
      <c r="B1367"/>
      <c r="H1367"/>
      <c r="J1367"/>
    </row>
    <row r="1368" spans="1:10" x14ac:dyDescent="0.2">
      <c r="A1368" s="131"/>
      <c r="B1368"/>
      <c r="H1368"/>
      <c r="J1368"/>
    </row>
    <row r="1369" spans="1:10" x14ac:dyDescent="0.2">
      <c r="A1369" s="131"/>
      <c r="B1369"/>
      <c r="H1369"/>
      <c r="J1369"/>
    </row>
    <row r="1370" spans="1:10" x14ac:dyDescent="0.2">
      <c r="A1370" s="131"/>
      <c r="B1370"/>
      <c r="H1370"/>
      <c r="J1370"/>
    </row>
    <row r="1371" spans="1:10" x14ac:dyDescent="0.2">
      <c r="A1371" s="131"/>
      <c r="B1371"/>
      <c r="H1371"/>
      <c r="J1371"/>
    </row>
    <row r="1372" spans="1:10" x14ac:dyDescent="0.2">
      <c r="A1372" s="131"/>
      <c r="B1372"/>
      <c r="H1372"/>
      <c r="J1372"/>
    </row>
    <row r="1373" spans="1:10" x14ac:dyDescent="0.2">
      <c r="A1373" s="131"/>
      <c r="B1373"/>
      <c r="H1373"/>
      <c r="J1373"/>
    </row>
    <row r="1374" spans="1:10" x14ac:dyDescent="0.2">
      <c r="A1374" s="131"/>
      <c r="B1374"/>
      <c r="H1374"/>
      <c r="J1374"/>
    </row>
    <row r="1375" spans="1:10" x14ac:dyDescent="0.2">
      <c r="A1375" s="131"/>
      <c r="B1375"/>
      <c r="H1375"/>
      <c r="J1375"/>
    </row>
    <row r="1376" spans="1:10" x14ac:dyDescent="0.2">
      <c r="A1376" s="131"/>
      <c r="B1376"/>
      <c r="H1376"/>
      <c r="J1376"/>
    </row>
    <row r="1377" spans="1:10" x14ac:dyDescent="0.2">
      <c r="A1377" s="131"/>
      <c r="B1377"/>
      <c r="H1377"/>
      <c r="J1377"/>
    </row>
    <row r="1378" spans="1:10" x14ac:dyDescent="0.2">
      <c r="A1378" s="131"/>
      <c r="B1378"/>
      <c r="H1378"/>
      <c r="J1378"/>
    </row>
    <row r="1379" spans="1:10" x14ac:dyDescent="0.2">
      <c r="A1379" s="131"/>
      <c r="B1379"/>
      <c r="H1379"/>
      <c r="J1379"/>
    </row>
    <row r="1380" spans="1:10" x14ac:dyDescent="0.2">
      <c r="A1380" s="131"/>
      <c r="B1380"/>
      <c r="H1380"/>
      <c r="J1380"/>
    </row>
    <row r="1381" spans="1:10" x14ac:dyDescent="0.2">
      <c r="A1381" s="131"/>
      <c r="B1381"/>
      <c r="H1381"/>
      <c r="J1381"/>
    </row>
    <row r="1382" spans="1:10" x14ac:dyDescent="0.2">
      <c r="A1382" s="131"/>
      <c r="B1382"/>
      <c r="H1382"/>
      <c r="J1382"/>
    </row>
    <row r="1383" spans="1:10" x14ac:dyDescent="0.2">
      <c r="A1383" s="131"/>
      <c r="B1383"/>
      <c r="H1383"/>
      <c r="J1383"/>
    </row>
    <row r="1384" spans="1:10" x14ac:dyDescent="0.2">
      <c r="A1384" s="131"/>
      <c r="B1384"/>
      <c r="H1384"/>
      <c r="J1384"/>
    </row>
    <row r="1385" spans="1:10" x14ac:dyDescent="0.2">
      <c r="A1385" s="131"/>
      <c r="B1385"/>
      <c r="H1385"/>
      <c r="J1385"/>
    </row>
    <row r="1386" spans="1:10" x14ac:dyDescent="0.2">
      <c r="A1386" s="131"/>
      <c r="B1386"/>
      <c r="H1386"/>
      <c r="J1386"/>
    </row>
    <row r="1387" spans="1:10" x14ac:dyDescent="0.2">
      <c r="A1387" s="131"/>
      <c r="B1387"/>
      <c r="H1387"/>
      <c r="J1387"/>
    </row>
    <row r="1388" spans="1:10" x14ac:dyDescent="0.2">
      <c r="A1388" s="131"/>
      <c r="B1388"/>
      <c r="H1388"/>
      <c r="J1388"/>
    </row>
    <row r="1389" spans="1:10" x14ac:dyDescent="0.2">
      <c r="A1389" s="131"/>
      <c r="B1389"/>
      <c r="H1389"/>
      <c r="J1389"/>
    </row>
    <row r="1390" spans="1:10" x14ac:dyDescent="0.2">
      <c r="A1390" s="131"/>
      <c r="B1390"/>
      <c r="H1390"/>
      <c r="J1390"/>
    </row>
    <row r="1391" spans="1:10" x14ac:dyDescent="0.2">
      <c r="A1391" s="131"/>
      <c r="B1391"/>
      <c r="H1391"/>
      <c r="J1391"/>
    </row>
    <row r="1392" spans="1:10" x14ac:dyDescent="0.2">
      <c r="A1392" s="131"/>
      <c r="B1392"/>
      <c r="H1392"/>
      <c r="J1392"/>
    </row>
    <row r="1393" spans="1:10" x14ac:dyDescent="0.2">
      <c r="A1393" s="131"/>
      <c r="B1393"/>
      <c r="H1393"/>
      <c r="J1393"/>
    </row>
    <row r="1394" spans="1:10" x14ac:dyDescent="0.2">
      <c r="A1394" s="131"/>
      <c r="B1394"/>
      <c r="H1394"/>
      <c r="J1394"/>
    </row>
    <row r="1395" spans="1:10" x14ac:dyDescent="0.2">
      <c r="A1395" s="131"/>
      <c r="B1395"/>
      <c r="H1395"/>
      <c r="J1395"/>
    </row>
    <row r="1396" spans="1:10" x14ac:dyDescent="0.2">
      <c r="A1396" s="131"/>
      <c r="B1396"/>
      <c r="H1396"/>
      <c r="J1396"/>
    </row>
    <row r="1397" spans="1:10" x14ac:dyDescent="0.2">
      <c r="A1397" s="131"/>
      <c r="B1397"/>
      <c r="H1397"/>
      <c r="J1397"/>
    </row>
    <row r="1398" spans="1:10" x14ac:dyDescent="0.2">
      <c r="A1398" s="131"/>
      <c r="B1398"/>
      <c r="H1398"/>
      <c r="J1398"/>
    </row>
    <row r="1399" spans="1:10" x14ac:dyDescent="0.2">
      <c r="A1399" s="131"/>
      <c r="B1399"/>
      <c r="H1399"/>
      <c r="J1399"/>
    </row>
    <row r="1400" spans="1:10" x14ac:dyDescent="0.2">
      <c r="A1400" s="131"/>
      <c r="B1400"/>
      <c r="H1400"/>
      <c r="J1400"/>
    </row>
    <row r="1401" spans="1:10" x14ac:dyDescent="0.2">
      <c r="A1401" s="131"/>
      <c r="B1401"/>
      <c r="H1401"/>
      <c r="J1401"/>
    </row>
    <row r="1402" spans="1:10" x14ac:dyDescent="0.2">
      <c r="A1402" s="131"/>
      <c r="B1402"/>
      <c r="H1402"/>
      <c r="J1402"/>
    </row>
    <row r="1403" spans="1:10" x14ac:dyDescent="0.2">
      <c r="A1403" s="131"/>
      <c r="B1403"/>
      <c r="H1403"/>
      <c r="J1403"/>
    </row>
    <row r="1404" spans="1:10" x14ac:dyDescent="0.2">
      <c r="A1404" s="131"/>
      <c r="B1404"/>
      <c r="H1404"/>
      <c r="J1404"/>
    </row>
    <row r="1405" spans="1:10" x14ac:dyDescent="0.2">
      <c r="A1405" s="131"/>
      <c r="B1405"/>
      <c r="H1405"/>
      <c r="J1405"/>
    </row>
    <row r="1406" spans="1:10" x14ac:dyDescent="0.2">
      <c r="A1406" s="131"/>
      <c r="B1406"/>
      <c r="H1406"/>
      <c r="J1406"/>
    </row>
    <row r="1407" spans="1:10" x14ac:dyDescent="0.2">
      <c r="A1407" s="131"/>
      <c r="B1407"/>
      <c r="H1407"/>
      <c r="J1407"/>
    </row>
    <row r="1408" spans="1:10" x14ac:dyDescent="0.2">
      <c r="A1408" s="131"/>
      <c r="B1408"/>
      <c r="H1408"/>
      <c r="J1408"/>
    </row>
    <row r="1409" spans="1:10" x14ac:dyDescent="0.2">
      <c r="A1409" s="131"/>
      <c r="B1409"/>
      <c r="H1409"/>
      <c r="J1409"/>
    </row>
    <row r="1410" spans="1:10" x14ac:dyDescent="0.2">
      <c r="A1410" s="131"/>
      <c r="B1410"/>
      <c r="H1410"/>
      <c r="J1410"/>
    </row>
    <row r="1411" spans="1:10" x14ac:dyDescent="0.2">
      <c r="A1411" s="131"/>
      <c r="B1411"/>
      <c r="H1411"/>
      <c r="J1411"/>
    </row>
    <row r="1412" spans="1:10" x14ac:dyDescent="0.2">
      <c r="A1412" s="131"/>
      <c r="B1412"/>
      <c r="H1412"/>
      <c r="J1412"/>
    </row>
    <row r="1413" spans="1:10" x14ac:dyDescent="0.2">
      <c r="A1413" s="131"/>
      <c r="B1413"/>
      <c r="H1413"/>
      <c r="J1413"/>
    </row>
    <row r="1414" spans="1:10" x14ac:dyDescent="0.2">
      <c r="A1414" s="131"/>
      <c r="B1414"/>
      <c r="H1414"/>
      <c r="J1414"/>
    </row>
    <row r="1415" spans="1:10" x14ac:dyDescent="0.2">
      <c r="A1415" s="131"/>
      <c r="B1415"/>
      <c r="H1415"/>
      <c r="J1415"/>
    </row>
    <row r="1416" spans="1:10" x14ac:dyDescent="0.2">
      <c r="A1416" s="131"/>
      <c r="B1416"/>
      <c r="H1416"/>
      <c r="J1416"/>
    </row>
    <row r="1417" spans="1:10" x14ac:dyDescent="0.2">
      <c r="A1417" s="131"/>
      <c r="B1417"/>
      <c r="H1417"/>
      <c r="J1417"/>
    </row>
    <row r="1418" spans="1:10" x14ac:dyDescent="0.2">
      <c r="A1418" s="131"/>
      <c r="B1418"/>
      <c r="H1418"/>
      <c r="J1418"/>
    </row>
    <row r="1419" spans="1:10" x14ac:dyDescent="0.2">
      <c r="A1419" s="131"/>
      <c r="B1419"/>
      <c r="H1419"/>
      <c r="J1419"/>
    </row>
    <row r="1420" spans="1:10" x14ac:dyDescent="0.2">
      <c r="A1420" s="131"/>
      <c r="B1420"/>
      <c r="H1420"/>
      <c r="J1420"/>
    </row>
    <row r="1421" spans="1:10" x14ac:dyDescent="0.2">
      <c r="A1421" s="131"/>
      <c r="B1421"/>
      <c r="H1421"/>
      <c r="J1421"/>
    </row>
    <row r="1422" spans="1:10" x14ac:dyDescent="0.2">
      <c r="A1422" s="131"/>
      <c r="B1422"/>
      <c r="H1422"/>
      <c r="J1422"/>
    </row>
    <row r="1423" spans="1:10" x14ac:dyDescent="0.2">
      <c r="A1423" s="131"/>
      <c r="B1423"/>
      <c r="H1423"/>
      <c r="J1423"/>
    </row>
    <row r="1424" spans="1:10" x14ac:dyDescent="0.2">
      <c r="A1424" s="131"/>
      <c r="B1424"/>
      <c r="H1424"/>
      <c r="J1424"/>
    </row>
    <row r="1425" spans="1:10" x14ac:dyDescent="0.2">
      <c r="A1425" s="131"/>
      <c r="B1425"/>
      <c r="H1425"/>
      <c r="J1425"/>
    </row>
    <row r="1426" spans="1:10" x14ac:dyDescent="0.2">
      <c r="A1426" s="131"/>
      <c r="B1426"/>
      <c r="H1426"/>
      <c r="J1426"/>
    </row>
    <row r="1427" spans="1:10" x14ac:dyDescent="0.2">
      <c r="A1427" s="131"/>
      <c r="B1427"/>
      <c r="H1427"/>
      <c r="J1427"/>
    </row>
    <row r="1428" spans="1:10" x14ac:dyDescent="0.2">
      <c r="A1428" s="131"/>
      <c r="B1428"/>
      <c r="H1428"/>
      <c r="J1428"/>
    </row>
    <row r="1429" spans="1:10" x14ac:dyDescent="0.2">
      <c r="A1429" s="131"/>
      <c r="B1429"/>
      <c r="H1429"/>
      <c r="J1429"/>
    </row>
    <row r="1430" spans="1:10" x14ac:dyDescent="0.2">
      <c r="A1430" s="131"/>
      <c r="B1430"/>
      <c r="H1430"/>
      <c r="J1430"/>
    </row>
    <row r="1431" spans="1:10" x14ac:dyDescent="0.2">
      <c r="A1431" s="131"/>
      <c r="B1431"/>
      <c r="H1431"/>
      <c r="J1431"/>
    </row>
    <row r="1432" spans="1:10" x14ac:dyDescent="0.2">
      <c r="A1432" s="131"/>
      <c r="B1432"/>
      <c r="H1432"/>
      <c r="J1432"/>
    </row>
    <row r="1433" spans="1:10" x14ac:dyDescent="0.2">
      <c r="A1433" s="131"/>
      <c r="B1433"/>
      <c r="H1433"/>
      <c r="J1433"/>
    </row>
    <row r="1434" spans="1:10" x14ac:dyDescent="0.2">
      <c r="A1434" s="131"/>
      <c r="B1434"/>
      <c r="H1434"/>
      <c r="J1434"/>
    </row>
    <row r="1435" spans="1:10" x14ac:dyDescent="0.2">
      <c r="A1435" s="131"/>
      <c r="B1435"/>
      <c r="H1435"/>
      <c r="J1435"/>
    </row>
    <row r="1436" spans="1:10" x14ac:dyDescent="0.2">
      <c r="A1436" s="131"/>
      <c r="B1436"/>
      <c r="H1436"/>
      <c r="J1436"/>
    </row>
    <row r="1437" spans="1:10" x14ac:dyDescent="0.2">
      <c r="A1437" s="131"/>
      <c r="B1437"/>
      <c r="H1437"/>
      <c r="J1437"/>
    </row>
    <row r="1438" spans="1:10" x14ac:dyDescent="0.2">
      <c r="A1438" s="131"/>
      <c r="B1438"/>
      <c r="H1438"/>
      <c r="J1438"/>
    </row>
    <row r="1439" spans="1:10" x14ac:dyDescent="0.2">
      <c r="A1439" s="131"/>
      <c r="B1439"/>
      <c r="H1439"/>
      <c r="J1439"/>
    </row>
    <row r="1440" spans="1:10" x14ac:dyDescent="0.2">
      <c r="A1440" s="131"/>
      <c r="B1440"/>
      <c r="H1440"/>
      <c r="J1440"/>
    </row>
    <row r="1441" spans="1:10" x14ac:dyDescent="0.2">
      <c r="A1441" s="131"/>
      <c r="B1441"/>
      <c r="H1441"/>
      <c r="J1441"/>
    </row>
    <row r="1442" spans="1:10" x14ac:dyDescent="0.2">
      <c r="A1442" s="131"/>
      <c r="B1442"/>
      <c r="H1442"/>
      <c r="J1442"/>
    </row>
    <row r="1443" spans="1:10" x14ac:dyDescent="0.2">
      <c r="A1443" s="131"/>
      <c r="B1443"/>
      <c r="H1443"/>
      <c r="J1443"/>
    </row>
    <row r="1444" spans="1:10" x14ac:dyDescent="0.2">
      <c r="A1444" s="131"/>
      <c r="B1444"/>
      <c r="H1444"/>
      <c r="J1444"/>
    </row>
    <row r="1445" spans="1:10" x14ac:dyDescent="0.2">
      <c r="A1445" s="131"/>
      <c r="B1445"/>
      <c r="H1445"/>
      <c r="J1445"/>
    </row>
    <row r="1446" spans="1:10" x14ac:dyDescent="0.2">
      <c r="A1446" s="131"/>
      <c r="B1446"/>
      <c r="H1446"/>
      <c r="J1446"/>
    </row>
    <row r="1447" spans="1:10" x14ac:dyDescent="0.2">
      <c r="A1447" s="131"/>
      <c r="B1447"/>
      <c r="H1447"/>
      <c r="J1447"/>
    </row>
    <row r="1448" spans="1:10" x14ac:dyDescent="0.2">
      <c r="A1448" s="131"/>
      <c r="B1448"/>
      <c r="H1448"/>
      <c r="J1448"/>
    </row>
    <row r="1449" spans="1:10" x14ac:dyDescent="0.2">
      <c r="A1449" s="131"/>
      <c r="B1449"/>
      <c r="H1449"/>
      <c r="J1449"/>
    </row>
    <row r="1450" spans="1:10" x14ac:dyDescent="0.2">
      <c r="A1450" s="131"/>
      <c r="B1450"/>
      <c r="H1450"/>
      <c r="J1450"/>
    </row>
    <row r="1451" spans="1:10" x14ac:dyDescent="0.2">
      <c r="A1451" s="131"/>
      <c r="B1451"/>
      <c r="H1451"/>
      <c r="J1451"/>
    </row>
    <row r="1452" spans="1:10" x14ac:dyDescent="0.2">
      <c r="A1452" s="131"/>
      <c r="B1452"/>
      <c r="H1452"/>
      <c r="J1452"/>
    </row>
    <row r="1453" spans="1:10" x14ac:dyDescent="0.2">
      <c r="A1453" s="131"/>
      <c r="B1453"/>
      <c r="H1453"/>
      <c r="J1453"/>
    </row>
    <row r="1454" spans="1:10" x14ac:dyDescent="0.2">
      <c r="A1454" s="131"/>
      <c r="B1454"/>
      <c r="H1454"/>
      <c r="J1454"/>
    </row>
    <row r="1455" spans="1:10" x14ac:dyDescent="0.2">
      <c r="A1455" s="131"/>
      <c r="B1455"/>
      <c r="H1455"/>
      <c r="J1455"/>
    </row>
    <row r="1456" spans="1:10" x14ac:dyDescent="0.2">
      <c r="A1456" s="131"/>
      <c r="B1456"/>
      <c r="H1456"/>
      <c r="J1456"/>
    </row>
    <row r="1457" spans="1:10" x14ac:dyDescent="0.2">
      <c r="A1457" s="131"/>
      <c r="B1457"/>
      <c r="H1457"/>
      <c r="J1457"/>
    </row>
    <row r="1458" spans="1:10" x14ac:dyDescent="0.2">
      <c r="A1458" s="131"/>
      <c r="B1458"/>
      <c r="H1458"/>
      <c r="J1458"/>
    </row>
    <row r="1459" spans="1:10" x14ac:dyDescent="0.2">
      <c r="A1459" s="131"/>
      <c r="B1459"/>
      <c r="H1459"/>
      <c r="J1459"/>
    </row>
    <row r="1460" spans="1:10" x14ac:dyDescent="0.2">
      <c r="A1460" s="131"/>
      <c r="B1460"/>
      <c r="H1460"/>
      <c r="J1460"/>
    </row>
    <row r="1461" spans="1:10" x14ac:dyDescent="0.2">
      <c r="A1461" s="131"/>
      <c r="B1461"/>
      <c r="H1461"/>
      <c r="J1461"/>
    </row>
    <row r="1462" spans="1:10" x14ac:dyDescent="0.2">
      <c r="A1462" s="131"/>
      <c r="B1462"/>
      <c r="H1462"/>
      <c r="J1462"/>
    </row>
    <row r="1463" spans="1:10" x14ac:dyDescent="0.2">
      <c r="A1463" s="131"/>
      <c r="B1463"/>
      <c r="H1463"/>
      <c r="J1463"/>
    </row>
    <row r="1464" spans="1:10" x14ac:dyDescent="0.2">
      <c r="A1464" s="131"/>
      <c r="B1464"/>
      <c r="H1464"/>
      <c r="J1464"/>
    </row>
    <row r="1465" spans="1:10" x14ac:dyDescent="0.2">
      <c r="A1465" s="131"/>
      <c r="B1465"/>
      <c r="H1465"/>
      <c r="J1465"/>
    </row>
    <row r="1466" spans="1:10" x14ac:dyDescent="0.2">
      <c r="A1466" s="131"/>
      <c r="B1466"/>
      <c r="H1466"/>
      <c r="J1466"/>
    </row>
    <row r="1467" spans="1:10" x14ac:dyDescent="0.2">
      <c r="A1467" s="131"/>
      <c r="B1467"/>
      <c r="H1467"/>
      <c r="J1467"/>
    </row>
    <row r="1468" spans="1:10" x14ac:dyDescent="0.2">
      <c r="A1468" s="131"/>
      <c r="B1468"/>
      <c r="H1468"/>
      <c r="J1468"/>
    </row>
    <row r="1469" spans="1:10" x14ac:dyDescent="0.2">
      <c r="A1469" s="131"/>
      <c r="B1469"/>
      <c r="H1469"/>
      <c r="J1469"/>
    </row>
    <row r="1470" spans="1:10" x14ac:dyDescent="0.2">
      <c r="A1470" s="131"/>
      <c r="B1470"/>
      <c r="H1470"/>
      <c r="J1470"/>
    </row>
    <row r="1471" spans="1:10" x14ac:dyDescent="0.2">
      <c r="A1471" s="131"/>
      <c r="B1471"/>
      <c r="H1471"/>
      <c r="J1471"/>
    </row>
    <row r="1472" spans="1:10" x14ac:dyDescent="0.2">
      <c r="A1472" s="131"/>
      <c r="B1472"/>
      <c r="H1472"/>
      <c r="J1472"/>
    </row>
    <row r="1473" spans="1:10" x14ac:dyDescent="0.2">
      <c r="A1473" s="131"/>
      <c r="B1473"/>
      <c r="H1473"/>
      <c r="J1473"/>
    </row>
    <row r="1474" spans="1:10" x14ac:dyDescent="0.2">
      <c r="A1474" s="131"/>
      <c r="B1474"/>
      <c r="H1474"/>
      <c r="J1474"/>
    </row>
    <row r="1475" spans="1:10" x14ac:dyDescent="0.2">
      <c r="A1475" s="131"/>
      <c r="B1475"/>
      <c r="H1475"/>
      <c r="J1475"/>
    </row>
    <row r="1476" spans="1:10" x14ac:dyDescent="0.2">
      <c r="A1476" s="131"/>
      <c r="B1476"/>
      <c r="H1476"/>
      <c r="J1476"/>
    </row>
    <row r="1477" spans="1:10" x14ac:dyDescent="0.2">
      <c r="A1477" s="131"/>
      <c r="B1477"/>
      <c r="H1477"/>
      <c r="J1477"/>
    </row>
    <row r="1478" spans="1:10" x14ac:dyDescent="0.2">
      <c r="A1478" s="131"/>
      <c r="B1478"/>
      <c r="H1478"/>
      <c r="J1478"/>
    </row>
    <row r="1479" spans="1:10" x14ac:dyDescent="0.2">
      <c r="A1479" s="131"/>
      <c r="B1479"/>
      <c r="H1479"/>
      <c r="J1479"/>
    </row>
    <row r="1480" spans="1:10" x14ac:dyDescent="0.2">
      <c r="A1480" s="131"/>
      <c r="B1480"/>
      <c r="H1480"/>
      <c r="J1480"/>
    </row>
    <row r="1481" spans="1:10" x14ac:dyDescent="0.2">
      <c r="A1481" s="131"/>
      <c r="B1481"/>
      <c r="H1481"/>
      <c r="J1481"/>
    </row>
    <row r="1482" spans="1:10" x14ac:dyDescent="0.2">
      <c r="A1482" s="131"/>
      <c r="B1482"/>
      <c r="H1482"/>
      <c r="J1482"/>
    </row>
    <row r="1483" spans="1:10" x14ac:dyDescent="0.2">
      <c r="A1483" s="131"/>
      <c r="B1483"/>
      <c r="H1483"/>
      <c r="J1483"/>
    </row>
    <row r="1484" spans="1:10" x14ac:dyDescent="0.2">
      <c r="A1484" s="131"/>
      <c r="B1484"/>
      <c r="H1484"/>
      <c r="J1484"/>
    </row>
    <row r="1485" spans="1:10" x14ac:dyDescent="0.2">
      <c r="A1485" s="131"/>
      <c r="B1485"/>
      <c r="H1485"/>
      <c r="J1485"/>
    </row>
    <row r="1486" spans="1:10" x14ac:dyDescent="0.2">
      <c r="A1486" s="131"/>
      <c r="B1486"/>
      <c r="H1486"/>
      <c r="J1486"/>
    </row>
    <row r="1487" spans="1:10" x14ac:dyDescent="0.2">
      <c r="A1487" s="131"/>
      <c r="B1487"/>
      <c r="H1487"/>
      <c r="J1487"/>
    </row>
    <row r="1488" spans="1:10" x14ac:dyDescent="0.2">
      <c r="A1488" s="131"/>
      <c r="B1488"/>
      <c r="H1488"/>
      <c r="J1488"/>
    </row>
    <row r="1489" spans="1:10" x14ac:dyDescent="0.2">
      <c r="A1489" s="131"/>
      <c r="B1489"/>
      <c r="H1489"/>
      <c r="J1489"/>
    </row>
    <row r="1490" spans="1:10" x14ac:dyDescent="0.2">
      <c r="A1490" s="131"/>
      <c r="B1490"/>
      <c r="H1490"/>
      <c r="J1490"/>
    </row>
    <row r="1491" spans="1:10" x14ac:dyDescent="0.2">
      <c r="A1491" s="131"/>
      <c r="B1491"/>
      <c r="H1491"/>
      <c r="J1491"/>
    </row>
    <row r="1492" spans="1:10" x14ac:dyDescent="0.2">
      <c r="A1492" s="131"/>
      <c r="B1492"/>
      <c r="H1492"/>
      <c r="J1492"/>
    </row>
    <row r="1493" spans="1:10" x14ac:dyDescent="0.2">
      <c r="A1493" s="131"/>
      <c r="B1493"/>
      <c r="H1493"/>
      <c r="J1493"/>
    </row>
    <row r="1494" spans="1:10" x14ac:dyDescent="0.2">
      <c r="A1494" s="131"/>
      <c r="B1494"/>
      <c r="H1494"/>
      <c r="J1494"/>
    </row>
    <row r="1495" spans="1:10" x14ac:dyDescent="0.2">
      <c r="A1495" s="131"/>
      <c r="B1495"/>
      <c r="H1495"/>
      <c r="J1495"/>
    </row>
    <row r="1496" spans="1:10" x14ac:dyDescent="0.2">
      <c r="A1496" s="131"/>
      <c r="B1496"/>
      <c r="H1496"/>
      <c r="J1496"/>
    </row>
    <row r="1497" spans="1:10" x14ac:dyDescent="0.2">
      <c r="A1497" s="131"/>
      <c r="B1497"/>
      <c r="H1497"/>
      <c r="J1497"/>
    </row>
    <row r="1498" spans="1:10" x14ac:dyDescent="0.2">
      <c r="A1498" s="131"/>
      <c r="B1498"/>
      <c r="H1498"/>
      <c r="J1498"/>
    </row>
    <row r="1499" spans="1:10" x14ac:dyDescent="0.2">
      <c r="A1499" s="131"/>
      <c r="B1499"/>
      <c r="H1499"/>
      <c r="J1499"/>
    </row>
    <row r="1500" spans="1:10" x14ac:dyDescent="0.2">
      <c r="A1500" s="131"/>
      <c r="B1500"/>
      <c r="H1500"/>
      <c r="J1500"/>
    </row>
    <row r="1501" spans="1:10" x14ac:dyDescent="0.2">
      <c r="A1501" s="131"/>
      <c r="B1501"/>
      <c r="H1501"/>
      <c r="J1501"/>
    </row>
    <row r="1502" spans="1:10" x14ac:dyDescent="0.2">
      <c r="A1502" s="131"/>
      <c r="B1502"/>
      <c r="H1502"/>
      <c r="J1502"/>
    </row>
    <row r="1503" spans="1:10" x14ac:dyDescent="0.2">
      <c r="A1503" s="131"/>
      <c r="B1503"/>
      <c r="H1503"/>
      <c r="J1503"/>
    </row>
    <row r="1504" spans="1:10" x14ac:dyDescent="0.2">
      <c r="A1504" s="131"/>
      <c r="B1504"/>
      <c r="H1504"/>
      <c r="J1504"/>
    </row>
    <row r="1505" spans="1:10" x14ac:dyDescent="0.2">
      <c r="A1505" s="131"/>
      <c r="B1505"/>
      <c r="H1505"/>
      <c r="J1505"/>
    </row>
    <row r="1506" spans="1:10" x14ac:dyDescent="0.2">
      <c r="A1506" s="131"/>
      <c r="B1506"/>
      <c r="H1506"/>
      <c r="J1506"/>
    </row>
    <row r="1507" spans="1:10" x14ac:dyDescent="0.2">
      <c r="A1507" s="131"/>
      <c r="B1507"/>
      <c r="H1507"/>
      <c r="J1507"/>
    </row>
    <row r="1508" spans="1:10" x14ac:dyDescent="0.2">
      <c r="A1508" s="131"/>
      <c r="B1508"/>
      <c r="H1508"/>
      <c r="J1508"/>
    </row>
    <row r="1509" spans="1:10" x14ac:dyDescent="0.2">
      <c r="A1509" s="131"/>
      <c r="B1509"/>
      <c r="H1509"/>
      <c r="J1509"/>
    </row>
    <row r="1510" spans="1:10" x14ac:dyDescent="0.2">
      <c r="A1510" s="131"/>
      <c r="B1510"/>
      <c r="H1510"/>
      <c r="J1510"/>
    </row>
    <row r="1511" spans="1:10" x14ac:dyDescent="0.2">
      <c r="A1511" s="131"/>
      <c r="B1511"/>
      <c r="H1511"/>
      <c r="J1511"/>
    </row>
    <row r="1512" spans="1:10" x14ac:dyDescent="0.2">
      <c r="A1512" s="131"/>
      <c r="B1512"/>
      <c r="H1512"/>
      <c r="J1512"/>
    </row>
    <row r="1513" spans="1:10" x14ac:dyDescent="0.2">
      <c r="A1513" s="131"/>
      <c r="B1513"/>
      <c r="H1513"/>
      <c r="J1513"/>
    </row>
    <row r="1514" spans="1:10" x14ac:dyDescent="0.2">
      <c r="A1514" s="131"/>
      <c r="B1514"/>
      <c r="H1514"/>
      <c r="J1514"/>
    </row>
    <row r="1515" spans="1:10" x14ac:dyDescent="0.2">
      <c r="A1515" s="131"/>
      <c r="B1515"/>
      <c r="H1515"/>
      <c r="J1515"/>
    </row>
    <row r="1516" spans="1:10" x14ac:dyDescent="0.2">
      <c r="A1516" s="131"/>
      <c r="B1516"/>
      <c r="H1516"/>
      <c r="J1516"/>
    </row>
    <row r="1517" spans="1:10" x14ac:dyDescent="0.2">
      <c r="A1517" s="131"/>
      <c r="B1517"/>
      <c r="H1517"/>
      <c r="J1517"/>
    </row>
    <row r="1518" spans="1:10" x14ac:dyDescent="0.2">
      <c r="A1518" s="131"/>
      <c r="B1518"/>
      <c r="H1518"/>
      <c r="J1518"/>
    </row>
    <row r="1519" spans="1:10" x14ac:dyDescent="0.2">
      <c r="A1519" s="131"/>
      <c r="B1519"/>
      <c r="H1519"/>
      <c r="J1519"/>
    </row>
    <row r="1520" spans="1:10" x14ac:dyDescent="0.2">
      <c r="A1520" s="131"/>
      <c r="B1520"/>
      <c r="H1520"/>
      <c r="J1520"/>
    </row>
    <row r="1521" spans="1:10" x14ac:dyDescent="0.2">
      <c r="A1521" s="131"/>
      <c r="B1521"/>
      <c r="H1521"/>
      <c r="J1521"/>
    </row>
    <row r="1522" spans="1:10" x14ac:dyDescent="0.2">
      <c r="A1522" s="131"/>
      <c r="B1522"/>
      <c r="H1522"/>
      <c r="J1522"/>
    </row>
    <row r="1523" spans="1:10" x14ac:dyDescent="0.2">
      <c r="A1523" s="131"/>
      <c r="B1523"/>
      <c r="H1523"/>
      <c r="J1523"/>
    </row>
    <row r="1524" spans="1:10" x14ac:dyDescent="0.2">
      <c r="A1524" s="131"/>
      <c r="B1524"/>
      <c r="H1524"/>
      <c r="J1524"/>
    </row>
    <row r="1525" spans="1:10" x14ac:dyDescent="0.2">
      <c r="A1525" s="131"/>
      <c r="B1525"/>
      <c r="H1525"/>
      <c r="J1525"/>
    </row>
    <row r="1526" spans="1:10" x14ac:dyDescent="0.2">
      <c r="A1526" s="131"/>
      <c r="B1526"/>
      <c r="H1526"/>
      <c r="J1526"/>
    </row>
    <row r="1527" spans="1:10" x14ac:dyDescent="0.2">
      <c r="A1527" s="131"/>
      <c r="B1527"/>
      <c r="H1527"/>
      <c r="J1527"/>
    </row>
    <row r="1528" spans="1:10" x14ac:dyDescent="0.2">
      <c r="A1528" s="131"/>
      <c r="B1528"/>
      <c r="H1528"/>
      <c r="J1528"/>
    </row>
    <row r="1529" spans="1:10" x14ac:dyDescent="0.2">
      <c r="A1529" s="131"/>
      <c r="B1529"/>
      <c r="H1529"/>
      <c r="J1529"/>
    </row>
    <row r="1530" spans="1:10" x14ac:dyDescent="0.2">
      <c r="A1530" s="131"/>
      <c r="B1530"/>
      <c r="H1530"/>
      <c r="J1530"/>
    </row>
    <row r="1531" spans="1:10" x14ac:dyDescent="0.2">
      <c r="A1531" s="131"/>
      <c r="B1531"/>
      <c r="H1531"/>
      <c r="J1531"/>
    </row>
    <row r="1532" spans="1:10" x14ac:dyDescent="0.2">
      <c r="A1532" s="131"/>
      <c r="B1532"/>
      <c r="H1532"/>
      <c r="J1532"/>
    </row>
    <row r="1533" spans="1:10" x14ac:dyDescent="0.2">
      <c r="A1533" s="131"/>
      <c r="B1533"/>
      <c r="H1533"/>
      <c r="J1533"/>
    </row>
    <row r="1534" spans="1:10" x14ac:dyDescent="0.2">
      <c r="A1534" s="131"/>
      <c r="B1534"/>
      <c r="H1534"/>
      <c r="J1534"/>
    </row>
    <row r="1535" spans="1:10" x14ac:dyDescent="0.2">
      <c r="A1535" s="131"/>
      <c r="B1535"/>
      <c r="H1535"/>
      <c r="J1535"/>
    </row>
    <row r="1536" spans="1:10" x14ac:dyDescent="0.2">
      <c r="A1536" s="131"/>
      <c r="B1536"/>
      <c r="H1536"/>
      <c r="J1536"/>
    </row>
    <row r="1537" spans="1:10" x14ac:dyDescent="0.2">
      <c r="A1537" s="131"/>
      <c r="B1537"/>
      <c r="H1537"/>
      <c r="J1537"/>
    </row>
    <row r="1538" spans="1:10" x14ac:dyDescent="0.2">
      <c r="A1538" s="131"/>
      <c r="B1538"/>
      <c r="H1538"/>
      <c r="J1538"/>
    </row>
    <row r="1539" spans="1:10" x14ac:dyDescent="0.2">
      <c r="A1539" s="131"/>
      <c r="B1539"/>
      <c r="H1539"/>
      <c r="J1539"/>
    </row>
    <row r="1540" spans="1:10" x14ac:dyDescent="0.2">
      <c r="A1540" s="131"/>
      <c r="B1540"/>
      <c r="H1540"/>
      <c r="J1540"/>
    </row>
    <row r="1541" spans="1:10" x14ac:dyDescent="0.2">
      <c r="A1541" s="131"/>
      <c r="B1541"/>
      <c r="H1541"/>
      <c r="J1541"/>
    </row>
    <row r="1542" spans="1:10" x14ac:dyDescent="0.2">
      <c r="A1542" s="131"/>
      <c r="B1542"/>
      <c r="H1542"/>
      <c r="J1542"/>
    </row>
    <row r="1543" spans="1:10" x14ac:dyDescent="0.2">
      <c r="A1543" s="131"/>
      <c r="B1543"/>
      <c r="H1543"/>
      <c r="J1543"/>
    </row>
    <row r="1544" spans="1:10" x14ac:dyDescent="0.2">
      <c r="A1544" s="131"/>
      <c r="B1544"/>
      <c r="H1544"/>
      <c r="J1544"/>
    </row>
    <row r="1545" spans="1:10" x14ac:dyDescent="0.2">
      <c r="A1545" s="131"/>
      <c r="B1545"/>
      <c r="H1545"/>
      <c r="J1545"/>
    </row>
    <row r="1546" spans="1:10" x14ac:dyDescent="0.2">
      <c r="A1546" s="131"/>
      <c r="B1546"/>
      <c r="H1546"/>
      <c r="J1546"/>
    </row>
    <row r="1547" spans="1:10" x14ac:dyDescent="0.2">
      <c r="A1547" s="131"/>
      <c r="B1547"/>
      <c r="H1547"/>
      <c r="J1547"/>
    </row>
    <row r="1548" spans="1:10" x14ac:dyDescent="0.2">
      <c r="A1548" s="131"/>
      <c r="B1548"/>
      <c r="H1548"/>
      <c r="J1548"/>
    </row>
    <row r="1549" spans="1:10" x14ac:dyDescent="0.2">
      <c r="A1549" s="131"/>
      <c r="B1549"/>
      <c r="H1549"/>
      <c r="J1549"/>
    </row>
    <row r="1550" spans="1:10" x14ac:dyDescent="0.2">
      <c r="A1550" s="131"/>
      <c r="B1550"/>
      <c r="H1550"/>
      <c r="J1550"/>
    </row>
    <row r="1551" spans="1:10" x14ac:dyDescent="0.2">
      <c r="A1551" s="131"/>
      <c r="B1551"/>
      <c r="H1551"/>
      <c r="J1551"/>
    </row>
    <row r="1552" spans="1:10" x14ac:dyDescent="0.2">
      <c r="A1552" s="131"/>
      <c r="B1552"/>
      <c r="H1552"/>
      <c r="J1552"/>
    </row>
    <row r="1553" spans="1:10" x14ac:dyDescent="0.2">
      <c r="A1553" s="131"/>
      <c r="B1553"/>
      <c r="H1553"/>
      <c r="J1553"/>
    </row>
    <row r="1554" spans="1:10" x14ac:dyDescent="0.2">
      <c r="A1554" s="131"/>
      <c r="B1554"/>
      <c r="H1554"/>
      <c r="J1554"/>
    </row>
    <row r="1555" spans="1:10" x14ac:dyDescent="0.2">
      <c r="A1555" s="131"/>
      <c r="B1555"/>
      <c r="H1555"/>
      <c r="J1555"/>
    </row>
    <row r="1556" spans="1:10" x14ac:dyDescent="0.2">
      <c r="A1556" s="131"/>
      <c r="B1556"/>
      <c r="H1556"/>
      <c r="J1556"/>
    </row>
    <row r="1557" spans="1:10" x14ac:dyDescent="0.2">
      <c r="A1557" s="131"/>
      <c r="B1557"/>
      <c r="H1557"/>
      <c r="J1557"/>
    </row>
    <row r="1558" spans="1:10" x14ac:dyDescent="0.2">
      <c r="A1558" s="131"/>
      <c r="B1558"/>
      <c r="H1558"/>
      <c r="J1558"/>
    </row>
    <row r="1559" spans="1:10" x14ac:dyDescent="0.2">
      <c r="A1559" s="131"/>
      <c r="B1559"/>
      <c r="H1559"/>
      <c r="J1559"/>
    </row>
    <row r="1560" spans="1:10" x14ac:dyDescent="0.2">
      <c r="A1560" s="131"/>
      <c r="B1560"/>
      <c r="H1560"/>
      <c r="J1560"/>
    </row>
    <row r="1561" spans="1:10" x14ac:dyDescent="0.2">
      <c r="A1561" s="131"/>
      <c r="B1561"/>
      <c r="H1561"/>
      <c r="J1561"/>
    </row>
    <row r="1562" spans="1:10" x14ac:dyDescent="0.2">
      <c r="A1562" s="131"/>
      <c r="B1562"/>
      <c r="H1562"/>
      <c r="J1562"/>
    </row>
    <row r="1563" spans="1:10" x14ac:dyDescent="0.2">
      <c r="A1563" s="131"/>
      <c r="B1563"/>
      <c r="H1563"/>
      <c r="J1563"/>
    </row>
    <row r="1564" spans="1:10" x14ac:dyDescent="0.2">
      <c r="A1564" s="131"/>
      <c r="B1564"/>
      <c r="H1564"/>
      <c r="J1564"/>
    </row>
    <row r="1565" spans="1:10" x14ac:dyDescent="0.2">
      <c r="A1565" s="131"/>
      <c r="B1565"/>
      <c r="H1565"/>
      <c r="J1565"/>
    </row>
    <row r="1566" spans="1:10" x14ac:dyDescent="0.2">
      <c r="A1566" s="131"/>
      <c r="B1566"/>
      <c r="H1566"/>
      <c r="J1566"/>
    </row>
    <row r="1567" spans="1:10" x14ac:dyDescent="0.2">
      <c r="A1567" s="131"/>
      <c r="B1567"/>
      <c r="H1567"/>
      <c r="J1567"/>
    </row>
    <row r="1568" spans="1:10" x14ac:dyDescent="0.2">
      <c r="A1568" s="131"/>
      <c r="B1568"/>
      <c r="H1568"/>
      <c r="J1568"/>
    </row>
    <row r="1569" spans="1:10" x14ac:dyDescent="0.2">
      <c r="A1569" s="131"/>
      <c r="B1569"/>
      <c r="H1569"/>
      <c r="J1569"/>
    </row>
    <row r="1570" spans="1:10" x14ac:dyDescent="0.2">
      <c r="A1570" s="131"/>
      <c r="B1570"/>
      <c r="H1570"/>
      <c r="J1570"/>
    </row>
    <row r="1571" spans="1:10" x14ac:dyDescent="0.2">
      <c r="A1571" s="131"/>
      <c r="B1571"/>
      <c r="H1571"/>
      <c r="J1571"/>
    </row>
    <row r="1572" spans="1:10" x14ac:dyDescent="0.2">
      <c r="A1572" s="131"/>
      <c r="B1572"/>
      <c r="H1572"/>
      <c r="J1572"/>
    </row>
    <row r="1573" spans="1:10" x14ac:dyDescent="0.2">
      <c r="A1573" s="131"/>
      <c r="B1573"/>
      <c r="H1573"/>
      <c r="J1573"/>
    </row>
    <row r="1574" spans="1:10" x14ac:dyDescent="0.2">
      <c r="A1574" s="131"/>
      <c r="B1574"/>
      <c r="H1574"/>
      <c r="J1574"/>
    </row>
    <row r="1575" spans="1:10" x14ac:dyDescent="0.2">
      <c r="A1575" s="131"/>
      <c r="B1575"/>
      <c r="H1575"/>
      <c r="J1575"/>
    </row>
    <row r="1576" spans="1:10" x14ac:dyDescent="0.2">
      <c r="A1576" s="131"/>
      <c r="B1576"/>
      <c r="H1576"/>
      <c r="J1576"/>
    </row>
    <row r="1577" spans="1:10" x14ac:dyDescent="0.2">
      <c r="A1577" s="131"/>
      <c r="B1577"/>
      <c r="H1577"/>
      <c r="J1577"/>
    </row>
    <row r="1578" spans="1:10" x14ac:dyDescent="0.2">
      <c r="A1578" s="131"/>
      <c r="B1578"/>
      <c r="H1578"/>
      <c r="J1578"/>
    </row>
    <row r="1579" spans="1:10" x14ac:dyDescent="0.2">
      <c r="A1579" s="131"/>
      <c r="B1579"/>
      <c r="H1579"/>
      <c r="J1579"/>
    </row>
    <row r="1580" spans="1:10" x14ac:dyDescent="0.2">
      <c r="A1580" s="131"/>
      <c r="B1580"/>
      <c r="H1580"/>
      <c r="J1580"/>
    </row>
    <row r="1581" spans="1:10" x14ac:dyDescent="0.2">
      <c r="A1581" s="131"/>
      <c r="B1581"/>
      <c r="H1581"/>
      <c r="J1581"/>
    </row>
    <row r="1582" spans="1:10" x14ac:dyDescent="0.2">
      <c r="A1582" s="131"/>
      <c r="B1582"/>
      <c r="H1582"/>
      <c r="J1582"/>
    </row>
    <row r="1583" spans="1:10" x14ac:dyDescent="0.2">
      <c r="A1583" s="131"/>
      <c r="B1583"/>
      <c r="H1583"/>
      <c r="J1583"/>
    </row>
    <row r="1584" spans="1:10" x14ac:dyDescent="0.2">
      <c r="A1584" s="131"/>
      <c r="B1584"/>
      <c r="H1584"/>
      <c r="J1584"/>
    </row>
    <row r="1585" spans="1:10" x14ac:dyDescent="0.2">
      <c r="A1585" s="131"/>
      <c r="B1585"/>
      <c r="H1585"/>
      <c r="J1585"/>
    </row>
    <row r="1586" spans="1:10" x14ac:dyDescent="0.2">
      <c r="A1586" s="131"/>
      <c r="B1586"/>
      <c r="H1586"/>
      <c r="J1586"/>
    </row>
    <row r="1587" spans="1:10" x14ac:dyDescent="0.2">
      <c r="A1587" s="131"/>
      <c r="B1587"/>
      <c r="H1587"/>
      <c r="J1587"/>
    </row>
    <row r="1588" spans="1:10" x14ac:dyDescent="0.2">
      <c r="A1588" s="131"/>
      <c r="B1588"/>
      <c r="H1588"/>
      <c r="J1588"/>
    </row>
    <row r="1589" spans="1:10" x14ac:dyDescent="0.2">
      <c r="A1589" s="131"/>
      <c r="B1589"/>
      <c r="H1589"/>
      <c r="J1589"/>
    </row>
    <row r="1590" spans="1:10" x14ac:dyDescent="0.2">
      <c r="A1590" s="131"/>
      <c r="B1590"/>
      <c r="H1590"/>
      <c r="J1590"/>
    </row>
    <row r="1591" spans="1:10" x14ac:dyDescent="0.2">
      <c r="A1591" s="131"/>
      <c r="B1591"/>
      <c r="H1591"/>
      <c r="J1591"/>
    </row>
    <row r="1592" spans="1:10" x14ac:dyDescent="0.2">
      <c r="A1592" s="131"/>
      <c r="B1592"/>
      <c r="H1592"/>
      <c r="J1592"/>
    </row>
    <row r="1593" spans="1:10" x14ac:dyDescent="0.2">
      <c r="A1593" s="131"/>
      <c r="B1593"/>
      <c r="H1593"/>
      <c r="J1593"/>
    </row>
    <row r="1594" spans="1:10" x14ac:dyDescent="0.2">
      <c r="A1594" s="131"/>
      <c r="B1594"/>
      <c r="H1594"/>
      <c r="J1594"/>
    </row>
    <row r="1595" spans="1:10" x14ac:dyDescent="0.2">
      <c r="A1595" s="131"/>
      <c r="B1595"/>
      <c r="H1595"/>
      <c r="J1595"/>
    </row>
    <row r="1596" spans="1:10" x14ac:dyDescent="0.2">
      <c r="A1596" s="131"/>
      <c r="B1596"/>
      <c r="H1596"/>
      <c r="J1596"/>
    </row>
    <row r="1597" spans="1:10" x14ac:dyDescent="0.2">
      <c r="A1597" s="131"/>
      <c r="B1597"/>
      <c r="H1597"/>
      <c r="J1597"/>
    </row>
    <row r="1598" spans="1:10" x14ac:dyDescent="0.2">
      <c r="A1598" s="131"/>
      <c r="B1598"/>
      <c r="H1598"/>
      <c r="J1598"/>
    </row>
    <row r="1599" spans="1:10" x14ac:dyDescent="0.2">
      <c r="A1599" s="131"/>
      <c r="B1599"/>
      <c r="H1599"/>
      <c r="J1599"/>
    </row>
    <row r="1600" spans="1:10" x14ac:dyDescent="0.2">
      <c r="A1600" s="131"/>
      <c r="B1600"/>
      <c r="H1600"/>
      <c r="J1600"/>
    </row>
    <row r="1601" spans="1:10" x14ac:dyDescent="0.2">
      <c r="A1601" s="131"/>
      <c r="B1601"/>
      <c r="H1601"/>
      <c r="J1601"/>
    </row>
    <row r="1602" spans="1:10" x14ac:dyDescent="0.2">
      <c r="A1602" s="131"/>
      <c r="B1602"/>
      <c r="H1602"/>
      <c r="J1602"/>
    </row>
    <row r="1603" spans="1:10" x14ac:dyDescent="0.2">
      <c r="A1603" s="131"/>
      <c r="B1603"/>
      <c r="H1603"/>
      <c r="J1603"/>
    </row>
    <row r="1604" spans="1:10" x14ac:dyDescent="0.2">
      <c r="A1604" s="131"/>
      <c r="B1604"/>
      <c r="H1604"/>
      <c r="J1604"/>
    </row>
    <row r="1605" spans="1:10" x14ac:dyDescent="0.2">
      <c r="A1605" s="131"/>
      <c r="B1605"/>
      <c r="H1605"/>
      <c r="J1605"/>
    </row>
    <row r="1606" spans="1:10" x14ac:dyDescent="0.2">
      <c r="A1606" s="131"/>
      <c r="B1606"/>
      <c r="H1606"/>
      <c r="J1606"/>
    </row>
    <row r="1607" spans="1:10" x14ac:dyDescent="0.2">
      <c r="A1607" s="131"/>
      <c r="B1607"/>
      <c r="H1607"/>
      <c r="J1607"/>
    </row>
    <row r="1608" spans="1:10" x14ac:dyDescent="0.2">
      <c r="A1608" s="131"/>
      <c r="B1608"/>
      <c r="H1608"/>
      <c r="J1608"/>
    </row>
    <row r="1609" spans="1:10" x14ac:dyDescent="0.2">
      <c r="A1609" s="131"/>
      <c r="B1609"/>
      <c r="H1609"/>
      <c r="J1609"/>
    </row>
    <row r="1610" spans="1:10" x14ac:dyDescent="0.2">
      <c r="A1610" s="131"/>
      <c r="B1610"/>
      <c r="H1610"/>
      <c r="J1610"/>
    </row>
    <row r="1611" spans="1:10" x14ac:dyDescent="0.2">
      <c r="A1611" s="131"/>
      <c r="B1611"/>
      <c r="H1611"/>
      <c r="J1611"/>
    </row>
    <row r="1612" spans="1:10" x14ac:dyDescent="0.2">
      <c r="A1612" s="131"/>
      <c r="B1612"/>
      <c r="H1612"/>
      <c r="J1612"/>
    </row>
    <row r="1613" spans="1:10" x14ac:dyDescent="0.2">
      <c r="A1613" s="131"/>
      <c r="B1613"/>
      <c r="H1613"/>
      <c r="J1613"/>
    </row>
    <row r="1614" spans="1:10" x14ac:dyDescent="0.2">
      <c r="A1614" s="131"/>
      <c r="B1614"/>
      <c r="H1614"/>
      <c r="J1614"/>
    </row>
    <row r="1615" spans="1:10" x14ac:dyDescent="0.2">
      <c r="A1615" s="131"/>
      <c r="B1615"/>
      <c r="H1615"/>
      <c r="J1615"/>
    </row>
    <row r="1616" spans="1:10" x14ac:dyDescent="0.2">
      <c r="A1616" s="131"/>
      <c r="B1616"/>
      <c r="H1616"/>
      <c r="J1616"/>
    </row>
    <row r="1617" spans="1:10" x14ac:dyDescent="0.2">
      <c r="A1617" s="131"/>
      <c r="B1617"/>
      <c r="H1617"/>
      <c r="J1617"/>
    </row>
    <row r="1618" spans="1:10" x14ac:dyDescent="0.2">
      <c r="A1618" s="131"/>
      <c r="B1618"/>
      <c r="H1618"/>
      <c r="J1618"/>
    </row>
    <row r="1619" spans="1:10" x14ac:dyDescent="0.2">
      <c r="A1619" s="131"/>
      <c r="B1619"/>
      <c r="H1619"/>
      <c r="J1619"/>
    </row>
    <row r="1620" spans="1:10" x14ac:dyDescent="0.2">
      <c r="A1620" s="131"/>
      <c r="B1620"/>
      <c r="H1620"/>
      <c r="J1620"/>
    </row>
    <row r="1621" spans="1:10" x14ac:dyDescent="0.2">
      <c r="A1621" s="131"/>
      <c r="B1621"/>
      <c r="H1621"/>
      <c r="J1621"/>
    </row>
    <row r="1622" spans="1:10" x14ac:dyDescent="0.2">
      <c r="A1622" s="131"/>
      <c r="B1622"/>
      <c r="H1622"/>
      <c r="J1622"/>
    </row>
    <row r="1623" spans="1:10" x14ac:dyDescent="0.2">
      <c r="A1623" s="131"/>
      <c r="B1623"/>
      <c r="H1623"/>
      <c r="J1623"/>
    </row>
    <row r="1624" spans="1:10" x14ac:dyDescent="0.2">
      <c r="A1624" s="131"/>
      <c r="B1624"/>
      <c r="H1624"/>
      <c r="J1624"/>
    </row>
    <row r="1625" spans="1:10" x14ac:dyDescent="0.2">
      <c r="A1625" s="131"/>
      <c r="B1625"/>
      <c r="H1625"/>
      <c r="J1625"/>
    </row>
    <row r="1626" spans="1:10" x14ac:dyDescent="0.2">
      <c r="A1626" s="131"/>
      <c r="B1626"/>
      <c r="H1626"/>
      <c r="J1626"/>
    </row>
    <row r="1627" spans="1:10" x14ac:dyDescent="0.2">
      <c r="A1627" s="131"/>
      <c r="B1627"/>
      <c r="H1627"/>
      <c r="J1627"/>
    </row>
    <row r="1628" spans="1:10" x14ac:dyDescent="0.2">
      <c r="A1628" s="131"/>
      <c r="B1628"/>
      <c r="H1628"/>
      <c r="J1628"/>
    </row>
    <row r="1629" spans="1:10" x14ac:dyDescent="0.2">
      <c r="A1629" s="131"/>
      <c r="B1629"/>
      <c r="H1629"/>
      <c r="J1629"/>
    </row>
    <row r="1630" spans="1:10" x14ac:dyDescent="0.2">
      <c r="A1630" s="131"/>
      <c r="B1630"/>
      <c r="H1630"/>
      <c r="J1630"/>
    </row>
    <row r="1631" spans="1:10" x14ac:dyDescent="0.2">
      <c r="A1631" s="131"/>
      <c r="B1631"/>
      <c r="H1631"/>
      <c r="J1631"/>
    </row>
    <row r="1632" spans="1:10" x14ac:dyDescent="0.2">
      <c r="A1632" s="131"/>
      <c r="B1632"/>
      <c r="H1632"/>
      <c r="J1632"/>
    </row>
    <row r="1633" spans="1:10" x14ac:dyDescent="0.2">
      <c r="A1633" s="131"/>
      <c r="B1633"/>
      <c r="H1633"/>
      <c r="J1633"/>
    </row>
    <row r="1634" spans="1:10" x14ac:dyDescent="0.2">
      <c r="A1634" s="131"/>
      <c r="B1634"/>
      <c r="H1634"/>
      <c r="J1634"/>
    </row>
    <row r="1635" spans="1:10" x14ac:dyDescent="0.2">
      <c r="A1635" s="131"/>
      <c r="B1635"/>
      <c r="H1635"/>
      <c r="J1635"/>
    </row>
    <row r="1636" spans="1:10" x14ac:dyDescent="0.2">
      <c r="A1636" s="131"/>
      <c r="B1636"/>
      <c r="H1636"/>
      <c r="J1636"/>
    </row>
    <row r="1637" spans="1:10" x14ac:dyDescent="0.2">
      <c r="A1637" s="131"/>
      <c r="B1637"/>
      <c r="H1637"/>
      <c r="J1637"/>
    </row>
    <row r="1638" spans="1:10" x14ac:dyDescent="0.2">
      <c r="A1638" s="131"/>
      <c r="B1638"/>
      <c r="H1638"/>
      <c r="J1638"/>
    </row>
    <row r="1639" spans="1:10" x14ac:dyDescent="0.2">
      <c r="A1639" s="131"/>
      <c r="B1639"/>
      <c r="H1639"/>
      <c r="J1639"/>
    </row>
    <row r="1640" spans="1:10" x14ac:dyDescent="0.2">
      <c r="A1640" s="131"/>
      <c r="B1640"/>
      <c r="H1640"/>
      <c r="J1640"/>
    </row>
    <row r="1641" spans="1:10" x14ac:dyDescent="0.2">
      <c r="A1641" s="131"/>
      <c r="B1641"/>
      <c r="H1641"/>
      <c r="J1641"/>
    </row>
    <row r="1642" spans="1:10" x14ac:dyDescent="0.2">
      <c r="A1642" s="131"/>
      <c r="B1642"/>
      <c r="H1642"/>
      <c r="J1642"/>
    </row>
    <row r="1643" spans="1:10" x14ac:dyDescent="0.2">
      <c r="A1643" s="131"/>
      <c r="B1643"/>
      <c r="H1643"/>
      <c r="J1643"/>
    </row>
    <row r="1644" spans="1:10" x14ac:dyDescent="0.2">
      <c r="A1644" s="131"/>
      <c r="B1644"/>
      <c r="H1644"/>
      <c r="J1644"/>
    </row>
    <row r="1645" spans="1:10" x14ac:dyDescent="0.2">
      <c r="A1645" s="131"/>
      <c r="B1645"/>
      <c r="H1645"/>
      <c r="J1645"/>
    </row>
    <row r="1646" spans="1:10" x14ac:dyDescent="0.2">
      <c r="A1646" s="131"/>
      <c r="B1646"/>
      <c r="H1646"/>
      <c r="J1646"/>
    </row>
    <row r="1647" spans="1:10" x14ac:dyDescent="0.2">
      <c r="A1647" s="131"/>
      <c r="B1647"/>
      <c r="H1647"/>
      <c r="J1647"/>
    </row>
    <row r="1648" spans="1:10" x14ac:dyDescent="0.2">
      <c r="A1648" s="131"/>
      <c r="B1648"/>
      <c r="H1648"/>
      <c r="J1648"/>
    </row>
    <row r="1649" spans="1:10" x14ac:dyDescent="0.2">
      <c r="A1649" s="131"/>
      <c r="B1649"/>
      <c r="H1649"/>
      <c r="J1649"/>
    </row>
    <row r="1650" spans="1:10" x14ac:dyDescent="0.2">
      <c r="A1650" s="131"/>
      <c r="B1650"/>
      <c r="H1650"/>
      <c r="J1650"/>
    </row>
    <row r="1651" spans="1:10" x14ac:dyDescent="0.2">
      <c r="A1651" s="131"/>
      <c r="B1651"/>
      <c r="H1651"/>
      <c r="J1651"/>
    </row>
    <row r="1652" spans="1:10" x14ac:dyDescent="0.2">
      <c r="A1652" s="131"/>
      <c r="B1652"/>
      <c r="H1652"/>
      <c r="J1652"/>
    </row>
    <row r="1653" spans="1:10" x14ac:dyDescent="0.2">
      <c r="A1653" s="131"/>
      <c r="B1653"/>
      <c r="H1653"/>
      <c r="J1653"/>
    </row>
    <row r="1654" spans="1:10" x14ac:dyDescent="0.2">
      <c r="A1654" s="131"/>
      <c r="B1654"/>
      <c r="H1654"/>
      <c r="J1654"/>
    </row>
    <row r="1655" spans="1:10" x14ac:dyDescent="0.2">
      <c r="A1655" s="131"/>
      <c r="B1655"/>
      <c r="H1655"/>
      <c r="J1655"/>
    </row>
    <row r="1656" spans="1:10" x14ac:dyDescent="0.2">
      <c r="A1656" s="131"/>
      <c r="B1656"/>
      <c r="H1656"/>
      <c r="J1656"/>
    </row>
    <row r="1657" spans="1:10" x14ac:dyDescent="0.2">
      <c r="A1657" s="131"/>
      <c r="B1657"/>
      <c r="H1657"/>
      <c r="J1657"/>
    </row>
    <row r="1658" spans="1:10" x14ac:dyDescent="0.2">
      <c r="A1658" s="131"/>
      <c r="B1658"/>
      <c r="H1658"/>
      <c r="J1658"/>
    </row>
    <row r="1659" spans="1:10" x14ac:dyDescent="0.2">
      <c r="A1659" s="131"/>
      <c r="B1659"/>
      <c r="H1659"/>
      <c r="J1659"/>
    </row>
    <row r="1660" spans="1:10" x14ac:dyDescent="0.2">
      <c r="A1660" s="131"/>
      <c r="B1660"/>
      <c r="H1660"/>
      <c r="J1660"/>
    </row>
    <row r="1661" spans="1:10" x14ac:dyDescent="0.2">
      <c r="A1661" s="131"/>
      <c r="B1661"/>
      <c r="H1661"/>
      <c r="J1661"/>
    </row>
    <row r="1662" spans="1:10" x14ac:dyDescent="0.2">
      <c r="A1662" s="131"/>
      <c r="B1662"/>
      <c r="H1662"/>
      <c r="J1662"/>
    </row>
    <row r="1663" spans="1:10" x14ac:dyDescent="0.2">
      <c r="A1663" s="131"/>
      <c r="B1663"/>
      <c r="H1663"/>
      <c r="J1663"/>
    </row>
    <row r="1664" spans="1:10" x14ac:dyDescent="0.2">
      <c r="A1664" s="131"/>
      <c r="B1664"/>
      <c r="H1664"/>
      <c r="J1664"/>
    </row>
    <row r="1665" spans="1:10" x14ac:dyDescent="0.2">
      <c r="A1665" s="131"/>
      <c r="B1665"/>
      <c r="H1665"/>
      <c r="J1665"/>
    </row>
    <row r="1666" spans="1:10" x14ac:dyDescent="0.2">
      <c r="A1666" s="131"/>
      <c r="B1666"/>
      <c r="H1666"/>
      <c r="J1666"/>
    </row>
    <row r="1667" spans="1:10" x14ac:dyDescent="0.2">
      <c r="A1667" s="131"/>
      <c r="B1667"/>
      <c r="H1667"/>
      <c r="J1667"/>
    </row>
    <row r="1668" spans="1:10" x14ac:dyDescent="0.2">
      <c r="A1668" s="131"/>
      <c r="B1668"/>
      <c r="H1668"/>
      <c r="J1668"/>
    </row>
    <row r="1669" spans="1:10" x14ac:dyDescent="0.2">
      <c r="A1669" s="131"/>
      <c r="B1669"/>
      <c r="H1669"/>
      <c r="J1669"/>
    </row>
    <row r="1670" spans="1:10" x14ac:dyDescent="0.2">
      <c r="A1670" s="131"/>
      <c r="B1670"/>
      <c r="H1670"/>
      <c r="J1670"/>
    </row>
    <row r="1671" spans="1:10" x14ac:dyDescent="0.2">
      <c r="A1671" s="131"/>
      <c r="B1671"/>
      <c r="H1671"/>
      <c r="J1671"/>
    </row>
    <row r="1672" spans="1:10" x14ac:dyDescent="0.2">
      <c r="A1672" s="131"/>
      <c r="B1672"/>
      <c r="H1672"/>
      <c r="J1672"/>
    </row>
    <row r="1673" spans="1:10" x14ac:dyDescent="0.2">
      <c r="A1673" s="131"/>
      <c r="B1673"/>
      <c r="H1673"/>
      <c r="J1673"/>
    </row>
    <row r="1674" spans="1:10" x14ac:dyDescent="0.2">
      <c r="A1674" s="131"/>
      <c r="B1674"/>
      <c r="H1674"/>
      <c r="J1674"/>
    </row>
    <row r="1675" spans="1:10" x14ac:dyDescent="0.2">
      <c r="A1675" s="131"/>
      <c r="B1675"/>
      <c r="H1675"/>
      <c r="J1675"/>
    </row>
    <row r="1676" spans="1:10" x14ac:dyDescent="0.2">
      <c r="A1676" s="131"/>
      <c r="B1676"/>
      <c r="H1676"/>
      <c r="J1676"/>
    </row>
    <row r="1677" spans="1:10" x14ac:dyDescent="0.2">
      <c r="A1677" s="131"/>
      <c r="B1677"/>
      <c r="H1677"/>
      <c r="J1677"/>
    </row>
    <row r="1678" spans="1:10" x14ac:dyDescent="0.2">
      <c r="A1678" s="131"/>
      <c r="B1678"/>
      <c r="H1678"/>
      <c r="J1678"/>
    </row>
    <row r="1679" spans="1:10" x14ac:dyDescent="0.2">
      <c r="A1679" s="131"/>
      <c r="B1679"/>
      <c r="H1679"/>
      <c r="J1679"/>
    </row>
    <row r="1680" spans="1:10" x14ac:dyDescent="0.2">
      <c r="A1680" s="131"/>
      <c r="B1680"/>
      <c r="H1680"/>
      <c r="J1680"/>
    </row>
    <row r="1681" spans="1:10" x14ac:dyDescent="0.2">
      <c r="A1681" s="131"/>
      <c r="B1681"/>
      <c r="H1681"/>
      <c r="J1681"/>
    </row>
    <row r="1682" spans="1:10" x14ac:dyDescent="0.2">
      <c r="A1682" s="131"/>
      <c r="B1682"/>
      <c r="H1682"/>
      <c r="J1682"/>
    </row>
    <row r="1683" spans="1:10" x14ac:dyDescent="0.2">
      <c r="A1683" s="131"/>
      <c r="B1683"/>
      <c r="H1683"/>
      <c r="J1683"/>
    </row>
    <row r="1684" spans="1:10" x14ac:dyDescent="0.2">
      <c r="A1684" s="131"/>
      <c r="B1684"/>
      <c r="H1684"/>
      <c r="J1684"/>
    </row>
    <row r="1685" spans="1:10" x14ac:dyDescent="0.2">
      <c r="A1685" s="131"/>
      <c r="B1685"/>
      <c r="H1685"/>
      <c r="J1685"/>
    </row>
    <row r="1686" spans="1:10" x14ac:dyDescent="0.2">
      <c r="A1686" s="131"/>
      <c r="B1686"/>
      <c r="H1686"/>
      <c r="J1686"/>
    </row>
    <row r="1687" spans="1:10" x14ac:dyDescent="0.2">
      <c r="A1687" s="131"/>
      <c r="B1687"/>
      <c r="H1687"/>
      <c r="J1687"/>
    </row>
    <row r="1688" spans="1:10" x14ac:dyDescent="0.2">
      <c r="A1688" s="131"/>
      <c r="B1688"/>
      <c r="H1688"/>
      <c r="J1688"/>
    </row>
    <row r="1689" spans="1:10" x14ac:dyDescent="0.2">
      <c r="A1689" s="131"/>
      <c r="B1689"/>
      <c r="H1689"/>
      <c r="J1689"/>
    </row>
    <row r="1690" spans="1:10" x14ac:dyDescent="0.2">
      <c r="A1690" s="131"/>
      <c r="B1690"/>
      <c r="H1690"/>
      <c r="J1690"/>
    </row>
    <row r="1691" spans="1:10" x14ac:dyDescent="0.2">
      <c r="A1691" s="131"/>
      <c r="B1691"/>
      <c r="H1691"/>
      <c r="J1691"/>
    </row>
    <row r="1692" spans="1:10" x14ac:dyDescent="0.2">
      <c r="A1692" s="131"/>
      <c r="B1692"/>
      <c r="H1692"/>
      <c r="J1692"/>
    </row>
    <row r="1693" spans="1:10" x14ac:dyDescent="0.2">
      <c r="A1693" s="131"/>
      <c r="B1693"/>
      <c r="H1693"/>
      <c r="J1693"/>
    </row>
    <row r="1694" spans="1:10" x14ac:dyDescent="0.2">
      <c r="A1694" s="131"/>
      <c r="B1694"/>
      <c r="H1694"/>
      <c r="J1694"/>
    </row>
    <row r="1695" spans="1:10" x14ac:dyDescent="0.2">
      <c r="A1695" s="131"/>
      <c r="B1695"/>
      <c r="H1695"/>
      <c r="J1695"/>
    </row>
    <row r="1696" spans="1:10" x14ac:dyDescent="0.2">
      <c r="A1696" s="131"/>
      <c r="B1696"/>
      <c r="H1696"/>
      <c r="J1696"/>
    </row>
    <row r="1697" spans="1:10" x14ac:dyDescent="0.2">
      <c r="A1697" s="131"/>
      <c r="B1697"/>
      <c r="H1697"/>
      <c r="J1697"/>
    </row>
    <row r="1698" spans="1:10" x14ac:dyDescent="0.2">
      <c r="A1698" s="131"/>
      <c r="B1698"/>
      <c r="H1698"/>
      <c r="J1698"/>
    </row>
    <row r="1699" spans="1:10" x14ac:dyDescent="0.2">
      <c r="A1699" s="131"/>
      <c r="B1699"/>
      <c r="H1699"/>
      <c r="J1699"/>
    </row>
    <row r="1700" spans="1:10" x14ac:dyDescent="0.2">
      <c r="A1700" s="131"/>
      <c r="B1700"/>
      <c r="H1700"/>
      <c r="J1700"/>
    </row>
    <row r="1701" spans="1:10" x14ac:dyDescent="0.2">
      <c r="A1701" s="131"/>
      <c r="B1701"/>
      <c r="H1701"/>
      <c r="J1701"/>
    </row>
    <row r="1702" spans="1:10" x14ac:dyDescent="0.2">
      <c r="A1702" s="131"/>
      <c r="B1702"/>
      <c r="H1702"/>
      <c r="J1702"/>
    </row>
    <row r="1703" spans="1:10" x14ac:dyDescent="0.2">
      <c r="A1703" s="131"/>
      <c r="B1703"/>
      <c r="H1703"/>
      <c r="J1703"/>
    </row>
    <row r="1704" spans="1:10" x14ac:dyDescent="0.2">
      <c r="A1704" s="131"/>
      <c r="B1704"/>
      <c r="H1704"/>
      <c r="J1704"/>
    </row>
    <row r="1705" spans="1:10" x14ac:dyDescent="0.2">
      <c r="A1705" s="131"/>
      <c r="B1705"/>
      <c r="H1705"/>
      <c r="J1705"/>
    </row>
    <row r="1706" spans="1:10" x14ac:dyDescent="0.2">
      <c r="A1706" s="131"/>
      <c r="B1706"/>
      <c r="H1706"/>
      <c r="J1706"/>
    </row>
    <row r="1707" spans="1:10" x14ac:dyDescent="0.2">
      <c r="A1707" s="131"/>
      <c r="B1707"/>
      <c r="H1707"/>
      <c r="J1707"/>
    </row>
    <row r="1708" spans="1:10" x14ac:dyDescent="0.2">
      <c r="A1708" s="131"/>
      <c r="B1708"/>
      <c r="H1708"/>
      <c r="J1708"/>
    </row>
    <row r="1709" spans="1:10" x14ac:dyDescent="0.2">
      <c r="A1709" s="131"/>
      <c r="B1709"/>
      <c r="H1709"/>
      <c r="J1709"/>
    </row>
    <row r="1710" spans="1:10" x14ac:dyDescent="0.2">
      <c r="A1710" s="131"/>
      <c r="B1710"/>
      <c r="H1710"/>
      <c r="J1710"/>
    </row>
    <row r="1711" spans="1:10" x14ac:dyDescent="0.2">
      <c r="A1711" s="131"/>
      <c r="B1711"/>
      <c r="H1711"/>
      <c r="J1711"/>
    </row>
    <row r="1712" spans="1:10" x14ac:dyDescent="0.2">
      <c r="A1712" s="131"/>
      <c r="B1712"/>
      <c r="H1712"/>
      <c r="J1712"/>
    </row>
    <row r="1713" spans="1:10" x14ac:dyDescent="0.2">
      <c r="A1713" s="131"/>
      <c r="B1713"/>
      <c r="H1713"/>
      <c r="J1713"/>
    </row>
    <row r="1714" spans="1:10" x14ac:dyDescent="0.2">
      <c r="A1714" s="131"/>
      <c r="B1714"/>
      <c r="H1714"/>
      <c r="J1714"/>
    </row>
    <row r="1715" spans="1:10" x14ac:dyDescent="0.2">
      <c r="A1715" s="131"/>
      <c r="B1715"/>
      <c r="H1715"/>
      <c r="J1715"/>
    </row>
    <row r="1716" spans="1:10" x14ac:dyDescent="0.2">
      <c r="A1716" s="131"/>
      <c r="B1716"/>
      <c r="H1716"/>
      <c r="J1716"/>
    </row>
    <row r="1717" spans="1:10" x14ac:dyDescent="0.2">
      <c r="A1717" s="131"/>
      <c r="B1717"/>
      <c r="H1717"/>
      <c r="J1717"/>
    </row>
    <row r="1718" spans="1:10" x14ac:dyDescent="0.2">
      <c r="A1718" s="131"/>
      <c r="B1718"/>
      <c r="H1718"/>
      <c r="J1718"/>
    </row>
    <row r="1719" spans="1:10" x14ac:dyDescent="0.2">
      <c r="A1719" s="131"/>
      <c r="B1719"/>
      <c r="H1719"/>
      <c r="J1719"/>
    </row>
    <row r="1720" spans="1:10" x14ac:dyDescent="0.2">
      <c r="A1720" s="131"/>
      <c r="B1720"/>
      <c r="H1720"/>
      <c r="J1720"/>
    </row>
    <row r="1721" spans="1:10" x14ac:dyDescent="0.2">
      <c r="A1721" s="131"/>
      <c r="B1721"/>
      <c r="H1721"/>
      <c r="J1721"/>
    </row>
    <row r="1722" spans="1:10" x14ac:dyDescent="0.2">
      <c r="A1722" s="131"/>
      <c r="B1722"/>
      <c r="H1722"/>
      <c r="J1722"/>
    </row>
    <row r="1723" spans="1:10" x14ac:dyDescent="0.2">
      <c r="A1723" s="131"/>
      <c r="B1723"/>
      <c r="H1723"/>
      <c r="J1723"/>
    </row>
    <row r="1724" spans="1:10" x14ac:dyDescent="0.2">
      <c r="A1724" s="131"/>
      <c r="B1724"/>
      <c r="H1724"/>
      <c r="J1724"/>
    </row>
    <row r="1725" spans="1:10" x14ac:dyDescent="0.2">
      <c r="A1725" s="131"/>
      <c r="B1725"/>
      <c r="H1725"/>
      <c r="J1725"/>
    </row>
    <row r="1726" spans="1:10" x14ac:dyDescent="0.2">
      <c r="A1726" s="131"/>
      <c r="B1726"/>
      <c r="H1726"/>
      <c r="J1726"/>
    </row>
    <row r="1727" spans="1:10" x14ac:dyDescent="0.2">
      <c r="A1727" s="131"/>
      <c r="B1727"/>
      <c r="H1727"/>
      <c r="J1727"/>
    </row>
    <row r="1728" spans="1:10" x14ac:dyDescent="0.2">
      <c r="A1728" s="131"/>
      <c r="B1728"/>
      <c r="H1728"/>
      <c r="J1728"/>
    </row>
    <row r="1729" spans="1:10" x14ac:dyDescent="0.2">
      <c r="A1729" s="131"/>
      <c r="B1729"/>
      <c r="H1729"/>
      <c r="J1729"/>
    </row>
    <row r="1730" spans="1:10" x14ac:dyDescent="0.2">
      <c r="A1730" s="131"/>
      <c r="B1730"/>
      <c r="H1730"/>
      <c r="J1730"/>
    </row>
    <row r="1731" spans="1:10" x14ac:dyDescent="0.2">
      <c r="A1731" s="131"/>
      <c r="B1731"/>
      <c r="H1731"/>
      <c r="J1731"/>
    </row>
    <row r="1732" spans="1:10" x14ac:dyDescent="0.2">
      <c r="A1732" s="131"/>
      <c r="B1732"/>
      <c r="H1732"/>
      <c r="J1732"/>
    </row>
    <row r="1733" spans="1:10" x14ac:dyDescent="0.2">
      <c r="A1733" s="131"/>
      <c r="B1733"/>
      <c r="H1733"/>
      <c r="J1733"/>
    </row>
    <row r="1734" spans="1:10" x14ac:dyDescent="0.2">
      <c r="A1734" s="131"/>
      <c r="B1734"/>
      <c r="H1734"/>
      <c r="J1734"/>
    </row>
    <row r="1735" spans="1:10" x14ac:dyDescent="0.2">
      <c r="A1735" s="131"/>
      <c r="B1735"/>
      <c r="H1735"/>
      <c r="J1735"/>
    </row>
    <row r="1736" spans="1:10" x14ac:dyDescent="0.2">
      <c r="A1736" s="131"/>
      <c r="B1736"/>
      <c r="H1736"/>
      <c r="J1736"/>
    </row>
    <row r="1737" spans="1:10" x14ac:dyDescent="0.2">
      <c r="A1737" s="131"/>
      <c r="B1737"/>
      <c r="H1737"/>
      <c r="J1737"/>
    </row>
    <row r="1738" spans="1:10" x14ac:dyDescent="0.2">
      <c r="A1738" s="131"/>
      <c r="B1738"/>
      <c r="H1738"/>
      <c r="J1738"/>
    </row>
    <row r="1739" spans="1:10" x14ac:dyDescent="0.2">
      <c r="A1739" s="131"/>
      <c r="B1739"/>
      <c r="H1739"/>
      <c r="J1739"/>
    </row>
    <row r="1740" spans="1:10" x14ac:dyDescent="0.2">
      <c r="A1740" s="131"/>
      <c r="B1740"/>
      <c r="H1740"/>
      <c r="J1740"/>
    </row>
    <row r="1741" spans="1:10" x14ac:dyDescent="0.2">
      <c r="A1741" s="131"/>
      <c r="B1741"/>
      <c r="H1741"/>
      <c r="J1741"/>
    </row>
    <row r="1742" spans="1:10" x14ac:dyDescent="0.2">
      <c r="A1742" s="131"/>
      <c r="B1742"/>
      <c r="H1742"/>
      <c r="J1742"/>
    </row>
    <row r="1743" spans="1:10" x14ac:dyDescent="0.2">
      <c r="A1743" s="131"/>
      <c r="B1743"/>
      <c r="H1743"/>
      <c r="J1743"/>
    </row>
    <row r="1744" spans="1:10" x14ac:dyDescent="0.2">
      <c r="A1744" s="131"/>
      <c r="B1744"/>
      <c r="H1744"/>
      <c r="J1744"/>
    </row>
    <row r="1745" spans="1:10" x14ac:dyDescent="0.2">
      <c r="A1745" s="131"/>
      <c r="B1745"/>
      <c r="H1745"/>
      <c r="J1745"/>
    </row>
    <row r="1746" spans="1:10" x14ac:dyDescent="0.2">
      <c r="A1746" s="131"/>
      <c r="B1746"/>
      <c r="H1746"/>
      <c r="J1746"/>
    </row>
    <row r="1747" spans="1:10" x14ac:dyDescent="0.2">
      <c r="A1747" s="131"/>
      <c r="B1747"/>
      <c r="H1747"/>
      <c r="J1747"/>
    </row>
    <row r="1748" spans="1:10" x14ac:dyDescent="0.2">
      <c r="A1748" s="131"/>
      <c r="B1748"/>
      <c r="H1748"/>
      <c r="J1748"/>
    </row>
    <row r="1749" spans="1:10" x14ac:dyDescent="0.2">
      <c r="A1749" s="131"/>
      <c r="B1749"/>
      <c r="H1749"/>
      <c r="J1749"/>
    </row>
    <row r="1750" spans="1:10" x14ac:dyDescent="0.2">
      <c r="A1750" s="131"/>
      <c r="B1750"/>
      <c r="H1750"/>
      <c r="J1750"/>
    </row>
    <row r="1751" spans="1:10" x14ac:dyDescent="0.2">
      <c r="A1751" s="131"/>
      <c r="B1751"/>
      <c r="H1751"/>
      <c r="J1751"/>
    </row>
    <row r="1753" spans="1:10" x14ac:dyDescent="0.2">
      <c r="D1753" s="124"/>
      <c r="I1753" s="126"/>
    </row>
  </sheetData>
  <autoFilter ref="A7:J416"/>
  <mergeCells count="4">
    <mergeCell ref="A2:I2"/>
    <mergeCell ref="A3:I3"/>
    <mergeCell ref="A4:I4"/>
    <mergeCell ref="A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2020</vt:lpstr>
      <vt:lpstr>Hoja2</vt:lpstr>
      <vt:lpstr>2020 TRABAJO</vt:lpstr>
      <vt:lpstr>EJECUCION SEP 30-2020</vt:lpstr>
      <vt:lpstr>RP ENE A SEP 30-2020</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PERSONAL</cp:lastModifiedBy>
  <cp:lastPrinted>2010-09-21T16:46:22Z</cp:lastPrinted>
  <dcterms:created xsi:type="dcterms:W3CDTF">2008-07-08T21:30:46Z</dcterms:created>
  <dcterms:modified xsi:type="dcterms:W3CDTF">2020-11-10T14:48:02Z</dcterms:modified>
</cp:coreProperties>
</file>