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/>
  </bookViews>
  <sheets>
    <sheet name="2018" sheetId="1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2" l="1"/>
  <c r="N12" i="12"/>
  <c r="L13" i="12"/>
  <c r="N13" i="12"/>
  <c r="L15" i="12"/>
  <c r="N15" i="12"/>
  <c r="L16" i="12"/>
  <c r="N16" i="12"/>
  <c r="L17" i="12"/>
  <c r="N17" i="12"/>
  <c r="L18" i="12"/>
  <c r="N18" i="12"/>
  <c r="N19" i="12"/>
  <c r="L20" i="12"/>
  <c r="N20" i="12"/>
  <c r="L21" i="12"/>
  <c r="N21" i="12"/>
  <c r="N22" i="12"/>
  <c r="L23" i="12"/>
  <c r="N23" i="12"/>
  <c r="L25" i="12"/>
  <c r="N25" i="12"/>
  <c r="L26" i="12"/>
  <c r="N26" i="12"/>
  <c r="L27" i="12"/>
  <c r="N27" i="12"/>
  <c r="L28" i="12"/>
  <c r="N28" i="12"/>
  <c r="L29" i="12"/>
  <c r="N29" i="12"/>
  <c r="L30" i="12"/>
  <c r="N30" i="12"/>
  <c r="L31" i="12"/>
  <c r="N31" i="12"/>
  <c r="L32" i="12"/>
  <c r="N32" i="12"/>
  <c r="L33" i="12"/>
  <c r="N33" i="12"/>
  <c r="L34" i="12"/>
  <c r="N34" i="12"/>
  <c r="L35" i="12"/>
  <c r="N35" i="12"/>
  <c r="N36" i="12"/>
  <c r="L37" i="12"/>
  <c r="N37" i="12"/>
  <c r="L38" i="12"/>
  <c r="N38" i="12"/>
  <c r="L39" i="12"/>
  <c r="N39" i="12"/>
  <c r="L40" i="12"/>
  <c r="N40" i="12"/>
  <c r="L42" i="12"/>
  <c r="N42" i="12"/>
  <c r="L43" i="12"/>
  <c r="N43" i="12"/>
  <c r="L44" i="12"/>
  <c r="N44" i="12"/>
  <c r="L45" i="12"/>
  <c r="N45" i="12"/>
  <c r="N46" i="12"/>
  <c r="L47" i="12"/>
  <c r="N47" i="12"/>
  <c r="L49" i="12"/>
  <c r="N49" i="12"/>
  <c r="L50" i="12"/>
  <c r="N50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2" i="12"/>
  <c r="N62" i="12"/>
  <c r="L64" i="12"/>
  <c r="N64" i="12"/>
  <c r="N65" i="12"/>
  <c r="L66" i="12"/>
  <c r="N66" i="12"/>
  <c r="L68" i="12"/>
  <c r="N68" i="12"/>
  <c r="L69" i="12"/>
  <c r="N69" i="12"/>
  <c r="N70" i="12"/>
  <c r="N71" i="12"/>
  <c r="L72" i="12"/>
  <c r="N72" i="12"/>
  <c r="L73" i="12"/>
  <c r="N73" i="12"/>
  <c r="L74" i="12"/>
  <c r="N74" i="12"/>
  <c r="L75" i="12"/>
  <c r="N75" i="12"/>
  <c r="L76" i="12"/>
  <c r="N76" i="12"/>
  <c r="N77" i="12"/>
  <c r="L78" i="12"/>
  <c r="N78" i="12"/>
  <c r="L79" i="12"/>
  <c r="N79" i="12"/>
  <c r="N80" i="12"/>
  <c r="L81" i="12"/>
  <c r="N81" i="12"/>
  <c r="L82" i="12"/>
  <c r="N82" i="12"/>
  <c r="L83" i="12"/>
  <c r="N83" i="12"/>
  <c r="L84" i="12"/>
  <c r="N84" i="12"/>
  <c r="L85" i="12"/>
  <c r="N85" i="12"/>
  <c r="L86" i="12"/>
  <c r="N86" i="12"/>
  <c r="L87" i="12"/>
  <c r="N87" i="12"/>
  <c r="L88" i="12"/>
  <c r="N88" i="12"/>
  <c r="L89" i="12"/>
  <c r="N89" i="12"/>
  <c r="L90" i="12"/>
  <c r="N90" i="12"/>
  <c r="L91" i="12"/>
  <c r="N91" i="12"/>
  <c r="L92" i="12"/>
  <c r="N92" i="12"/>
  <c r="L93" i="12"/>
  <c r="N93" i="12"/>
  <c r="L94" i="12"/>
  <c r="N94" i="12"/>
  <c r="N95" i="12"/>
  <c r="N96" i="12"/>
  <c r="L97" i="12"/>
  <c r="N97" i="12"/>
  <c r="N98" i="12"/>
  <c r="I68" i="12"/>
  <c r="I46" i="12"/>
  <c r="I15" i="12"/>
  <c r="I16" i="12"/>
  <c r="I19" i="12"/>
  <c r="I20" i="12"/>
  <c r="I21" i="12"/>
  <c r="I22" i="12"/>
  <c r="I31" i="12"/>
  <c r="I36" i="12"/>
  <c r="I39" i="12"/>
  <c r="I40" i="12"/>
  <c r="I42" i="12"/>
  <c r="I49" i="12"/>
  <c r="I50" i="12"/>
  <c r="I56" i="12"/>
  <c r="I57" i="12"/>
  <c r="I58" i="12"/>
  <c r="I60" i="12"/>
  <c r="I65" i="12"/>
  <c r="I66" i="12"/>
  <c r="I70" i="12"/>
  <c r="I71" i="12"/>
  <c r="I72" i="12"/>
  <c r="I75" i="12"/>
  <c r="I77" i="12"/>
  <c r="I80" i="12"/>
  <c r="I83" i="12"/>
  <c r="I84" i="12"/>
  <c r="I85" i="12"/>
  <c r="I91" i="12"/>
  <c r="I93" i="12"/>
  <c r="I95" i="12"/>
  <c r="I96" i="12"/>
  <c r="I97" i="12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13" i="12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</calcChain>
</file>

<file path=xl/sharedStrings.xml><?xml version="1.0" encoding="utf-8"?>
<sst xmlns="http://schemas.openxmlformats.org/spreadsheetml/2006/main" count="157" uniqueCount="140">
  <si>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</si>
  <si>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</si>
  <si>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</si>
  <si>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</si>
  <si>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</si>
  <si>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</si>
  <si>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</si>
  <si>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</si>
  <si>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</si>
  <si>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</si>
  <si>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</si>
  <si>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</si>
  <si>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</si>
  <si>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</si>
  <si>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</si>
  <si>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</si>
  <si>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</si>
  <si>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</si>
  <si>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</si>
  <si>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</si>
  <si>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</si>
  <si>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</si>
  <si>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</si>
  <si>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</si>
  <si>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</si>
  <si>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</si>
  <si>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</si>
  <si>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</si>
  <si>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</si>
  <si>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</si>
  <si>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</si>
  <si>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</si>
  <si>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</si>
  <si>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</si>
  <si>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</si>
  <si>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</si>
  <si>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</si>
  <si>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</si>
  <si>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</si>
  <si>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</si>
  <si>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</si>
  <si>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</si>
  <si>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</si>
  <si>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</si>
  <si>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</si>
  <si>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</si>
  <si>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</si>
  <si>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</si>
  <si>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</si>
  <si>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</si>
  <si>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</si>
  <si>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</si>
  <si>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</si>
  <si>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</si>
  <si>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</si>
  <si>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</si>
  <si>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</si>
  <si>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</si>
  <si>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</si>
  <si>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</si>
  <si>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</si>
  <si>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</si>
  <si>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</si>
  <si>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</si>
  <si>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</si>
  <si>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</si>
  <si>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</si>
  <si>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</si>
  <si>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</si>
  <si>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</si>
  <si>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</si>
  <si>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</si>
  <si>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</si>
  <si>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</si>
  <si>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</si>
  <si>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</si>
  <si>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</si>
  <si>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</si>
  <si>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</si>
  <si>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</si>
  <si>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</si>
  <si>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</si>
  <si>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</si>
  <si>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</si>
  <si>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</si>
  <si>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</si>
  <si>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</si>
  <si>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</si>
  <si>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</si>
  <si>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</si>
  <si>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</si>
  <si>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</si>
  <si>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</si>
  <si>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</si>
  <si>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</si>
  <si>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</si>
  <si>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</si>
  <si>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</si>
  <si>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</si>
  <si>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</si>
  <si>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</si>
  <si>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</si>
  <si>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</si>
  <si>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</si>
  <si>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</si>
  <si>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</si>
  <si>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</si>
  <si>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</si>
  <si>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</si>
  <si>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</si>
  <si>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</si>
  <si>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</si>
  <si>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</si>
  <si>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</si>
  <si>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</si>
  <si>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</si>
  <si>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</si>
  <si>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</si>
  <si>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</si>
  <si>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</si>
  <si>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</si>
  <si>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</si>
  <si>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</si>
  <si>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</si>
  <si>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</si>
  <si>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</si>
  <si>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</si>
  <si>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</si>
  <si>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</si>
  <si>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</si>
  <si>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</si>
  <si>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</si>
  <si>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</si>
  <si>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</si>
  <si>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</si>
  <si>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</si>
  <si>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</si>
  <si>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</si>
  <si>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 xml:space="preserve"> -</t>
  </si>
  <si>
    <t>2210122
2210294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</si>
</sst>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8" t="s">
        <v>16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2:20" ht="20" customHeight="1">
      <c r="B3" s="138" t="s">
        <v>19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2:20" ht="20" customHeight="1">
      <c r="B4" s="138" t="s">
        <v>27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2018</v>
      </c>
      <c r="C8" s="22">
        <v>43281</v>
      </c>
      <c r="D8" s="139" t="s">
        <v>3</v>
      </c>
      <c r="E8" s="140"/>
      <c r="F8" s="140"/>
      <c r="G8" s="140"/>
      <c r="H8" s="140"/>
      <c r="I8" s="140"/>
      <c r="J8" s="140"/>
      <c r="K8" s="1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2" t="s">
        <v>17</v>
      </c>
      <c r="C9" s="145" t="s">
        <v>18</v>
      </c>
      <c r="D9" s="147" t="s">
        <v>0</v>
      </c>
      <c r="E9" s="150" t="s">
        <v>4</v>
      </c>
      <c r="F9" s="150"/>
      <c r="G9" s="150" t="s">
        <v>5</v>
      </c>
      <c r="H9" s="150"/>
      <c r="I9" s="150"/>
      <c r="J9" s="150"/>
      <c r="K9" s="152"/>
      <c r="L9" s="7"/>
      <c r="M9" s="147" t="s">
        <v>6</v>
      </c>
      <c r="N9" s="152"/>
      <c r="O9" s="128" t="s">
        <v>24</v>
      </c>
      <c r="P9" s="129"/>
      <c r="Q9" s="129"/>
      <c r="R9" s="129"/>
      <c r="S9" s="129"/>
      <c r="T9" s="130"/>
    </row>
    <row r="10" spans="2:20" ht="17" customHeight="1">
      <c r="B10" s="143"/>
      <c r="C10" s="146"/>
      <c r="D10" s="148"/>
      <c r="E10" s="151"/>
      <c r="F10" s="151"/>
      <c r="G10" s="151" t="s">
        <v>7</v>
      </c>
      <c r="H10" s="134" t="s">
        <v>25</v>
      </c>
      <c r="I10" s="134" t="s">
        <v>26</v>
      </c>
      <c r="J10" s="155" t="s">
        <v>1</v>
      </c>
      <c r="K10" s="153" t="s">
        <v>8</v>
      </c>
      <c r="L10" s="8"/>
      <c r="M10" s="157" t="s">
        <v>9</v>
      </c>
      <c r="N10" s="159" t="s">
        <v>10</v>
      </c>
      <c r="O10" s="131"/>
      <c r="P10" s="132"/>
      <c r="Q10" s="132"/>
      <c r="R10" s="132"/>
      <c r="S10" s="132"/>
      <c r="T10" s="133"/>
    </row>
    <row r="11" spans="2:20" ht="37.5" customHeight="1" thickBot="1">
      <c r="B11" s="144"/>
      <c r="C11" s="146"/>
      <c r="D11" s="149"/>
      <c r="E11" s="26" t="s">
        <v>11</v>
      </c>
      <c r="F11" s="26" t="s">
        <v>12</v>
      </c>
      <c r="G11" s="134"/>
      <c r="H11" s="135"/>
      <c r="I11" s="135"/>
      <c r="J11" s="156"/>
      <c r="K11" s="154"/>
      <c r="L11" s="9"/>
      <c r="M11" s="158"/>
      <c r="N11" s="160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170" t="s">
        <v>136</v>
      </c>
      <c r="C12" s="167" t="s">
        <v>126</v>
      </c>
      <c r="D12" s="55" t="s">
        <v>107</v>
      </c>
      <c r="E12" s="56">
        <v>43101</v>
      </c>
      <c r="F12" s="123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0.49722222222222223</v>
      </c>
      <c r="N12" s="72">
        <f>IF(J12=0," -",IF(L12&gt;100%,100%,L12))</f>
        <v>1</v>
      </c>
      <c r="O12" s="88">
        <v>2210980</v>
      </c>
      <c r="P12" s="57">
        <v>240000</v>
      </c>
      <c r="Q12" s="57">
        <v>99000</v>
      </c>
      <c r="R12" s="57">
        <v>0</v>
      </c>
      <c r="S12" s="49">
        <f>IF(P12=0," -",Q12/P12)</f>
        <v>0.41249999999999998</v>
      </c>
      <c r="T12" s="50" t="str">
        <f>IF(R12=0," -",IF(Q12=0,100%,R12/Q12))</f>
        <v xml:space="preserve"> -</v>
      </c>
    </row>
    <row r="13" spans="2:20" ht="76" thickBot="1">
      <c r="B13" s="171"/>
      <c r="C13" s="168"/>
      <c r="D13" s="73" t="s">
        <v>108</v>
      </c>
      <c r="E13" s="74">
        <v>43101</v>
      </c>
      <c r="F13" s="126">
        <v>43465</v>
      </c>
      <c r="G13" s="75" t="s">
        <v>29</v>
      </c>
      <c r="H13" s="76">
        <v>48</v>
      </c>
      <c r="I13" s="70" t="e">
        <f>+J13+(#REF!-#REF!)</f>
        <v>#REF!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0.49722222222222223</v>
      </c>
      <c r="N13" s="72">
        <f t="shared" ref="N13:N76" si="2">IF(J13=0," -",IF(L13&gt;100%,100%,L13))</f>
        <v>1</v>
      </c>
      <c r="O13" s="89">
        <v>2210289</v>
      </c>
      <c r="P13" s="76">
        <v>24000</v>
      </c>
      <c r="Q13" s="76">
        <v>24000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171"/>
      <c r="C14" s="33"/>
      <c r="D14" s="12"/>
      <c r="E14" s="34"/>
      <c r="F14" s="34"/>
      <c r="G14" s="31"/>
      <c r="H14" s="32"/>
      <c r="I14" s="115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171"/>
      <c r="C15" s="167" t="s">
        <v>127</v>
      </c>
      <c r="D15" s="136" t="s">
        <v>109</v>
      </c>
      <c r="E15" s="44">
        <v>43101</v>
      </c>
      <c r="F15" s="117">
        <v>43465</v>
      </c>
      <c r="G15" s="51" t="s">
        <v>30</v>
      </c>
      <c r="H15" s="46">
        <v>1</v>
      </c>
      <c r="I15" s="66" t="e">
        <f>+J15+(#REF!-#REF!)</f>
        <v>#REF!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0.49722222222222223</v>
      </c>
      <c r="N15" s="67">
        <f t="shared" si="2"/>
        <v>1</v>
      </c>
      <c r="O15" s="90">
        <v>0</v>
      </c>
      <c r="P15" s="45">
        <v>0</v>
      </c>
      <c r="Q15" s="45">
        <v>0</v>
      </c>
      <c r="R15" s="45">
        <v>0</v>
      </c>
      <c r="S15" s="66" t="str">
        <f t="shared" si="3"/>
        <v xml:space="preserve"> -</v>
      </c>
      <c r="T15" s="67" t="str">
        <f t="shared" si="4"/>
        <v xml:space="preserve"> -</v>
      </c>
    </row>
    <row r="16" spans="2:20" ht="45">
      <c r="B16" s="171"/>
      <c r="C16" s="169"/>
      <c r="D16" s="161"/>
      <c r="E16" s="40">
        <v>43101</v>
      </c>
      <c r="F16" s="118">
        <v>43465</v>
      </c>
      <c r="G16" s="11" t="s">
        <v>31</v>
      </c>
      <c r="H16" s="41">
        <v>9000</v>
      </c>
      <c r="I16" s="41" t="e">
        <f>+J16+(#REF!-#REF!)</f>
        <v>#REF!</v>
      </c>
      <c r="J16" s="41">
        <v>2000</v>
      </c>
      <c r="K16" s="82">
        <v>1380</v>
      </c>
      <c r="L16" s="103">
        <f t="shared" si="0"/>
        <v>0.69</v>
      </c>
      <c r="M16" s="96">
        <f t="shared" si="1"/>
        <v>0.49722222222222223</v>
      </c>
      <c r="N16" s="52">
        <f t="shared" si="2"/>
        <v>0.69</v>
      </c>
      <c r="O16" s="91">
        <v>2210264</v>
      </c>
      <c r="P16" s="41">
        <v>360000</v>
      </c>
      <c r="Q16" s="41">
        <v>189000</v>
      </c>
      <c r="R16" s="41">
        <v>0</v>
      </c>
      <c r="S16" s="42">
        <f t="shared" si="3"/>
        <v>0.52500000000000002</v>
      </c>
      <c r="T16" s="52" t="str">
        <f t="shared" si="4"/>
        <v xml:space="preserve"> -</v>
      </c>
    </row>
    <row r="17" spans="2:20" ht="30">
      <c r="B17" s="171"/>
      <c r="C17" s="169"/>
      <c r="D17" s="161"/>
      <c r="E17" s="40">
        <v>43101</v>
      </c>
      <c r="F17" s="118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0.49722222222222223</v>
      </c>
      <c r="N17" s="52">
        <f t="shared" si="2"/>
        <v>1</v>
      </c>
      <c r="O17" s="91">
        <v>2210264</v>
      </c>
      <c r="P17" s="41">
        <v>253040</v>
      </c>
      <c r="Q17" s="41">
        <v>177000</v>
      </c>
      <c r="R17" s="41">
        <v>0</v>
      </c>
      <c r="S17" s="42">
        <f t="shared" si="3"/>
        <v>0.69949415112235225</v>
      </c>
      <c r="T17" s="52" t="str">
        <f t="shared" si="4"/>
        <v xml:space="preserve"> -</v>
      </c>
    </row>
    <row r="18" spans="2:20" ht="45">
      <c r="B18" s="171"/>
      <c r="C18" s="169"/>
      <c r="D18" s="161"/>
      <c r="E18" s="40">
        <v>43101</v>
      </c>
      <c r="F18" s="118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0.49722222222222223</v>
      </c>
      <c r="N18" s="52">
        <f t="shared" si="2"/>
        <v>1</v>
      </c>
      <c r="O18" s="91" t="s">
        <v>138</v>
      </c>
      <c r="P18" s="41">
        <v>0</v>
      </c>
      <c r="Q18" s="4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171"/>
      <c r="C19" s="169"/>
      <c r="D19" s="161"/>
      <c r="E19" s="40">
        <v>43101</v>
      </c>
      <c r="F19" s="119">
        <v>43465</v>
      </c>
      <c r="G19" s="11" t="s">
        <v>34</v>
      </c>
      <c r="H19" s="43">
        <v>4</v>
      </c>
      <c r="I19" s="41" t="e">
        <f>+J19+(#REF!-#REF!)</f>
        <v>#REF!</v>
      </c>
      <c r="J19" s="41">
        <v>0</v>
      </c>
      <c r="K19" s="82">
        <v>0.3</v>
      </c>
      <c r="L19" s="103" t="e">
        <f t="shared" si="0"/>
        <v>#DIV/0!</v>
      </c>
      <c r="M19" s="96">
        <f t="shared" si="1"/>
        <v>0.49722222222222223</v>
      </c>
      <c r="N19" s="52" t="str">
        <f t="shared" si="2"/>
        <v xml:space="preserve"> -</v>
      </c>
      <c r="O19" s="91" t="s">
        <v>138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171"/>
      <c r="C20" s="169"/>
      <c r="D20" s="161"/>
      <c r="E20" s="40">
        <v>43101</v>
      </c>
      <c r="F20" s="118">
        <v>43465</v>
      </c>
      <c r="G20" s="13" t="s">
        <v>35</v>
      </c>
      <c r="H20" s="41">
        <v>2</v>
      </c>
      <c r="I20" s="41" t="e">
        <f>+J20+(#REF!-#REF!)</f>
        <v>#REF!</v>
      </c>
      <c r="J20" s="41">
        <v>2</v>
      </c>
      <c r="K20" s="82">
        <v>2</v>
      </c>
      <c r="L20" s="103">
        <f t="shared" si="0"/>
        <v>1</v>
      </c>
      <c r="M20" s="96">
        <f t="shared" si="1"/>
        <v>0.49722222222222223</v>
      </c>
      <c r="N20" s="52">
        <f t="shared" si="2"/>
        <v>1</v>
      </c>
      <c r="O20" s="91">
        <v>2210264</v>
      </c>
      <c r="P20" s="41">
        <v>150000</v>
      </c>
      <c r="Q20" s="41">
        <v>84000</v>
      </c>
      <c r="R20" s="41">
        <v>0</v>
      </c>
      <c r="S20" s="42">
        <f t="shared" si="3"/>
        <v>0.56000000000000005</v>
      </c>
      <c r="T20" s="52" t="str">
        <f t="shared" si="4"/>
        <v xml:space="preserve"> -</v>
      </c>
    </row>
    <row r="21" spans="2:20" ht="45">
      <c r="B21" s="171"/>
      <c r="C21" s="169"/>
      <c r="D21" s="161"/>
      <c r="E21" s="40">
        <v>43101</v>
      </c>
      <c r="F21" s="118">
        <v>43465</v>
      </c>
      <c r="G21" s="11" t="s">
        <v>36</v>
      </c>
      <c r="H21" s="41">
        <v>2</v>
      </c>
      <c r="I21" s="41" t="e">
        <f>+J21+(#REF!-#REF!)</f>
        <v>#REF!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0.49722222222222223</v>
      </c>
      <c r="N21" s="52" t="str">
        <f t="shared" si="2"/>
        <v xml:space="preserve"> -</v>
      </c>
      <c r="O21" s="91" t="s">
        <v>138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171"/>
      <c r="C22" s="169"/>
      <c r="D22" s="161"/>
      <c r="E22" s="40">
        <v>43101</v>
      </c>
      <c r="F22" s="118">
        <v>43465</v>
      </c>
      <c r="G22" s="11" t="s">
        <v>37</v>
      </c>
      <c r="H22" s="42">
        <v>1</v>
      </c>
      <c r="I22" s="42" t="e">
        <f>+J22+(#REF!-#REF!)</f>
        <v>#REF!</v>
      </c>
      <c r="J22" s="42">
        <v>0</v>
      </c>
      <c r="K22" s="78">
        <v>0</v>
      </c>
      <c r="L22" s="103" t="e">
        <f t="shared" si="0"/>
        <v>#DIV/0!</v>
      </c>
      <c r="M22" s="96">
        <f t="shared" si="1"/>
        <v>0.49722222222222223</v>
      </c>
      <c r="N22" s="52" t="str">
        <f t="shared" si="2"/>
        <v xml:space="preserve"> -</v>
      </c>
      <c r="O22" s="91">
        <v>0</v>
      </c>
      <c r="P22" s="41">
        <v>0</v>
      </c>
      <c r="Q22" s="41">
        <v>0</v>
      </c>
      <c r="R22" s="41">
        <v>0</v>
      </c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172"/>
      <c r="C23" s="168"/>
      <c r="D23" s="137"/>
      <c r="E23" s="47">
        <v>43101</v>
      </c>
      <c r="F23" s="120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0.49722222222222223</v>
      </c>
      <c r="N23" s="50">
        <f t="shared" si="2"/>
        <v>1</v>
      </c>
      <c r="O23" s="92" t="s">
        <v>138</v>
      </c>
      <c r="P23" s="48">
        <v>0</v>
      </c>
      <c r="Q23" s="48">
        <v>0</v>
      </c>
      <c r="R23" s="48">
        <v>0</v>
      </c>
      <c r="S23" s="60" t="str">
        <f t="shared" si="3"/>
        <v xml:space="preserve"> -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6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170" t="s">
        <v>135</v>
      </c>
      <c r="C25" s="167" t="s">
        <v>128</v>
      </c>
      <c r="D25" s="136" t="s">
        <v>110</v>
      </c>
      <c r="E25" s="44">
        <v>43101</v>
      </c>
      <c r="F25" s="117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0.49722222222222223</v>
      </c>
      <c r="N25" s="67">
        <f t="shared" si="2"/>
        <v>1</v>
      </c>
      <c r="O25" s="90">
        <v>2210979</v>
      </c>
      <c r="P25" s="45">
        <v>40000</v>
      </c>
      <c r="Q25" s="45">
        <v>2146</v>
      </c>
      <c r="R25" s="45">
        <v>0</v>
      </c>
      <c r="S25" s="66">
        <f t="shared" si="3"/>
        <v>5.3650000000000003E-2</v>
      </c>
      <c r="T25" s="67" t="str">
        <f t="shared" si="4"/>
        <v xml:space="preserve"> -</v>
      </c>
    </row>
    <row r="26" spans="2:20" ht="45">
      <c r="B26" s="171"/>
      <c r="C26" s="169"/>
      <c r="D26" s="161"/>
      <c r="E26" s="40">
        <v>43101</v>
      </c>
      <c r="F26" s="118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0.49722222222222223</v>
      </c>
      <c r="N26" s="52">
        <f t="shared" si="2"/>
        <v>1</v>
      </c>
      <c r="O26" s="91">
        <v>0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171"/>
      <c r="C27" s="169"/>
      <c r="D27" s="161"/>
      <c r="E27" s="40">
        <v>43101</v>
      </c>
      <c r="F27" s="118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0.49722222222222223</v>
      </c>
      <c r="N27" s="52">
        <f t="shared" si="2"/>
        <v>1</v>
      </c>
      <c r="O27" s="91">
        <v>2210979</v>
      </c>
      <c r="P27" s="41">
        <v>103600</v>
      </c>
      <c r="Q27" s="41">
        <v>28200</v>
      </c>
      <c r="R27" s="41">
        <v>0</v>
      </c>
      <c r="S27" s="42">
        <f t="shared" si="3"/>
        <v>0.27220077220077221</v>
      </c>
      <c r="T27" s="52" t="str">
        <f t="shared" si="4"/>
        <v xml:space="preserve"> -</v>
      </c>
    </row>
    <row r="28" spans="2:20" ht="30">
      <c r="B28" s="171"/>
      <c r="C28" s="169"/>
      <c r="D28" s="161"/>
      <c r="E28" s="40">
        <v>43101</v>
      </c>
      <c r="F28" s="118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0.5</v>
      </c>
      <c r="L28" s="103">
        <f t="shared" si="0"/>
        <v>0.5</v>
      </c>
      <c r="M28" s="96">
        <f t="shared" si="1"/>
        <v>0.49722222222222223</v>
      </c>
      <c r="N28" s="52">
        <f t="shared" si="2"/>
        <v>0.5</v>
      </c>
      <c r="O28" s="91">
        <v>2210979</v>
      </c>
      <c r="P28" s="41">
        <v>85000</v>
      </c>
      <c r="Q28" s="41">
        <v>8108</v>
      </c>
      <c r="R28" s="41">
        <v>0</v>
      </c>
      <c r="S28" s="42">
        <f t="shared" si="3"/>
        <v>9.5388235294117649E-2</v>
      </c>
      <c r="T28" s="52" t="str">
        <f t="shared" si="4"/>
        <v xml:space="preserve"> -</v>
      </c>
    </row>
    <row r="29" spans="2:20" ht="75">
      <c r="B29" s="171"/>
      <c r="C29" s="169"/>
      <c r="D29" s="161"/>
      <c r="E29" s="40">
        <v>43101</v>
      </c>
      <c r="F29" s="118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0.49722222222222223</v>
      </c>
      <c r="N29" s="52">
        <f t="shared" si="2"/>
        <v>1</v>
      </c>
      <c r="O29" s="91">
        <v>2210979</v>
      </c>
      <c r="P29" s="41">
        <v>310000</v>
      </c>
      <c r="Q29" s="41">
        <v>183614</v>
      </c>
      <c r="R29" s="41">
        <v>0</v>
      </c>
      <c r="S29" s="42">
        <f t="shared" si="3"/>
        <v>0.59230322580645156</v>
      </c>
      <c r="T29" s="52" t="str">
        <f t="shared" si="4"/>
        <v xml:space="preserve"> -</v>
      </c>
    </row>
    <row r="30" spans="2:20" ht="45">
      <c r="B30" s="171"/>
      <c r="C30" s="169"/>
      <c r="D30" s="161"/>
      <c r="E30" s="40">
        <v>43101</v>
      </c>
      <c r="F30" s="118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0.49722222222222223</v>
      </c>
      <c r="N30" s="52">
        <f t="shared" si="2"/>
        <v>0</v>
      </c>
      <c r="O30" s="91">
        <v>2210979</v>
      </c>
      <c r="P30" s="41">
        <v>200000</v>
      </c>
      <c r="Q30" s="4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171"/>
      <c r="C31" s="169"/>
      <c r="D31" s="161"/>
      <c r="E31" s="40">
        <v>43101</v>
      </c>
      <c r="F31" s="118">
        <v>43465</v>
      </c>
      <c r="G31" s="11" t="s">
        <v>45</v>
      </c>
      <c r="H31" s="41">
        <v>7</v>
      </c>
      <c r="I31" s="41" t="e">
        <f>+J31+(#REF!-#REF!)</f>
        <v>#REF!</v>
      </c>
      <c r="J31" s="41">
        <v>2</v>
      </c>
      <c r="K31" s="82">
        <v>1</v>
      </c>
      <c r="L31" s="103">
        <f t="shared" si="0"/>
        <v>0.5</v>
      </c>
      <c r="M31" s="96">
        <f t="shared" si="1"/>
        <v>0.49722222222222223</v>
      </c>
      <c r="N31" s="52">
        <f t="shared" si="2"/>
        <v>0.5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171"/>
      <c r="C32" s="169"/>
      <c r="D32" s="161"/>
      <c r="E32" s="40">
        <v>43101</v>
      </c>
      <c r="F32" s="118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0.5</v>
      </c>
      <c r="L32" s="103">
        <f t="shared" si="0"/>
        <v>0.5</v>
      </c>
      <c r="M32" s="96">
        <f t="shared" si="1"/>
        <v>0.49722222222222223</v>
      </c>
      <c r="N32" s="52">
        <f t="shared" si="2"/>
        <v>0.5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45">
      <c r="B33" s="171"/>
      <c r="C33" s="169"/>
      <c r="D33" s="161"/>
      <c r="E33" s="40">
        <v>43101</v>
      </c>
      <c r="F33" s="118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0.49722222222222223</v>
      </c>
      <c r="N33" s="52">
        <f t="shared" si="2"/>
        <v>1</v>
      </c>
      <c r="O33" s="91">
        <v>2210979</v>
      </c>
      <c r="P33" s="41">
        <v>10000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171"/>
      <c r="C34" s="169"/>
      <c r="D34" s="161"/>
      <c r="E34" s="40">
        <v>43101</v>
      </c>
      <c r="F34" s="118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0.49722222222222223</v>
      </c>
      <c r="N34" s="52">
        <f t="shared" si="2"/>
        <v>1</v>
      </c>
      <c r="O34" s="91">
        <v>2210979</v>
      </c>
      <c r="P34" s="41">
        <v>271400</v>
      </c>
      <c r="Q34" s="41">
        <v>167400</v>
      </c>
      <c r="R34" s="41">
        <v>0</v>
      </c>
      <c r="S34" s="42">
        <f t="shared" si="3"/>
        <v>0.6168017686072218</v>
      </c>
      <c r="T34" s="52" t="str">
        <f t="shared" si="4"/>
        <v xml:space="preserve"> -</v>
      </c>
    </row>
    <row r="35" spans="2:20" ht="30">
      <c r="B35" s="171"/>
      <c r="C35" s="169"/>
      <c r="D35" s="161"/>
      <c r="E35" s="40">
        <v>43101</v>
      </c>
      <c r="F35" s="118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0.49722222222222223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171"/>
      <c r="C36" s="169"/>
      <c r="D36" s="162"/>
      <c r="E36" s="58">
        <v>43101</v>
      </c>
      <c r="F36" s="121">
        <v>43465</v>
      </c>
      <c r="G36" s="18" t="s">
        <v>50</v>
      </c>
      <c r="H36" s="59">
        <v>1</v>
      </c>
      <c r="I36" s="48" t="e">
        <f>+J36+(#REF!-#REF!)</f>
        <v>#REF!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0.49722222222222223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171"/>
      <c r="C37" s="169"/>
      <c r="D37" s="164" t="s">
        <v>111</v>
      </c>
      <c r="E37" s="44">
        <v>43101</v>
      </c>
      <c r="F37" s="117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0.2</v>
      </c>
      <c r="L37" s="104">
        <f t="shared" si="0"/>
        <v>0.2</v>
      </c>
      <c r="M37" s="98">
        <f t="shared" si="1"/>
        <v>0.49722222222222223</v>
      </c>
      <c r="N37" s="67">
        <f t="shared" si="2"/>
        <v>0.2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171"/>
      <c r="C38" s="169"/>
      <c r="D38" s="166"/>
      <c r="E38" s="47">
        <v>43101</v>
      </c>
      <c r="F38" s="120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0.2</v>
      </c>
      <c r="L38" s="107">
        <f t="shared" si="0"/>
        <v>0.2</v>
      </c>
      <c r="M38" s="97">
        <f t="shared" si="1"/>
        <v>0.49722222222222223</v>
      </c>
      <c r="N38" s="50">
        <f t="shared" si="2"/>
        <v>0.2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171"/>
      <c r="C39" s="169"/>
      <c r="D39" s="163" t="s">
        <v>112</v>
      </c>
      <c r="E39" s="63">
        <v>43101</v>
      </c>
      <c r="F39" s="122">
        <v>43465</v>
      </c>
      <c r="G39" s="64" t="s">
        <v>53</v>
      </c>
      <c r="H39" s="65">
        <v>3</v>
      </c>
      <c r="I39" s="65" t="e">
        <f>+J39+(#REF!-#REF!)</f>
        <v>#REF!</v>
      </c>
      <c r="J39" s="65">
        <v>1</v>
      </c>
      <c r="K39" s="86">
        <v>1</v>
      </c>
      <c r="L39" s="104">
        <f t="shared" si="0"/>
        <v>1</v>
      </c>
      <c r="M39" s="98">
        <f t="shared" si="1"/>
        <v>0.49722222222222223</v>
      </c>
      <c r="N39" s="67">
        <f t="shared" si="2"/>
        <v>1</v>
      </c>
      <c r="O39" s="94">
        <v>2210813</v>
      </c>
      <c r="P39" s="65">
        <v>175000</v>
      </c>
      <c r="Q39" s="65">
        <v>30000</v>
      </c>
      <c r="R39" s="65">
        <v>0</v>
      </c>
      <c r="S39" s="66">
        <f t="shared" si="3"/>
        <v>0.17142857142857143</v>
      </c>
      <c r="T39" s="67" t="str">
        <f t="shared" si="4"/>
        <v xml:space="preserve"> -</v>
      </c>
    </row>
    <row r="40" spans="2:20" ht="46" thickBot="1">
      <c r="B40" s="171"/>
      <c r="C40" s="168"/>
      <c r="D40" s="137"/>
      <c r="E40" s="47">
        <v>43101</v>
      </c>
      <c r="F40" s="120">
        <v>43465</v>
      </c>
      <c r="G40" s="14" t="s">
        <v>54</v>
      </c>
      <c r="H40" s="48">
        <v>1</v>
      </c>
      <c r="I40" s="48" t="e">
        <f>+J40+(#REF!-#REF!)</f>
        <v>#REF!</v>
      </c>
      <c r="J40" s="48">
        <v>1</v>
      </c>
      <c r="K40" s="83">
        <v>1</v>
      </c>
      <c r="L40" s="107">
        <f t="shared" si="0"/>
        <v>1</v>
      </c>
      <c r="M40" s="97">
        <f t="shared" si="1"/>
        <v>0.49722222222222223</v>
      </c>
      <c r="N40" s="50">
        <f t="shared" si="2"/>
        <v>1</v>
      </c>
      <c r="O40" s="92">
        <v>2210813</v>
      </c>
      <c r="P40" s="48">
        <v>25000</v>
      </c>
      <c r="Q40" s="48">
        <v>15000</v>
      </c>
      <c r="R40" s="48">
        <v>0</v>
      </c>
      <c r="S40" s="60">
        <f t="shared" si="3"/>
        <v>0.6</v>
      </c>
      <c r="T40" s="61" t="str">
        <f t="shared" si="4"/>
        <v xml:space="preserve"> -</v>
      </c>
    </row>
    <row r="41" spans="2:20" ht="13" customHeight="1" thickBot="1">
      <c r="B41" s="171"/>
      <c r="C41" s="33"/>
      <c r="D41" s="12"/>
      <c r="E41" s="34"/>
      <c r="F41" s="34"/>
      <c r="G41" s="31"/>
      <c r="H41" s="32"/>
      <c r="I41" s="115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171"/>
      <c r="C42" s="167" t="s">
        <v>129</v>
      </c>
      <c r="D42" s="55" t="s">
        <v>113</v>
      </c>
      <c r="E42" s="56">
        <v>43101</v>
      </c>
      <c r="F42" s="123">
        <v>43465</v>
      </c>
      <c r="G42" s="62" t="s">
        <v>55</v>
      </c>
      <c r="H42" s="57">
        <v>4</v>
      </c>
      <c r="I42" s="70" t="e">
        <f>+J42+(#REF!-#REF!)</f>
        <v>#REF!</v>
      </c>
      <c r="J42" s="57">
        <v>1</v>
      </c>
      <c r="K42" s="80">
        <v>3</v>
      </c>
      <c r="L42" s="105">
        <f t="shared" si="0"/>
        <v>3</v>
      </c>
      <c r="M42" s="99">
        <f t="shared" si="1"/>
        <v>0.49722222222222223</v>
      </c>
      <c r="N42" s="72">
        <f t="shared" si="2"/>
        <v>1</v>
      </c>
      <c r="O42" s="89">
        <v>2210153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>
      <c r="B43" s="171"/>
      <c r="C43" s="169"/>
      <c r="D43" s="164" t="s">
        <v>114</v>
      </c>
      <c r="E43" s="44">
        <v>43101</v>
      </c>
      <c r="F43" s="117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0.49722222222222223</v>
      </c>
      <c r="N43" s="67">
        <f t="shared" si="2"/>
        <v>1</v>
      </c>
      <c r="O43" s="94">
        <v>2210675</v>
      </c>
      <c r="P43" s="45">
        <v>1523230</v>
      </c>
      <c r="Q43" s="45">
        <v>1523230</v>
      </c>
      <c r="R43" s="45">
        <v>0</v>
      </c>
      <c r="S43" s="66">
        <f t="shared" si="3"/>
        <v>1</v>
      </c>
      <c r="T43" s="67" t="str">
        <f t="shared" si="4"/>
        <v xml:space="preserve"> -</v>
      </c>
    </row>
    <row r="44" spans="2:20" ht="30">
      <c r="B44" s="171"/>
      <c r="C44" s="169"/>
      <c r="D44" s="165"/>
      <c r="E44" s="40">
        <v>43101</v>
      </c>
      <c r="F44" s="118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0.49722222222222223</v>
      </c>
      <c r="N44" s="52">
        <f t="shared" si="2"/>
        <v>1</v>
      </c>
      <c r="O44" s="91">
        <v>2210675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171"/>
      <c r="C45" s="169"/>
      <c r="D45" s="165"/>
      <c r="E45" s="40">
        <v>43101</v>
      </c>
      <c r="F45" s="118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0.49722222222222223</v>
      </c>
      <c r="N45" s="52">
        <f t="shared" si="2"/>
        <v>1</v>
      </c>
      <c r="O45" s="91">
        <v>2210268</v>
      </c>
      <c r="P45" s="41">
        <v>280000</v>
      </c>
      <c r="Q45" s="4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171"/>
      <c r="C46" s="169"/>
      <c r="D46" s="166"/>
      <c r="E46" s="47">
        <v>43101</v>
      </c>
      <c r="F46" s="120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0.49722222222222223</v>
      </c>
      <c r="N46" s="50" t="str">
        <f t="shared" si="2"/>
        <v xml:space="preserve"> -</v>
      </c>
      <c r="O46" s="92">
        <v>2210675</v>
      </c>
      <c r="P46" s="48">
        <v>196770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1" thickBot="1">
      <c r="B47" s="171"/>
      <c r="C47" s="168"/>
      <c r="D47" s="68" t="s">
        <v>115</v>
      </c>
      <c r="E47" s="69">
        <v>43101</v>
      </c>
      <c r="F47" s="124">
        <v>43465</v>
      </c>
      <c r="G47" s="125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0.49722222222222223</v>
      </c>
      <c r="N47" s="72">
        <f t="shared" si="2"/>
        <v>1</v>
      </c>
      <c r="O47" s="95">
        <v>2210980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171"/>
      <c r="C48" s="33"/>
      <c r="D48" s="12"/>
      <c r="E48" s="34"/>
      <c r="F48" s="34"/>
      <c r="G48" s="31"/>
      <c r="H48" s="32"/>
      <c r="I48" s="115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171"/>
      <c r="C49" s="167" t="s">
        <v>137</v>
      </c>
      <c r="D49" s="136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 t="e">
        <f>+J49+(#REF!-#REF!)</f>
        <v>#REF!</v>
      </c>
      <c r="J49" s="45">
        <v>2</v>
      </c>
      <c r="K49" s="84">
        <v>0</v>
      </c>
      <c r="L49" s="104">
        <f t="shared" si="0"/>
        <v>0</v>
      </c>
      <c r="M49" s="98">
        <f t="shared" si="1"/>
        <v>0.49722222222222223</v>
      </c>
      <c r="N49" s="67">
        <f t="shared" si="2"/>
        <v>0</v>
      </c>
      <c r="O49" s="94" t="s">
        <v>138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172"/>
      <c r="C50" s="168"/>
      <c r="D50" s="137"/>
      <c r="E50" s="47">
        <v>43101</v>
      </c>
      <c r="F50" s="47">
        <v>43465</v>
      </c>
      <c r="G50" s="53" t="s">
        <v>62</v>
      </c>
      <c r="H50" s="48">
        <v>4</v>
      </c>
      <c r="I50" s="48" t="e">
        <f>+J50+(#REF!-#REF!)</f>
        <v>#REF!</v>
      </c>
      <c r="J50" s="48">
        <v>1</v>
      </c>
      <c r="K50" s="83">
        <v>1</v>
      </c>
      <c r="L50" s="107">
        <f t="shared" si="0"/>
        <v>1</v>
      </c>
      <c r="M50" s="97">
        <f t="shared" si="1"/>
        <v>0.49722222222222223</v>
      </c>
      <c r="N50" s="50">
        <f t="shared" si="2"/>
        <v>1</v>
      </c>
      <c r="O50" s="92">
        <v>2210289</v>
      </c>
      <c r="P50" s="48">
        <v>21000</v>
      </c>
      <c r="Q50" s="48">
        <v>21000</v>
      </c>
      <c r="R50" s="48">
        <v>200</v>
      </c>
      <c r="S50" s="60">
        <f t="shared" si="3"/>
        <v>1</v>
      </c>
      <c r="T50" s="61">
        <f t="shared" si="4"/>
        <v>9.5238095238095247E-3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6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170" t="s">
        <v>134</v>
      </c>
      <c r="C52" s="167" t="s">
        <v>130</v>
      </c>
      <c r="D52" s="136" t="s">
        <v>117</v>
      </c>
      <c r="E52" s="44">
        <v>43101</v>
      </c>
      <c r="F52" s="117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0.49722222222222223</v>
      </c>
      <c r="N52" s="67">
        <f t="shared" si="2"/>
        <v>1</v>
      </c>
      <c r="O52" s="94">
        <v>2210226</v>
      </c>
      <c r="P52" s="45">
        <v>10000</v>
      </c>
      <c r="Q52" s="45">
        <v>0</v>
      </c>
      <c r="R52" s="45">
        <v>0</v>
      </c>
      <c r="S52" s="66">
        <f t="shared" si="3"/>
        <v>0</v>
      </c>
      <c r="T52" s="67" t="str">
        <f t="shared" si="4"/>
        <v xml:space="preserve"> -</v>
      </c>
    </row>
    <row r="53" spans="2:20" ht="30">
      <c r="B53" s="171"/>
      <c r="C53" s="169"/>
      <c r="D53" s="161"/>
      <c r="E53" s="40">
        <v>43101</v>
      </c>
      <c r="F53" s="118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</v>
      </c>
      <c r="L53" s="103">
        <f t="shared" si="0"/>
        <v>0</v>
      </c>
      <c r="M53" s="96">
        <f t="shared" si="1"/>
        <v>0.49722222222222223</v>
      </c>
      <c r="N53" s="52">
        <f t="shared" si="2"/>
        <v>0</v>
      </c>
      <c r="O53" s="91">
        <v>2210679</v>
      </c>
      <c r="P53" s="41">
        <v>200000</v>
      </c>
      <c r="Q53" s="41">
        <v>0</v>
      </c>
      <c r="R53" s="41">
        <v>0</v>
      </c>
      <c r="S53" s="42">
        <f t="shared" si="3"/>
        <v>0</v>
      </c>
      <c r="T53" s="52" t="str">
        <f t="shared" si="4"/>
        <v xml:space="preserve"> -</v>
      </c>
    </row>
    <row r="54" spans="2:20" ht="30">
      <c r="B54" s="171"/>
      <c r="C54" s="169"/>
      <c r="D54" s="161"/>
      <c r="E54" s="40">
        <v>43101</v>
      </c>
      <c r="F54" s="118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0</v>
      </c>
      <c r="L54" s="103">
        <f t="shared" si="0"/>
        <v>0</v>
      </c>
      <c r="M54" s="96">
        <f t="shared" si="1"/>
        <v>0.49722222222222223</v>
      </c>
      <c r="N54" s="52">
        <f t="shared" si="2"/>
        <v>0</v>
      </c>
      <c r="O54" s="91" t="s">
        <v>138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171"/>
      <c r="C55" s="169"/>
      <c r="D55" s="161"/>
      <c r="E55" s="40">
        <v>43101</v>
      </c>
      <c r="F55" s="118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</v>
      </c>
      <c r="L55" s="103">
        <f t="shared" si="0"/>
        <v>0</v>
      </c>
      <c r="M55" s="96">
        <f t="shared" si="1"/>
        <v>0.49722222222222223</v>
      </c>
      <c r="N55" s="52">
        <f t="shared" si="2"/>
        <v>0</v>
      </c>
      <c r="O55" s="91">
        <v>0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171"/>
      <c r="C56" s="169"/>
      <c r="D56" s="161"/>
      <c r="E56" s="40">
        <v>43101</v>
      </c>
      <c r="F56" s="118">
        <v>43465</v>
      </c>
      <c r="G56" s="16" t="s">
        <v>67</v>
      </c>
      <c r="H56" s="41">
        <v>4</v>
      </c>
      <c r="I56" s="41" t="e">
        <f>+J56+(#REF!-#REF!)</f>
        <v>#REF!</v>
      </c>
      <c r="J56" s="41">
        <v>1</v>
      </c>
      <c r="K56" s="82">
        <v>0</v>
      </c>
      <c r="L56" s="103">
        <f t="shared" si="0"/>
        <v>0</v>
      </c>
      <c r="M56" s="96">
        <f t="shared" si="1"/>
        <v>0.49722222222222223</v>
      </c>
      <c r="N56" s="52">
        <f t="shared" si="2"/>
        <v>0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171"/>
      <c r="C57" s="169"/>
      <c r="D57" s="162"/>
      <c r="E57" s="58">
        <v>43101</v>
      </c>
      <c r="F57" s="121">
        <v>43465</v>
      </c>
      <c r="G57" s="15" t="s">
        <v>68</v>
      </c>
      <c r="H57" s="59">
        <v>3</v>
      </c>
      <c r="I57" s="48" t="e">
        <f>+J57+(#REF!-#REF!)</f>
        <v>#REF!</v>
      </c>
      <c r="J57" s="59">
        <v>1</v>
      </c>
      <c r="K57" s="85">
        <v>0</v>
      </c>
      <c r="L57" s="107">
        <f t="shared" si="0"/>
        <v>0</v>
      </c>
      <c r="M57" s="97">
        <f t="shared" si="1"/>
        <v>0.49722222222222223</v>
      </c>
      <c r="N57" s="50">
        <f t="shared" si="2"/>
        <v>0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171"/>
      <c r="C58" s="169"/>
      <c r="D58" s="164" t="s">
        <v>118</v>
      </c>
      <c r="E58" s="44">
        <v>43101</v>
      </c>
      <c r="F58" s="117">
        <v>43465</v>
      </c>
      <c r="G58" s="17" t="s">
        <v>69</v>
      </c>
      <c r="H58" s="45">
        <v>3</v>
      </c>
      <c r="I58" s="65" t="e">
        <f>+J58+(#REF!-#REF!)</f>
        <v>#REF!</v>
      </c>
      <c r="J58" s="45">
        <v>1</v>
      </c>
      <c r="K58" s="84">
        <v>0</v>
      </c>
      <c r="L58" s="104">
        <f t="shared" si="0"/>
        <v>0</v>
      </c>
      <c r="M58" s="98">
        <f t="shared" si="1"/>
        <v>0.49722222222222223</v>
      </c>
      <c r="N58" s="67">
        <f t="shared" si="2"/>
        <v>0</v>
      </c>
      <c r="O58" s="90">
        <v>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171"/>
      <c r="C59" s="169"/>
      <c r="D59" s="166"/>
      <c r="E59" s="47">
        <v>43101</v>
      </c>
      <c r="F59" s="120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0.49722222222222223</v>
      </c>
      <c r="N59" s="50">
        <f t="shared" si="2"/>
        <v>1</v>
      </c>
      <c r="O59" s="92">
        <v>2210245</v>
      </c>
      <c r="P59" s="48">
        <v>330000</v>
      </c>
      <c r="Q59" s="48">
        <v>0</v>
      </c>
      <c r="R59" s="48">
        <v>0</v>
      </c>
      <c r="S59" s="49">
        <f t="shared" si="3"/>
        <v>0</v>
      </c>
      <c r="T59" s="50" t="str">
        <f t="shared" si="4"/>
        <v xml:space="preserve"> -</v>
      </c>
    </row>
    <row r="60" spans="2:20" ht="30">
      <c r="B60" s="171"/>
      <c r="C60" s="169"/>
      <c r="D60" s="163" t="s">
        <v>119</v>
      </c>
      <c r="E60" s="63">
        <v>43101</v>
      </c>
      <c r="F60" s="122">
        <v>43465</v>
      </c>
      <c r="G60" s="13" t="s">
        <v>71</v>
      </c>
      <c r="H60" s="65">
        <v>4</v>
      </c>
      <c r="I60" s="65" t="e">
        <f>+J60+(#REF!-#REF!)</f>
        <v>#REF!</v>
      </c>
      <c r="J60" s="65">
        <v>1</v>
      </c>
      <c r="K60" s="86">
        <v>0</v>
      </c>
      <c r="L60" s="104">
        <f t="shared" si="0"/>
        <v>0</v>
      </c>
      <c r="M60" s="98">
        <f t="shared" si="1"/>
        <v>0.49722222222222223</v>
      </c>
      <c r="N60" s="67">
        <f t="shared" si="2"/>
        <v>0</v>
      </c>
      <c r="O60" s="94" t="s">
        <v>138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171"/>
      <c r="C61" s="169"/>
      <c r="D61" s="161"/>
      <c r="E61" s="40">
        <v>43101</v>
      </c>
      <c r="F61" s="118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0.49722222222222223</v>
      </c>
      <c r="N61" s="52">
        <f t="shared" si="2"/>
        <v>1</v>
      </c>
      <c r="O61" s="91">
        <v>2210248</v>
      </c>
      <c r="P61" s="41">
        <v>170000</v>
      </c>
      <c r="Q61" s="41">
        <v>0</v>
      </c>
      <c r="R61" s="41">
        <v>0</v>
      </c>
      <c r="S61" s="42">
        <f t="shared" si="3"/>
        <v>0</v>
      </c>
      <c r="T61" s="52" t="str">
        <f t="shared" si="4"/>
        <v xml:space="preserve"> -</v>
      </c>
    </row>
    <row r="62" spans="2:20" ht="46" thickBot="1">
      <c r="B62" s="172"/>
      <c r="C62" s="168"/>
      <c r="D62" s="137"/>
      <c r="E62" s="47">
        <v>43101</v>
      </c>
      <c r="F62" s="120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0.49722222222222223</v>
      </c>
      <c r="N62" s="50">
        <f t="shared" si="2"/>
        <v>1</v>
      </c>
      <c r="O62" s="92">
        <v>0</v>
      </c>
      <c r="P62" s="48">
        <v>0</v>
      </c>
      <c r="Q62" s="48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6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170" t="s">
        <v>133</v>
      </c>
      <c r="C64" s="167" t="s">
        <v>131</v>
      </c>
      <c r="D64" s="136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0.49722222222222223</v>
      </c>
      <c r="N64" s="67">
        <f t="shared" si="2"/>
        <v>1</v>
      </c>
      <c r="O64" s="90">
        <v>2210981</v>
      </c>
      <c r="P64" s="45">
        <v>1134940</v>
      </c>
      <c r="Q64" s="45">
        <v>557988</v>
      </c>
      <c r="R64" s="45">
        <v>0</v>
      </c>
      <c r="S64" s="66">
        <f t="shared" si="3"/>
        <v>0.49164537332369995</v>
      </c>
      <c r="T64" s="67" t="str">
        <f t="shared" si="4"/>
        <v xml:space="preserve"> -</v>
      </c>
    </row>
    <row r="65" spans="2:20" ht="45">
      <c r="B65" s="171"/>
      <c r="C65" s="169"/>
      <c r="D65" s="161"/>
      <c r="E65" s="40">
        <v>43101</v>
      </c>
      <c r="F65" s="40">
        <v>43465</v>
      </c>
      <c r="G65" s="11" t="s">
        <v>75</v>
      </c>
      <c r="H65" s="41">
        <v>4</v>
      </c>
      <c r="I65" s="41" t="e">
        <f>+J65+(#REF!-#REF!)</f>
        <v>#REF!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0.49722222222222223</v>
      </c>
      <c r="N65" s="52" t="str">
        <f t="shared" si="2"/>
        <v xml:space="preserve"> -</v>
      </c>
      <c r="O65" s="91" t="s">
        <v>138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171"/>
      <c r="C66" s="168"/>
      <c r="D66" s="137"/>
      <c r="E66" s="47">
        <v>43101</v>
      </c>
      <c r="F66" s="47">
        <v>43465</v>
      </c>
      <c r="G66" s="14" t="s">
        <v>76</v>
      </c>
      <c r="H66" s="48">
        <v>1700</v>
      </c>
      <c r="I66" s="48" t="e">
        <f>+J66+(#REF!-#REF!)</f>
        <v>#REF!</v>
      </c>
      <c r="J66" s="48">
        <v>500</v>
      </c>
      <c r="K66" s="83">
        <v>405</v>
      </c>
      <c r="L66" s="107">
        <f t="shared" si="0"/>
        <v>0.81</v>
      </c>
      <c r="M66" s="97">
        <f t="shared" si="1"/>
        <v>0.49722222222222223</v>
      </c>
      <c r="N66" s="50">
        <f t="shared" si="2"/>
        <v>0.81</v>
      </c>
      <c r="O66" s="92">
        <v>2210839</v>
      </c>
      <c r="P66" s="48">
        <v>385000</v>
      </c>
      <c r="Q66" s="48">
        <v>90000</v>
      </c>
      <c r="R66" s="48">
        <v>0</v>
      </c>
      <c r="S66" s="60">
        <f t="shared" si="3"/>
        <v>0.23376623376623376</v>
      </c>
      <c r="T66" s="61" t="str">
        <f t="shared" si="4"/>
        <v xml:space="preserve"> -</v>
      </c>
    </row>
    <row r="67" spans="2:20" ht="13" customHeight="1" thickBot="1">
      <c r="B67" s="171"/>
      <c r="C67" s="33"/>
      <c r="D67" s="12"/>
      <c r="E67" s="34"/>
      <c r="F67" s="34"/>
      <c r="G67" s="31"/>
      <c r="H67" s="32"/>
      <c r="I67" s="115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171"/>
      <c r="C68" s="167" t="s">
        <v>132</v>
      </c>
      <c r="D68" s="136" t="s">
        <v>121</v>
      </c>
      <c r="E68" s="44">
        <v>43101</v>
      </c>
      <c r="F68" s="117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0.49722222222222223</v>
      </c>
      <c r="N68" s="67" t="str">
        <f t="shared" si="2"/>
        <v xml:space="preserve"> -</v>
      </c>
      <c r="O68" s="90" t="s">
        <v>138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171"/>
      <c r="C69" s="169"/>
      <c r="D69" s="161"/>
      <c r="E69" s="40">
        <v>43101</v>
      </c>
      <c r="F69" s="118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0.49722222222222223</v>
      </c>
      <c r="N69" s="52">
        <f t="shared" si="2"/>
        <v>1</v>
      </c>
      <c r="O69" s="91">
        <v>2210264</v>
      </c>
      <c r="P69" s="41">
        <v>15000</v>
      </c>
      <c r="Q69" s="41">
        <v>9000</v>
      </c>
      <c r="R69" s="41">
        <v>0</v>
      </c>
      <c r="S69" s="42">
        <f t="shared" si="3"/>
        <v>0.6</v>
      </c>
      <c r="T69" s="52" t="str">
        <f t="shared" si="4"/>
        <v xml:space="preserve"> -</v>
      </c>
    </row>
    <row r="70" spans="2:20" ht="30" customHeight="1">
      <c r="B70" s="171"/>
      <c r="C70" s="169"/>
      <c r="D70" s="161"/>
      <c r="E70" s="40">
        <v>43101</v>
      </c>
      <c r="F70" s="118">
        <v>43465</v>
      </c>
      <c r="G70" s="16" t="s">
        <v>79</v>
      </c>
      <c r="H70" s="41">
        <v>17</v>
      </c>
      <c r="I70" s="41" t="e">
        <f>+J70+(#REF!-#REF!)</f>
        <v>#REF!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0.49722222222222223</v>
      </c>
      <c r="N70" s="52" t="str">
        <f t="shared" si="2"/>
        <v xml:space="preserve"> -</v>
      </c>
      <c r="O70" s="91" t="s">
        <v>138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171"/>
      <c r="C71" s="169"/>
      <c r="D71" s="162"/>
      <c r="E71" s="58">
        <v>43101</v>
      </c>
      <c r="F71" s="121">
        <v>43465</v>
      </c>
      <c r="G71" s="18" t="s">
        <v>80</v>
      </c>
      <c r="H71" s="59">
        <v>1</v>
      </c>
      <c r="I71" s="48" t="e">
        <f>+J71+(#REF!-#REF!)</f>
        <v>#REF!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0.49722222222222223</v>
      </c>
      <c r="N71" s="50" t="str">
        <f t="shared" si="2"/>
        <v xml:space="preserve"> -</v>
      </c>
      <c r="O71" s="92">
        <v>2210294</v>
      </c>
      <c r="P71" s="48">
        <v>50000</v>
      </c>
      <c r="Q71" s="59">
        <v>0</v>
      </c>
      <c r="R71" s="59">
        <v>0</v>
      </c>
      <c r="S71" s="49">
        <f t="shared" si="3"/>
        <v>0</v>
      </c>
      <c r="T71" s="50" t="str">
        <f t="shared" si="4"/>
        <v xml:space="preserve"> -</v>
      </c>
    </row>
    <row r="72" spans="2:20" ht="30">
      <c r="B72" s="171"/>
      <c r="C72" s="169"/>
      <c r="D72" s="164" t="s">
        <v>122</v>
      </c>
      <c r="E72" s="44">
        <v>43101</v>
      </c>
      <c r="F72" s="117">
        <v>43465</v>
      </c>
      <c r="G72" s="17" t="s">
        <v>81</v>
      </c>
      <c r="H72" s="45">
        <v>267</v>
      </c>
      <c r="I72" s="65" t="e">
        <f>+J72+(#REF!-#REF!)</f>
        <v>#REF!</v>
      </c>
      <c r="J72" s="45">
        <v>30</v>
      </c>
      <c r="K72" s="84">
        <v>30</v>
      </c>
      <c r="L72" s="104">
        <f t="shared" si="0"/>
        <v>1</v>
      </c>
      <c r="M72" s="98">
        <f t="shared" si="1"/>
        <v>0.49722222222222223</v>
      </c>
      <c r="N72" s="67">
        <f t="shared" si="2"/>
        <v>1</v>
      </c>
      <c r="O72" s="94">
        <v>0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171"/>
      <c r="C73" s="169"/>
      <c r="D73" s="165"/>
      <c r="E73" s="40">
        <v>43101</v>
      </c>
      <c r="F73" s="118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0.49722222222222223</v>
      </c>
      <c r="N73" s="52">
        <f t="shared" si="2"/>
        <v>1</v>
      </c>
      <c r="O73" s="91" t="s">
        <v>139</v>
      </c>
      <c r="P73" s="41">
        <v>7159009</v>
      </c>
      <c r="Q73" s="41">
        <v>0</v>
      </c>
      <c r="R73" s="41">
        <v>0</v>
      </c>
      <c r="S73" s="42">
        <f t="shared" si="3"/>
        <v>0</v>
      </c>
      <c r="T73" s="52" t="str">
        <f t="shared" si="4"/>
        <v xml:space="preserve"> -</v>
      </c>
    </row>
    <row r="74" spans="2:20" ht="30">
      <c r="B74" s="171"/>
      <c r="C74" s="169"/>
      <c r="D74" s="165"/>
      <c r="E74" s="40">
        <v>43101</v>
      </c>
      <c r="F74" s="118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0.49722222222222223</v>
      </c>
      <c r="N74" s="52">
        <f t="shared" si="2"/>
        <v>0</v>
      </c>
      <c r="O74" s="91">
        <v>2210122</v>
      </c>
      <c r="P74" s="41">
        <v>120947</v>
      </c>
      <c r="Q74" s="41">
        <v>0</v>
      </c>
      <c r="R74" s="41">
        <v>0</v>
      </c>
      <c r="S74" s="42">
        <f t="shared" si="3"/>
        <v>0</v>
      </c>
      <c r="T74" s="52" t="str">
        <f t="shared" si="4"/>
        <v xml:space="preserve"> -</v>
      </c>
    </row>
    <row r="75" spans="2:20" ht="30">
      <c r="B75" s="171"/>
      <c r="C75" s="169"/>
      <c r="D75" s="165"/>
      <c r="E75" s="40">
        <v>43101</v>
      </c>
      <c r="F75" s="118">
        <v>43465</v>
      </c>
      <c r="G75" s="11" t="s">
        <v>84</v>
      </c>
      <c r="H75" s="41">
        <v>15</v>
      </c>
      <c r="I75" s="41" t="e">
        <f>+J75+(#REF!-#REF!)</f>
        <v>#REF!</v>
      </c>
      <c r="J75" s="41">
        <v>5</v>
      </c>
      <c r="K75" s="82">
        <v>0</v>
      </c>
      <c r="L75" s="103">
        <f t="shared" si="0"/>
        <v>0</v>
      </c>
      <c r="M75" s="96">
        <f t="shared" si="1"/>
        <v>0.49722222222222223</v>
      </c>
      <c r="N75" s="52">
        <f t="shared" si="2"/>
        <v>0</v>
      </c>
      <c r="O75" s="91" t="s">
        <v>138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171"/>
      <c r="C76" s="169"/>
      <c r="D76" s="165"/>
      <c r="E76" s="40">
        <v>43101</v>
      </c>
      <c r="F76" s="118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101</v>
      </c>
      <c r="L76" s="103">
        <f t="shared" si="0"/>
        <v>0.59763313609467461</v>
      </c>
      <c r="M76" s="96">
        <f t="shared" si="1"/>
        <v>0.49722222222222223</v>
      </c>
      <c r="N76" s="52">
        <f t="shared" si="2"/>
        <v>0.59763313609467461</v>
      </c>
      <c r="O76" s="91">
        <v>0</v>
      </c>
      <c r="P76" s="41">
        <v>0</v>
      </c>
      <c r="Q76" s="4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171"/>
      <c r="C77" s="169"/>
      <c r="D77" s="165"/>
      <c r="E77" s="40">
        <v>43101</v>
      </c>
      <c r="F77" s="118">
        <v>43465</v>
      </c>
      <c r="G77" s="11" t="s">
        <v>86</v>
      </c>
      <c r="H77" s="41">
        <v>1</v>
      </c>
      <c r="I77" s="41" t="e">
        <f>+J77+(#REF!-#REF!)</f>
        <v>#REF!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0.49722222222222223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2567000</v>
      </c>
      <c r="Q77" s="41">
        <v>0</v>
      </c>
      <c r="R77" s="41">
        <v>0</v>
      </c>
      <c r="S77" s="42">
        <f t="shared" ref="S77:S98" si="9">IF(P77=0," -",Q77/P77)</f>
        <v>0</v>
      </c>
      <c r="T77" s="52" t="str">
        <f t="shared" ref="T77:T98" si="10">IF(R77=0," -",IF(Q77=0,100%,R77/Q77))</f>
        <v xml:space="preserve"> -</v>
      </c>
    </row>
    <row r="78" spans="2:20" ht="60">
      <c r="B78" s="171"/>
      <c r="C78" s="169"/>
      <c r="D78" s="165"/>
      <c r="E78" s="40">
        <v>43101</v>
      </c>
      <c r="F78" s="118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0.49722222222222223</v>
      </c>
      <c r="N78" s="52">
        <f t="shared" si="8"/>
        <v>1</v>
      </c>
      <c r="O78" s="91">
        <v>2210294</v>
      </c>
      <c r="P78" s="41">
        <v>699684</v>
      </c>
      <c r="Q78" s="41">
        <v>698006</v>
      </c>
      <c r="R78" s="41">
        <v>0</v>
      </c>
      <c r="S78" s="42">
        <f t="shared" si="9"/>
        <v>0.99760177451535259</v>
      </c>
      <c r="T78" s="52" t="str">
        <f t="shared" si="10"/>
        <v xml:space="preserve"> -</v>
      </c>
    </row>
    <row r="79" spans="2:20" ht="60">
      <c r="B79" s="171"/>
      <c r="C79" s="169"/>
      <c r="D79" s="165"/>
      <c r="E79" s="40">
        <v>43101</v>
      </c>
      <c r="F79" s="118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0.49722222222222223</v>
      </c>
      <c r="N79" s="52">
        <f t="shared" si="8"/>
        <v>1</v>
      </c>
      <c r="O79" s="91">
        <v>2210122</v>
      </c>
      <c r="P79" s="41">
        <v>45197</v>
      </c>
      <c r="Q79" s="41">
        <v>0</v>
      </c>
      <c r="R79" s="41">
        <v>0</v>
      </c>
      <c r="S79" s="42">
        <f t="shared" si="9"/>
        <v>0</v>
      </c>
      <c r="T79" s="52" t="str">
        <f t="shared" si="10"/>
        <v xml:space="preserve"> -</v>
      </c>
    </row>
    <row r="80" spans="2:20" ht="45">
      <c r="B80" s="171"/>
      <c r="C80" s="169"/>
      <c r="D80" s="165"/>
      <c r="E80" s="40">
        <v>43101</v>
      </c>
      <c r="F80" s="118">
        <v>43465</v>
      </c>
      <c r="G80" s="11" t="s">
        <v>89</v>
      </c>
      <c r="H80" s="41">
        <v>1</v>
      </c>
      <c r="I80" s="41" t="e">
        <f>+J80+(#REF!-#REF!)</f>
        <v>#REF!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0.49722222222222223</v>
      </c>
      <c r="N80" s="52" t="str">
        <f t="shared" si="8"/>
        <v xml:space="preserve"> -</v>
      </c>
      <c r="O80" s="91">
        <v>2210294</v>
      </c>
      <c r="P80" s="41">
        <v>50000</v>
      </c>
      <c r="Q80" s="41">
        <v>0</v>
      </c>
      <c r="R80" s="41">
        <v>0</v>
      </c>
      <c r="S80" s="42">
        <f t="shared" si="9"/>
        <v>0</v>
      </c>
      <c r="T80" s="52" t="str">
        <f t="shared" si="10"/>
        <v xml:space="preserve"> -</v>
      </c>
    </row>
    <row r="81" spans="2:20" ht="61" thickBot="1">
      <c r="B81" s="171"/>
      <c r="C81" s="169"/>
      <c r="D81" s="166"/>
      <c r="E81" s="47">
        <v>43101</v>
      </c>
      <c r="F81" s="120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2</v>
      </c>
      <c r="L81" s="107">
        <f t="shared" si="6"/>
        <v>2</v>
      </c>
      <c r="M81" s="97">
        <f t="shared" si="7"/>
        <v>0.49722222222222223</v>
      </c>
      <c r="N81" s="50">
        <f t="shared" si="8"/>
        <v>1</v>
      </c>
      <c r="O81" s="92">
        <v>2210294</v>
      </c>
      <c r="P81" s="48">
        <v>470000</v>
      </c>
      <c r="Q81" s="48">
        <v>0</v>
      </c>
      <c r="R81" s="48">
        <v>0</v>
      </c>
      <c r="S81" s="49">
        <f t="shared" si="9"/>
        <v>0</v>
      </c>
      <c r="T81" s="50" t="str">
        <f t="shared" si="10"/>
        <v xml:space="preserve"> -</v>
      </c>
    </row>
    <row r="82" spans="2:20" ht="45">
      <c r="B82" s="171"/>
      <c r="C82" s="169"/>
      <c r="D82" s="163" t="s">
        <v>123</v>
      </c>
      <c r="E82" s="63">
        <v>43101</v>
      </c>
      <c r="F82" s="122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127">
        <v>1</v>
      </c>
      <c r="L82" s="104">
        <f t="shared" si="6"/>
        <v>1</v>
      </c>
      <c r="M82" s="98">
        <f t="shared" si="7"/>
        <v>0.49722222222222223</v>
      </c>
      <c r="N82" s="67">
        <f t="shared" si="8"/>
        <v>1</v>
      </c>
      <c r="O82" s="94">
        <v>2210264</v>
      </c>
      <c r="P82" s="65">
        <v>22000</v>
      </c>
      <c r="Q82" s="65">
        <v>15750</v>
      </c>
      <c r="R82" s="65">
        <v>0</v>
      </c>
      <c r="S82" s="66">
        <f t="shared" si="9"/>
        <v>0.71590909090909094</v>
      </c>
      <c r="T82" s="67" t="str">
        <f t="shared" si="10"/>
        <v xml:space="preserve"> -</v>
      </c>
    </row>
    <row r="83" spans="2:20" ht="45">
      <c r="B83" s="171"/>
      <c r="C83" s="169"/>
      <c r="D83" s="161"/>
      <c r="E83" s="40">
        <v>43101</v>
      </c>
      <c r="F83" s="118">
        <v>43465</v>
      </c>
      <c r="G83" s="11" t="s">
        <v>92</v>
      </c>
      <c r="H83" s="41">
        <v>1000</v>
      </c>
      <c r="I83" s="41" t="e">
        <f>+J83+(#REF!-#REF!)</f>
        <v>#REF!</v>
      </c>
      <c r="J83" s="41">
        <v>250</v>
      </c>
      <c r="K83" s="82">
        <v>150</v>
      </c>
      <c r="L83" s="103">
        <f t="shared" si="6"/>
        <v>0.6</v>
      </c>
      <c r="M83" s="96">
        <f t="shared" si="7"/>
        <v>0.49722222222222223</v>
      </c>
      <c r="N83" s="52">
        <f t="shared" si="8"/>
        <v>0.6</v>
      </c>
      <c r="O83" s="91">
        <v>2210264</v>
      </c>
      <c r="P83" s="41">
        <v>30000</v>
      </c>
      <c r="Q83" s="41">
        <v>18000</v>
      </c>
      <c r="R83" s="41">
        <v>0</v>
      </c>
      <c r="S83" s="42">
        <f t="shared" si="9"/>
        <v>0.6</v>
      </c>
      <c r="T83" s="52" t="str">
        <f t="shared" si="10"/>
        <v xml:space="preserve"> -</v>
      </c>
    </row>
    <row r="84" spans="2:20" ht="30">
      <c r="B84" s="171"/>
      <c r="C84" s="169"/>
      <c r="D84" s="161"/>
      <c r="E84" s="40">
        <v>43101</v>
      </c>
      <c r="F84" s="118">
        <v>43465</v>
      </c>
      <c r="G84" s="11" t="s">
        <v>93</v>
      </c>
      <c r="H84" s="41">
        <v>10000</v>
      </c>
      <c r="I84" s="41" t="e">
        <f>+J84+(#REF!-#REF!)</f>
        <v>#REF!</v>
      </c>
      <c r="J84" s="41">
        <v>3000</v>
      </c>
      <c r="K84" s="82">
        <v>801</v>
      </c>
      <c r="L84" s="103">
        <f t="shared" si="6"/>
        <v>0.26700000000000002</v>
      </c>
      <c r="M84" s="96">
        <f t="shared" si="7"/>
        <v>0.49722222222222223</v>
      </c>
      <c r="N84" s="52">
        <f t="shared" si="8"/>
        <v>0.26700000000000002</v>
      </c>
      <c r="O84" s="91">
        <v>2210264</v>
      </c>
      <c r="P84" s="41">
        <v>31000</v>
      </c>
      <c r="Q84" s="41">
        <v>18000</v>
      </c>
      <c r="R84" s="41">
        <v>0</v>
      </c>
      <c r="S84" s="42">
        <f t="shared" si="9"/>
        <v>0.58064516129032262</v>
      </c>
      <c r="T84" s="52" t="str">
        <f t="shared" si="10"/>
        <v xml:space="preserve"> -</v>
      </c>
    </row>
    <row r="85" spans="2:20" ht="60">
      <c r="B85" s="171"/>
      <c r="C85" s="169"/>
      <c r="D85" s="161"/>
      <c r="E85" s="40">
        <v>43101</v>
      </c>
      <c r="F85" s="118">
        <v>43465</v>
      </c>
      <c r="G85" s="11" t="s">
        <v>94</v>
      </c>
      <c r="H85" s="41">
        <v>4</v>
      </c>
      <c r="I85" s="41" t="e">
        <f>+J85+(#REF!-#REF!)</f>
        <v>#REF!</v>
      </c>
      <c r="J85" s="41">
        <v>1</v>
      </c>
      <c r="K85" s="82">
        <v>1</v>
      </c>
      <c r="L85" s="103">
        <f t="shared" si="6"/>
        <v>1</v>
      </c>
      <c r="M85" s="96">
        <f t="shared" si="7"/>
        <v>0.49722222222222223</v>
      </c>
      <c r="N85" s="52">
        <f t="shared" si="8"/>
        <v>1</v>
      </c>
      <c r="O85" s="91" t="s">
        <v>138</v>
      </c>
      <c r="P85" s="41">
        <v>0</v>
      </c>
      <c r="Q85" s="4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171"/>
      <c r="C86" s="169"/>
      <c r="D86" s="161"/>
      <c r="E86" s="40">
        <v>43101</v>
      </c>
      <c r="F86" s="118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0.49722222222222223</v>
      </c>
      <c r="N86" s="52">
        <f t="shared" si="8"/>
        <v>1</v>
      </c>
      <c r="O86" s="91">
        <v>2210264</v>
      </c>
      <c r="P86" s="41">
        <v>15000</v>
      </c>
      <c r="Q86" s="41">
        <v>9000</v>
      </c>
      <c r="R86" s="41">
        <v>0</v>
      </c>
      <c r="S86" s="42">
        <f t="shared" si="9"/>
        <v>0.6</v>
      </c>
      <c r="T86" s="52" t="str">
        <f t="shared" si="10"/>
        <v xml:space="preserve"> -</v>
      </c>
    </row>
    <row r="87" spans="2:20" ht="75">
      <c r="B87" s="171"/>
      <c r="C87" s="169"/>
      <c r="D87" s="161"/>
      <c r="E87" s="40">
        <v>43101</v>
      </c>
      <c r="F87" s="118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0.49722222222222223</v>
      </c>
      <c r="N87" s="52">
        <f t="shared" si="8"/>
        <v>1</v>
      </c>
      <c r="O87" s="91">
        <v>2210264</v>
      </c>
      <c r="P87" s="41">
        <v>72000</v>
      </c>
      <c r="Q87" s="41">
        <v>0</v>
      </c>
      <c r="R87" s="41">
        <v>0</v>
      </c>
      <c r="S87" s="42">
        <f t="shared" si="9"/>
        <v>0</v>
      </c>
      <c r="T87" s="52" t="str">
        <f t="shared" si="10"/>
        <v xml:space="preserve"> -</v>
      </c>
    </row>
    <row r="88" spans="2:20" ht="60">
      <c r="B88" s="171"/>
      <c r="C88" s="169"/>
      <c r="D88" s="161"/>
      <c r="E88" s="40">
        <v>43101</v>
      </c>
      <c r="F88" s="118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0.49722222222222223</v>
      </c>
      <c r="N88" s="52">
        <f t="shared" si="8"/>
        <v>1</v>
      </c>
      <c r="O88" s="91" t="s">
        <v>138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171"/>
      <c r="C89" s="169"/>
      <c r="D89" s="161"/>
      <c r="E89" s="40">
        <v>43101</v>
      </c>
      <c r="F89" s="118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0.8</v>
      </c>
      <c r="L89" s="103">
        <f t="shared" si="6"/>
        <v>0.8</v>
      </c>
      <c r="M89" s="96">
        <f t="shared" si="7"/>
        <v>0.49722222222222223</v>
      </c>
      <c r="N89" s="52">
        <f t="shared" si="8"/>
        <v>0.8</v>
      </c>
      <c r="O89" s="91" t="s">
        <v>138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171"/>
      <c r="C90" s="169"/>
      <c r="D90" s="162"/>
      <c r="E90" s="58">
        <v>43101</v>
      </c>
      <c r="F90" s="121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0.49722222222222223</v>
      </c>
      <c r="N90" s="50">
        <f t="shared" si="8"/>
        <v>1</v>
      </c>
      <c r="O90" s="92">
        <v>0</v>
      </c>
      <c r="P90" s="59">
        <v>0</v>
      </c>
      <c r="Q90" s="59">
        <v>0</v>
      </c>
      <c r="R90" s="59">
        <v>0</v>
      </c>
      <c r="S90" s="49" t="str">
        <f t="shared" si="9"/>
        <v xml:space="preserve"> -</v>
      </c>
      <c r="T90" s="50" t="str">
        <f t="shared" si="10"/>
        <v xml:space="preserve"> -</v>
      </c>
    </row>
    <row r="91" spans="2:20" ht="45">
      <c r="B91" s="171"/>
      <c r="C91" s="169"/>
      <c r="D91" s="164" t="s">
        <v>124</v>
      </c>
      <c r="E91" s="44">
        <v>43101</v>
      </c>
      <c r="F91" s="117">
        <v>43465</v>
      </c>
      <c r="G91" s="17" t="s">
        <v>100</v>
      </c>
      <c r="H91" s="45">
        <v>7</v>
      </c>
      <c r="I91" s="65" t="e">
        <f>+J91+(#REF!-#REF!)</f>
        <v>#REF!</v>
      </c>
      <c r="J91" s="45">
        <v>2</v>
      </c>
      <c r="K91" s="84">
        <v>7</v>
      </c>
      <c r="L91" s="104">
        <f t="shared" si="6"/>
        <v>3.5</v>
      </c>
      <c r="M91" s="98">
        <f t="shared" si="7"/>
        <v>0.49722222222222223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171"/>
      <c r="C92" s="169"/>
      <c r="D92" s="165"/>
      <c r="E92" s="40">
        <v>43101</v>
      </c>
      <c r="F92" s="118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0.49722222222222223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171"/>
      <c r="C93" s="169"/>
      <c r="D93" s="165"/>
      <c r="E93" s="40">
        <v>43101</v>
      </c>
      <c r="F93" s="118">
        <v>43465</v>
      </c>
      <c r="G93" s="11" t="s">
        <v>102</v>
      </c>
      <c r="H93" s="41">
        <v>4</v>
      </c>
      <c r="I93" s="41" t="e">
        <f>+J93+(#REF!-#REF!)</f>
        <v>#REF!</v>
      </c>
      <c r="J93" s="41">
        <v>1</v>
      </c>
      <c r="K93" s="82">
        <v>1</v>
      </c>
      <c r="L93" s="103">
        <f t="shared" si="6"/>
        <v>1</v>
      </c>
      <c r="M93" s="96">
        <f t="shared" si="7"/>
        <v>0.49722222222222223</v>
      </c>
      <c r="N93" s="52">
        <f t="shared" si="8"/>
        <v>1</v>
      </c>
      <c r="O93" s="91" t="s">
        <v>138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171"/>
      <c r="C94" s="169"/>
      <c r="D94" s="166"/>
      <c r="E94" s="47">
        <v>43101</v>
      </c>
      <c r="F94" s="120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0.1</v>
      </c>
      <c r="L94" s="107">
        <f t="shared" si="6"/>
        <v>0.1</v>
      </c>
      <c r="M94" s="97">
        <f t="shared" si="7"/>
        <v>0.49722222222222223</v>
      </c>
      <c r="N94" s="50">
        <f t="shared" si="8"/>
        <v>0.1</v>
      </c>
      <c r="O94" s="92">
        <v>2210294</v>
      </c>
      <c r="P94" s="48">
        <v>31000</v>
      </c>
      <c r="Q94" s="48">
        <v>0</v>
      </c>
      <c r="R94" s="48">
        <v>0</v>
      </c>
      <c r="S94" s="49">
        <f t="shared" si="9"/>
        <v>0</v>
      </c>
      <c r="T94" s="50" t="str">
        <f t="shared" si="10"/>
        <v xml:space="preserve"> -</v>
      </c>
    </row>
    <row r="95" spans="2:20" ht="90">
      <c r="B95" s="171"/>
      <c r="C95" s="169"/>
      <c r="D95" s="163" t="s">
        <v>125</v>
      </c>
      <c r="E95" s="63">
        <v>43101</v>
      </c>
      <c r="F95" s="122">
        <v>43465</v>
      </c>
      <c r="G95" s="13" t="s">
        <v>104</v>
      </c>
      <c r="H95" s="65">
        <v>1</v>
      </c>
      <c r="I95" s="65" t="e">
        <f>+J95+(#REF!-#REF!)</f>
        <v>#REF!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0.49722222222222223</v>
      </c>
      <c r="N95" s="67" t="str">
        <f t="shared" si="8"/>
        <v xml:space="preserve"> -</v>
      </c>
      <c r="O95" s="94" t="s">
        <v>138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171"/>
      <c r="C96" s="169"/>
      <c r="D96" s="161"/>
      <c r="E96" s="40">
        <v>43101</v>
      </c>
      <c r="F96" s="118">
        <v>43465</v>
      </c>
      <c r="G96" s="11" t="s">
        <v>105</v>
      </c>
      <c r="H96" s="41">
        <v>1</v>
      </c>
      <c r="I96" s="41" t="e">
        <f>+J96+(#REF!-#REF!)</f>
        <v>#REF!</v>
      </c>
      <c r="J96" s="41">
        <v>0</v>
      </c>
      <c r="K96" s="82">
        <v>1</v>
      </c>
      <c r="L96" s="103" t="e">
        <f t="shared" si="6"/>
        <v>#DIV/0!</v>
      </c>
      <c r="M96" s="96">
        <f t="shared" si="7"/>
        <v>0.49722222222222223</v>
      </c>
      <c r="N96" s="52" t="str">
        <f t="shared" si="8"/>
        <v xml:space="preserve"> -</v>
      </c>
      <c r="O96" s="91" t="s">
        <v>138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172"/>
      <c r="C97" s="168"/>
      <c r="D97" s="137"/>
      <c r="E97" s="47">
        <v>43101</v>
      </c>
      <c r="F97" s="120">
        <v>43465</v>
      </c>
      <c r="G97" s="14" t="s">
        <v>106</v>
      </c>
      <c r="H97" s="48">
        <v>1</v>
      </c>
      <c r="I97" s="48" t="e">
        <f>+J97+(#REF!-#REF!)</f>
        <v>#REF!</v>
      </c>
      <c r="J97" s="48">
        <v>1</v>
      </c>
      <c r="K97" s="83">
        <v>0.2</v>
      </c>
      <c r="L97" s="107">
        <f t="shared" si="6"/>
        <v>0.2</v>
      </c>
      <c r="M97" s="97">
        <f t="shared" si="7"/>
        <v>0.49722222222222223</v>
      </c>
      <c r="N97" s="50">
        <f t="shared" si="8"/>
        <v>0.2</v>
      </c>
      <c r="O97" s="92" t="s">
        <v>138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0.49722222222222229</v>
      </c>
      <c r="N98" s="100">
        <f>+AVERAGE(N12:N13,N15:N23,N25:N40,N42:N47,N49:N50,N52:N62,N64:N66,N68:N97)</f>
        <v>0.71158535054688887</v>
      </c>
      <c r="O98" s="112"/>
      <c r="P98" s="113">
        <f>+SUM(P12:P13,P15:P23,P25:P40,P42:P47,P49:P50,P52:P62,P64:P66,P68:P97)</f>
        <v>17975817</v>
      </c>
      <c r="Q98" s="101">
        <f t="shared" ref="Q98:R98" si="11">+SUM(Q12:Q13,Q15:Q23,Q25:Q40,Q42:Q47,Q49:Q50,Q52:Q62,Q64:Q66,Q68:Q97)</f>
        <v>4007359</v>
      </c>
      <c r="R98" s="101">
        <f t="shared" si="11"/>
        <v>300</v>
      </c>
      <c r="S98" s="102">
        <f t="shared" si="9"/>
        <v>0.22293056276663253</v>
      </c>
      <c r="T98" s="100">
        <f t="shared" si="10"/>
        <v>7.4862272134839934E-5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2018-07-26T14:53:49Z</dcterms:modified>
</cp:coreProperties>
</file>