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autoCompressPictures="0"/>
  <bookViews>
    <workbookView xWindow="0" yWindow="0" windowWidth="20730" windowHeight="11760"/>
  </bookViews>
  <sheets>
    <sheet name="2018" sheetId="9" r:id="rId1"/>
  </sheets>
  <calcPr calcId="144525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12" i="9" l="1"/>
  <c r="N12" i="9"/>
  <c r="L14" i="9"/>
  <c r="N14" i="9"/>
  <c r="L16" i="9"/>
  <c r="N16" i="9"/>
  <c r="L18" i="9"/>
  <c r="N18" i="9"/>
  <c r="L19" i="9"/>
  <c r="N19" i="9"/>
  <c r="N20" i="9"/>
  <c r="L21" i="9"/>
  <c r="N21" i="9"/>
  <c r="L23" i="9"/>
  <c r="N23" i="9"/>
  <c r="N25" i="9"/>
  <c r="N26" i="9"/>
  <c r="L27" i="9"/>
  <c r="N27" i="9"/>
  <c r="L28" i="9"/>
  <c r="N28" i="9"/>
  <c r="L30" i="9"/>
  <c r="N30" i="9"/>
  <c r="L32" i="9"/>
  <c r="N32" i="9"/>
  <c r="L33" i="9"/>
  <c r="N33" i="9"/>
  <c r="L35" i="9"/>
  <c r="N35" i="9"/>
  <c r="L36" i="9"/>
  <c r="N36" i="9"/>
  <c r="N39" i="9"/>
  <c r="N40" i="9"/>
  <c r="L42" i="9"/>
  <c r="N42" i="9"/>
  <c r="L43" i="9"/>
  <c r="N43" i="9"/>
  <c r="L44" i="9"/>
  <c r="N44" i="9"/>
  <c r="L45" i="9"/>
  <c r="N45" i="9"/>
  <c r="L46" i="9"/>
  <c r="N46" i="9"/>
  <c r="L47" i="9"/>
  <c r="N47" i="9"/>
  <c r="L48" i="9"/>
  <c r="N48" i="9"/>
  <c r="L49" i="9"/>
  <c r="N49" i="9"/>
  <c r="L50" i="9"/>
  <c r="N50" i="9"/>
  <c r="L51" i="9"/>
  <c r="N51" i="9"/>
  <c r="L52" i="9"/>
  <c r="N52" i="9"/>
  <c r="N53" i="9"/>
  <c r="L55" i="9"/>
  <c r="N55" i="9"/>
  <c r="L56" i="9"/>
  <c r="N56" i="9"/>
  <c r="L57" i="9"/>
  <c r="N57" i="9"/>
  <c r="L58" i="9"/>
  <c r="N58" i="9"/>
  <c r="L59" i="9"/>
  <c r="N59" i="9"/>
  <c r="L60" i="9"/>
  <c r="N60" i="9"/>
  <c r="L61" i="9"/>
  <c r="N61" i="9"/>
  <c r="L62" i="9"/>
  <c r="N62" i="9"/>
  <c r="N63" i="9"/>
  <c r="N64" i="9"/>
  <c r="L65" i="9"/>
  <c r="N65" i="9"/>
  <c r="N66" i="9"/>
  <c r="L67" i="9"/>
  <c r="N67" i="9"/>
  <c r="L68" i="9"/>
  <c r="N68" i="9"/>
  <c r="L70" i="9"/>
  <c r="N70" i="9"/>
  <c r="L71" i="9"/>
  <c r="N71" i="9"/>
  <c r="L72" i="9"/>
  <c r="N72" i="9"/>
  <c r="L73" i="9"/>
  <c r="N73" i="9"/>
  <c r="L74" i="9"/>
  <c r="N74" i="9"/>
  <c r="L75" i="9"/>
  <c r="N75" i="9"/>
  <c r="L76" i="9"/>
  <c r="N76" i="9"/>
  <c r="L77" i="9"/>
  <c r="N77" i="9"/>
  <c r="L78" i="9"/>
  <c r="N78" i="9"/>
  <c r="N79" i="9"/>
  <c r="L80" i="9"/>
  <c r="N80" i="9"/>
  <c r="L81" i="9"/>
  <c r="N81" i="9"/>
  <c r="L82" i="9"/>
  <c r="N82" i="9"/>
  <c r="N83" i="9"/>
  <c r="L84" i="9"/>
  <c r="N84" i="9"/>
  <c r="L85" i="9"/>
  <c r="N85" i="9"/>
  <c r="L86" i="9"/>
  <c r="N86" i="9"/>
  <c r="N38" i="9"/>
  <c r="I26" i="9"/>
  <c r="L26" i="9"/>
  <c r="S26" i="9"/>
  <c r="T26" i="9"/>
  <c r="M26" i="9"/>
  <c r="R87" i="9"/>
  <c r="Q87" i="9"/>
  <c r="P87" i="9"/>
  <c r="L20" i="9"/>
  <c r="N87" i="9"/>
  <c r="I20" i="9"/>
  <c r="T20" i="9"/>
  <c r="S20" i="9"/>
  <c r="M20" i="9"/>
  <c r="I38" i="9"/>
  <c r="T38" i="9"/>
  <c r="S38" i="9"/>
  <c r="M38" i="9"/>
  <c r="L38" i="9"/>
  <c r="T87" i="9"/>
  <c r="S87" i="9"/>
  <c r="M18" i="9"/>
  <c r="M19" i="9"/>
  <c r="M12" i="9"/>
  <c r="M14" i="9"/>
  <c r="M16" i="9"/>
  <c r="M21" i="9"/>
  <c r="M23" i="9"/>
  <c r="M25" i="9"/>
  <c r="M27" i="9"/>
  <c r="M28" i="9"/>
  <c r="M30" i="9"/>
  <c r="M32" i="9"/>
  <c r="M33" i="9"/>
  <c r="M35" i="9"/>
  <c r="M36" i="9"/>
  <c r="M39" i="9"/>
  <c r="M40" i="9"/>
  <c r="M42" i="9"/>
  <c r="M43" i="9"/>
  <c r="M44" i="9"/>
  <c r="M45" i="9"/>
  <c r="M46" i="9"/>
  <c r="M47" i="9"/>
  <c r="M48" i="9"/>
  <c r="M49" i="9"/>
  <c r="M50" i="9"/>
  <c r="M51" i="9"/>
  <c r="M52" i="9"/>
  <c r="M53" i="9"/>
  <c r="M55" i="9"/>
  <c r="M56" i="9"/>
  <c r="M57" i="9"/>
  <c r="M58" i="9"/>
  <c r="M59" i="9"/>
  <c r="M60" i="9"/>
  <c r="M61" i="9"/>
  <c r="M62" i="9"/>
  <c r="M63" i="9"/>
  <c r="M64" i="9"/>
  <c r="M65" i="9"/>
  <c r="M66" i="9"/>
  <c r="M67" i="9"/>
  <c r="M68" i="9"/>
  <c r="M70" i="9"/>
  <c r="M71" i="9"/>
  <c r="M72" i="9"/>
  <c r="M73" i="9"/>
  <c r="M74" i="9"/>
  <c r="M75" i="9"/>
  <c r="M76" i="9"/>
  <c r="M77" i="9"/>
  <c r="M78" i="9"/>
  <c r="M79" i="9"/>
  <c r="M80" i="9"/>
  <c r="M81" i="9"/>
  <c r="M82" i="9"/>
  <c r="M83" i="9"/>
  <c r="M84" i="9"/>
  <c r="M85" i="9"/>
  <c r="M86" i="9"/>
  <c r="M87" i="9"/>
  <c r="I53" i="9"/>
  <c r="T53" i="9"/>
  <c r="S53" i="9"/>
  <c r="L53" i="9"/>
  <c r="I25" i="9"/>
  <c r="L25" i="9"/>
  <c r="T25" i="9"/>
  <c r="S25" i="9"/>
  <c r="I19" i="9"/>
  <c r="I18" i="9"/>
  <c r="T19" i="9"/>
  <c r="S19" i="9"/>
  <c r="T18" i="9"/>
  <c r="S18" i="9"/>
  <c r="I56" i="9"/>
  <c r="T56" i="9"/>
  <c r="S56" i="9"/>
  <c r="I39" i="9"/>
  <c r="T39" i="9"/>
  <c r="S39" i="9"/>
  <c r="L39" i="9"/>
  <c r="L79" i="9"/>
  <c r="I23" i="9"/>
  <c r="I27" i="9"/>
  <c r="I28" i="9"/>
  <c r="I30" i="9"/>
  <c r="I32" i="9"/>
  <c r="I33" i="9"/>
  <c r="I35" i="9"/>
  <c r="I36" i="9"/>
  <c r="I40" i="9"/>
  <c r="I43" i="9"/>
  <c r="I44" i="9"/>
  <c r="I45" i="9"/>
  <c r="I46" i="9"/>
  <c r="I47" i="9"/>
  <c r="I48" i="9"/>
  <c r="I49" i="9"/>
  <c r="I50" i="9"/>
  <c r="I51" i="9"/>
  <c r="I52" i="9"/>
  <c r="I55" i="9"/>
  <c r="I57" i="9"/>
  <c r="I58" i="9"/>
  <c r="I59" i="9"/>
  <c r="I60" i="9"/>
  <c r="I61" i="9"/>
  <c r="I62" i="9"/>
  <c r="I63" i="9"/>
  <c r="I64" i="9"/>
  <c r="I65" i="9"/>
  <c r="I66" i="9"/>
  <c r="I68" i="9"/>
  <c r="I70" i="9"/>
  <c r="I71" i="9"/>
  <c r="I72" i="9"/>
  <c r="I73" i="9"/>
  <c r="I74" i="9"/>
  <c r="I75" i="9"/>
  <c r="I76" i="9"/>
  <c r="I77" i="9"/>
  <c r="I79" i="9"/>
  <c r="I80" i="9"/>
  <c r="I81" i="9"/>
  <c r="I82" i="9"/>
  <c r="I83" i="9"/>
  <c r="I84" i="9"/>
  <c r="I86" i="9"/>
  <c r="I85" i="9"/>
  <c r="I78" i="9"/>
  <c r="I67" i="9"/>
  <c r="I42" i="9"/>
  <c r="I21" i="9"/>
  <c r="I16" i="9"/>
  <c r="I14" i="9"/>
  <c r="I12" i="9"/>
  <c r="T86" i="9"/>
  <c r="S86" i="9"/>
  <c r="T85" i="9"/>
  <c r="S85" i="9"/>
  <c r="T84" i="9"/>
  <c r="S84" i="9"/>
  <c r="T83" i="9"/>
  <c r="S83" i="9"/>
  <c r="L83" i="9"/>
  <c r="T82" i="9"/>
  <c r="S82" i="9"/>
  <c r="T81" i="9"/>
  <c r="S81" i="9"/>
  <c r="T80" i="9"/>
  <c r="S80" i="9"/>
  <c r="T79" i="9"/>
  <c r="S79" i="9"/>
  <c r="T78" i="9"/>
  <c r="S78" i="9"/>
  <c r="T77" i="9"/>
  <c r="S77" i="9"/>
  <c r="T76" i="9"/>
  <c r="S76" i="9"/>
  <c r="T75" i="9"/>
  <c r="S75" i="9"/>
  <c r="T74" i="9"/>
  <c r="S74" i="9"/>
  <c r="T73" i="9"/>
  <c r="S73" i="9"/>
  <c r="T72" i="9"/>
  <c r="S72" i="9"/>
  <c r="T71" i="9"/>
  <c r="S71" i="9"/>
  <c r="T70" i="9"/>
  <c r="S70" i="9"/>
  <c r="T68" i="9"/>
  <c r="S68" i="9"/>
  <c r="T67" i="9"/>
  <c r="S67" i="9"/>
  <c r="T66" i="9"/>
  <c r="S66" i="9"/>
  <c r="L66" i="9"/>
  <c r="T65" i="9"/>
  <c r="S65" i="9"/>
  <c r="T64" i="9"/>
  <c r="S64" i="9"/>
  <c r="L64" i="9"/>
  <c r="T63" i="9"/>
  <c r="S63" i="9"/>
  <c r="L63" i="9"/>
  <c r="T62" i="9"/>
  <c r="S62" i="9"/>
  <c r="T61" i="9"/>
  <c r="S61" i="9"/>
  <c r="T60" i="9"/>
  <c r="S60" i="9"/>
  <c r="T59" i="9"/>
  <c r="S59" i="9"/>
  <c r="T58" i="9"/>
  <c r="S58" i="9"/>
  <c r="T57" i="9"/>
  <c r="S57" i="9"/>
  <c r="T55" i="9"/>
  <c r="S55" i="9"/>
  <c r="T52" i="9"/>
  <c r="S52" i="9"/>
  <c r="T51" i="9"/>
  <c r="S51" i="9"/>
  <c r="T50" i="9"/>
  <c r="S50" i="9"/>
  <c r="T49" i="9"/>
  <c r="S49" i="9"/>
  <c r="T48" i="9"/>
  <c r="S48" i="9"/>
  <c r="T47" i="9"/>
  <c r="S47" i="9"/>
  <c r="T46" i="9"/>
  <c r="S46" i="9"/>
  <c r="T45" i="9"/>
  <c r="S45" i="9"/>
  <c r="T44" i="9"/>
  <c r="S44" i="9"/>
  <c r="T43" i="9"/>
  <c r="S43" i="9"/>
  <c r="T42" i="9"/>
  <c r="S42" i="9"/>
  <c r="T40" i="9"/>
  <c r="S40" i="9"/>
  <c r="L40" i="9"/>
  <c r="T36" i="9"/>
  <c r="S36" i="9"/>
  <c r="T35" i="9"/>
  <c r="S35" i="9"/>
  <c r="T33" i="9"/>
  <c r="S33" i="9"/>
  <c r="T32" i="9"/>
  <c r="S32" i="9"/>
  <c r="T30" i="9"/>
  <c r="S30" i="9"/>
  <c r="T28" i="9"/>
  <c r="S28" i="9"/>
  <c r="T27" i="9"/>
  <c r="S27" i="9"/>
  <c r="T23" i="9"/>
  <c r="S23" i="9"/>
  <c r="T21" i="9"/>
  <c r="S21" i="9"/>
  <c r="T16" i="9"/>
  <c r="S16" i="9"/>
  <c r="T14" i="9"/>
  <c r="S14" i="9"/>
  <c r="T12" i="9"/>
  <c r="S12" i="9"/>
</calcChain>
</file>

<file path=xl/sharedStrings.xml><?xml version="1.0" encoding="utf-8"?>
<sst xmlns="http://schemas.openxmlformats.org/spreadsheetml/2006/main" count="150" uniqueCount="133">
  <si>
    <t>PROGRAMA</t>
  </si>
  <si>
    <t>META</t>
  </si>
  <si>
    <t>AÑO</t>
  </si>
  <si>
    <t>PLAN DE ACCIÓN</t>
  </si>
  <si>
    <t>TIEMPO PROGRAMADO
(en el año)</t>
  </si>
  <si>
    <t>INDICADORES</t>
  </si>
  <si>
    <t>AVANCE</t>
  </si>
  <si>
    <t>INDICADOR</t>
  </si>
  <si>
    <t>LOGRO</t>
  </si>
  <si>
    <t>Porcentaje de avance en tiempo</t>
  </si>
  <si>
    <t>Porcentaje de avance en cumplimiento</t>
  </si>
  <si>
    <t>Fecha Inicial</t>
  </si>
  <si>
    <t>Fecha Terminación</t>
  </si>
  <si>
    <t>FECHA CORTE</t>
  </si>
  <si>
    <t>Porcentaje de Ejecución</t>
  </si>
  <si>
    <t>Nivel de Gestión</t>
  </si>
  <si>
    <t>ALCALDÍA DE BUCARAMANGA</t>
  </si>
  <si>
    <t>LÍNEA ESTRATÉGICA</t>
  </si>
  <si>
    <t>COMPONENTE</t>
  </si>
  <si>
    <t>PLAN DE DESARROLLO 2016 - 2019 "EL GOBIERNO DE LAS CIUDADANAS Y LOS CIUDADANOS"</t>
  </si>
  <si>
    <t>Recursos Programados</t>
  </si>
  <si>
    <t>Recursos Ejecutados</t>
  </si>
  <si>
    <t>Recursos Gestionados</t>
  </si>
  <si>
    <t>Rubro Pptal</t>
  </si>
  <si>
    <t>RECURSOS FINANCIEROS (Miles de pesos)</t>
  </si>
  <si>
    <t>META CUATRIENIO</t>
  </si>
  <si>
    <t>META REAL</t>
  </si>
  <si>
    <t>PLAN DE ACCIÓN - SECRETARÍA DE INFRAESTRUCTURA</t>
  </si>
  <si>
    <t>Número de comunas con obras comunitarias ejecutadas con presupuesto participativo.</t>
  </si>
  <si>
    <t>Porcentaje de predios requeridos adquiridos para la ejecución de obras de desarrollo para la ciudad.</t>
  </si>
  <si>
    <t>Número de puntos vive DIGITAL construidos y mantenidos.</t>
  </si>
  <si>
    <t>Porcentaje de diseños, estudios, consultorías e interventorias realizadas para para ejecutar los proyectos y las obras del Plan de Desarrollo 2016 - 2019 y otros planes de ciudad.</t>
  </si>
  <si>
    <t>Número de Centros vida adecuados y/o readecuados.</t>
  </si>
  <si>
    <t>Porcentaje de avance en la habilitación del subsector del gran bosque de los cerros orientales de escala metropolitana.</t>
  </si>
  <si>
    <t>Número de subsectores del parque de la zona occidental habilitados.</t>
  </si>
  <si>
    <t>Número de obras de mitigación realizadas en comunas que presenten riesgos de desastre.</t>
  </si>
  <si>
    <t>Porcentaje de avance en la construcción del centro de bienestar animal.</t>
  </si>
  <si>
    <t>Porcentaje de avance en la construcción del coso municipal.</t>
  </si>
  <si>
    <t>Número de parques RECREAR adecuados y/o modernizados.</t>
  </si>
  <si>
    <t>Número de parques RECREAR construidos.</t>
  </si>
  <si>
    <t>Número de centros de convenciones - NEOMUNDO terminados.</t>
  </si>
  <si>
    <t>Porcentaje de parques con mantenimiento anual realizado.</t>
  </si>
  <si>
    <t>Número de equipamientos comunitarios (sociales, deportivos y culturales: canchas sintéticas, muulticentros deportivos, salones comunales, entre otros) intervenidos y/o constuidos.</t>
  </si>
  <si>
    <t>Número de M2 de andenes construidos.</t>
  </si>
  <si>
    <t>Número de adecuaciones y/o mantenimientos realizados a las plazas de mercado a cargo del municipio.</t>
  </si>
  <si>
    <t>Número de intervenciones en espacio público "La piel de la democracia" realizadas.</t>
  </si>
  <si>
    <t>Porcentaje de avance en la rehabilitación de la plaza San Mateo.</t>
  </si>
  <si>
    <t>Porcentaje de avance en la construcción del  subsector del parque lineal Rio de Oro.</t>
  </si>
  <si>
    <t>Porcentaje de avance en la construcción del  subsector del parque sobre la quebrada la Esperanza.</t>
  </si>
  <si>
    <t xml:space="preserve">Porcentaje de avance en la construcción del subsector del parque lineal sobre la Quebrada la Iglesia. </t>
  </si>
  <si>
    <t xml:space="preserve">Porcentaje de recuperación paisajística del parque metropolitano del norte. </t>
  </si>
  <si>
    <t>Porcentaje de recuperación de la estación Café Madrid.</t>
  </si>
  <si>
    <t>Número de puentes peatonales construidos.</t>
  </si>
  <si>
    <t>Porcentaje de avance de los estudios y diseños para la implementación de escaleras eléctricas.</t>
  </si>
  <si>
    <t>Porcentaje de avance en la evaluación del sistema de transporte alternativo para el norte.</t>
  </si>
  <si>
    <t>Número de puentes peatonales construido.</t>
  </si>
  <si>
    <t>Número de M2 de malla vial urbana mejorados y/o construidos.</t>
  </si>
  <si>
    <t>Porcentaje de avance en la actualización de los estudios y diseños para la construcción conexión Oriente-Occidente.</t>
  </si>
  <si>
    <t>Porcentaje de avance en la construcción de un tramo de la Conexión Oriente - Occidente</t>
  </si>
  <si>
    <t>Número de megaobras terminadas.</t>
  </si>
  <si>
    <t>Porcentaje de gestión apoyada para  la estructuración de la nueva concesión vial de la Zona Metropolitana de Bucaramanga (ZMB).</t>
  </si>
  <si>
    <t>Porcentaje de avance en la construcción de la Transversal del Cristal (una calzada doble vía) en el sur de la ciudad, en coordinación con el Área Metropolitana de Bucaramanga y el municipio de Floridablanca.</t>
  </si>
  <si>
    <t>Número de proyectos gestionados de infraestructura vial urbana estructurados y financiados y/o APP.</t>
  </si>
  <si>
    <t>Número de kms de vías rurales con transitabilidad mantenida.</t>
  </si>
  <si>
    <t>Número de ML de placa huella construidas.</t>
  </si>
  <si>
    <t>Número de unidades familiares beneficiadas con gas (sector rural).</t>
  </si>
  <si>
    <t>Número de plantas de potabilización (sector rural) adquiridas.</t>
  </si>
  <si>
    <t>Número de acueductos (sector rural) repotenciados.</t>
  </si>
  <si>
    <t>Número de Plnatas de Tratamiento de Agua Residuales - PTAR compactas adquiridas para el sector rural.</t>
  </si>
  <si>
    <t>Número de pozos sépticos construidos para el sector rural.</t>
  </si>
  <si>
    <t>Número de redes de acueducto y alcantarillado gestionados y/o construidos en barrios legalizados.</t>
  </si>
  <si>
    <t>Número de usuarios beneficiados con la cobertura de electrificación rural en los tres corregimientos.</t>
  </si>
  <si>
    <t>Número de acueductos veredales construidos.</t>
  </si>
  <si>
    <t>Porcentaje de cobertura del servicio de gas del sector urbano garantizado.</t>
  </si>
  <si>
    <t>Porcentaje de proyectos complementarios de obras de conducción para el embalse de Bucaramanga gestionados.</t>
  </si>
  <si>
    <t>Número de luminarias sustituidas a LED.</t>
  </si>
  <si>
    <t>Número de luminarias expandidas.</t>
  </si>
  <si>
    <t>Número de puntos de telemedida instalados y puestos en marcha.</t>
  </si>
  <si>
    <t>Número de proyectos pilotos de energía solar puestos en funcionamiento.</t>
  </si>
  <si>
    <t>Número de parques y/o escenarios públicos modernizados en su alumbrado público.</t>
  </si>
  <si>
    <t>Porcentaje de nuevos espacios públicos con alumbrado público instalado.</t>
  </si>
  <si>
    <t>Porcentaje de luminarias que se encuentran en funcionamiento.</t>
  </si>
  <si>
    <t>PRESUPUESTOS INCLUYENTES</t>
  </si>
  <si>
    <t>GESTIÓN INTELIGENTE DEL PATRIMONIO INMOBILIARIO MUNICIPAL</t>
  </si>
  <si>
    <t>VIVE DIGITAL PARA LAS CIUDADANAS Y CIUDADANOS</t>
  </si>
  <si>
    <t>UNA CIUDAD QUE HACE Y EJECUTA PLANES</t>
  </si>
  <si>
    <t>GOBIERNO PARTICIPATIVO Y ABIERTO</t>
  </si>
  <si>
    <t>GOBIERNO LEGAL Y EFECTIVO</t>
  </si>
  <si>
    <t>GOBIERNO MUNICIPAL EN LÍNEA</t>
  </si>
  <si>
    <t>GOBERNANZA URBANA</t>
  </si>
  <si>
    <t>1 - GOBERNANZA DEMOCRÁTICA</t>
  </si>
  <si>
    <t>ADULTO MAYOR Y DIGNO</t>
  </si>
  <si>
    <t>LOS CAMINOS DE LA VIDA</t>
  </si>
  <si>
    <t>2 - INCLUSIÓN SOCIAL</t>
  </si>
  <si>
    <t>SENDEROS PARA LA VIDA</t>
  </si>
  <si>
    <t>REDUCCIÓN Y MITIGACIÓN DEL RIESGO DE DESASTRE</t>
  </si>
  <si>
    <t>GESTIÓN DEL RIESGO</t>
  </si>
  <si>
    <t>3 - SOSTENIBILIDAD AMBIENTAL</t>
  </si>
  <si>
    <t>SALUD AMBIENTAL</t>
  </si>
  <si>
    <t>AMBIENTES DEPORTIVOS Y RECREATIVOS</t>
  </si>
  <si>
    <t>OBSERVAR Y SER OBSERVADO: FOMENTO AL TURISMO</t>
  </si>
  <si>
    <t>INTERVENCIÓN SOCIAL DEL ESPACIO PÚBLICO</t>
  </si>
  <si>
    <t>SALUD PÚBLICA: SALUD PARA TODOS Y CON TODOS</t>
  </si>
  <si>
    <t>ACTIVIDAD FÍSICA, EDUCACIÓN FÍSICA, RECREACIÓN Y DEPORTE</t>
  </si>
  <si>
    <t>CIUDADANAS Y CIUDADANOS INTELIGENTES</t>
  </si>
  <si>
    <t>RED DE ESPACIO PÚBLICO</t>
  </si>
  <si>
    <t>SITM EFICIENTE Y CONFIABLE</t>
  </si>
  <si>
    <t>PROMOCIÓN DE MODOS DE TRANSPORTE NO MOTORIZADOS</t>
  </si>
  <si>
    <t>MOVILIDAD Y SEGURIDAD VIAL</t>
  </si>
  <si>
    <t>MANTENIMIENTO Y CONSTRUCCIÓN DE RED VIAL URBANA</t>
  </si>
  <si>
    <t>MANTENIMIENTO Y CONSTRUCCIÓN DE RED VIAL RURAL</t>
  </si>
  <si>
    <t>SERVICIOS PÚBLICOS URBANOS Y RURALES</t>
  </si>
  <si>
    <t>ALUMBRADO PÚBLICO URBANO Y RURAL</t>
  </si>
  <si>
    <t>MOVILIDAD</t>
  </si>
  <si>
    <t>SERVICIOS PÚBLICOS</t>
  </si>
  <si>
    <t>6 - INFRAESTRUCTURA Y CONECTIVIDAD</t>
  </si>
  <si>
    <t>4 - CALIDAD DE VIDA</t>
  </si>
  <si>
    <t>Número de espacios garantizados del centro de convenciones de Bucaramanga como eje central del desarrollo del turismo de reuniones en el municipio.</t>
  </si>
  <si>
    <t>Número de kms de ciclorutas para transporte urbano implementados.</t>
  </si>
  <si>
    <t>Número de equipos de diseño del taller de arquitectura conformados y mantenidos.</t>
  </si>
  <si>
    <t>Número de propuestas para proyectos básicos realizados que contengan los lineamientos de diseño urbano.</t>
  </si>
  <si>
    <t>DISEÑO URBANO INTELIGENTE Y SUSTENTABLE</t>
  </si>
  <si>
    <t>Número de subsectores del gran bosque de los cerros orientales de escala metropolitana diseñados.</t>
  </si>
  <si>
    <t>ESPACIOS VERDES PARA LA DEMOCRACIA</t>
  </si>
  <si>
    <t>Número de estudios y diseños actualizados de la plaza San Mateo.</t>
  </si>
  <si>
    <t>CUIDAR LO QUE ES VALIOSO": RECUPERACIÓN Y CONSERVACIÓN DEL PATRIMONIO</t>
  </si>
  <si>
    <t>Número de acciones de fortalecimiento para el Teatro Santander.</t>
  </si>
  <si>
    <t>Porcentaje de avance de la realización del estudio que contenga los lineamientos y directrices generales del gran bosque de los cerros orientales de escala metropolitana.</t>
  </si>
  <si>
    <t>Número de subsectores de la zona occidental diseñados.</t>
  </si>
  <si>
    <t xml:space="preserve"> -</t>
  </si>
  <si>
    <t>2210818
2210330
2210293</t>
  </si>
  <si>
    <t>2,2,1,36,5</t>
  </si>
  <si>
    <t>2210662   2210275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</si>
</sst>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;@"/>
    <numFmt numFmtId="165" formatCode="#,##0.0"/>
  </numFmts>
  <fonts count="12" x14ac:knownFonts="1">
    <font>
      <sz val="11"/>
      <color theme="1"/>
      <name val="Arial"/>
      <family val="2"/>
    </font>
    <font>
      <b/>
      <sz val="12"/>
      <color indexed="8"/>
      <name val="Arial"/>
      <family val="2"/>
    </font>
    <font>
      <b/>
      <sz val="12"/>
      <name val="Arial"/>
    </font>
    <font>
      <sz val="12"/>
      <name val="Arial"/>
    </font>
    <font>
      <b/>
      <sz val="14"/>
      <color indexed="8"/>
      <name val="Arial"/>
    </font>
    <font>
      <sz val="12"/>
      <color indexed="8"/>
      <name val="Arial"/>
    </font>
    <font>
      <sz val="12"/>
      <color theme="1"/>
      <name val="Arial"/>
    </font>
    <font>
      <sz val="12"/>
      <color rgb="FF000000"/>
      <name val="Arial"/>
      <family val="2"/>
    </font>
    <font>
      <sz val="12"/>
      <color rgb="FFFF0000"/>
      <name val="Arial"/>
    </font>
    <font>
      <b/>
      <sz val="14"/>
      <color theme="1"/>
      <name val="Arial"/>
    </font>
    <font>
      <u/>
      <sz val="11"/>
      <color theme="10"/>
      <name val="Arial"/>
      <family val="2"/>
    </font>
    <font>
      <u/>
      <sz val="11"/>
      <color theme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0070C0"/>
        <bgColor indexed="64"/>
      </patternFill>
    </fill>
  </fills>
  <borders count="7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759">
    <xf numFmtId="0" fontId="0" fillId="0" borderId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</cellStyleXfs>
  <cellXfs count="261">
    <xf numFmtId="0" fontId="0" fillId="0" borderId="0" xfId="0"/>
    <xf numFmtId="0" fontId="6" fillId="0" borderId="0" xfId="0" applyFont="1"/>
    <xf numFmtId="0" fontId="2" fillId="0" borderId="11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3" fillId="0" borderId="18" xfId="0" applyFont="1" applyFill="1" applyBorder="1" applyAlignment="1" applyProtection="1">
      <alignment horizontal="center" vertical="center" wrapText="1"/>
    </xf>
    <xf numFmtId="0" fontId="3" fillId="0" borderId="5" xfId="0" applyFont="1" applyFill="1" applyBorder="1" applyAlignment="1">
      <alignment horizontal="justify" vertical="center" wrapText="1"/>
    </xf>
    <xf numFmtId="0" fontId="5" fillId="0" borderId="7" xfId="0" applyFont="1" applyFill="1" applyBorder="1" applyAlignment="1">
      <alignment horizontal="justify" vertical="center" wrapText="1"/>
    </xf>
    <xf numFmtId="0" fontId="5" fillId="0" borderId="5" xfId="0" applyFont="1" applyFill="1" applyBorder="1" applyAlignment="1">
      <alignment horizontal="justify" vertical="center" wrapText="1"/>
    </xf>
    <xf numFmtId="0" fontId="3" fillId="0" borderId="7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3" fillId="0" borderId="3" xfId="0" applyFont="1" applyFill="1" applyBorder="1" applyAlignment="1">
      <alignment horizontal="justify" vertical="center" wrapText="1"/>
    </xf>
    <xf numFmtId="0" fontId="5" fillId="0" borderId="3" xfId="0" applyFont="1" applyFill="1" applyBorder="1" applyAlignment="1">
      <alignment horizontal="justify" vertical="center" wrapText="1"/>
    </xf>
    <xf numFmtId="9" fontId="8" fillId="0" borderId="41" xfId="0" applyNumberFormat="1" applyFont="1" applyBorder="1" applyAlignment="1">
      <alignment horizontal="center" vertical="center"/>
    </xf>
    <xf numFmtId="9" fontId="6" fillId="0" borderId="2" xfId="0" applyNumberFormat="1" applyFont="1" applyBorder="1" applyAlignment="1">
      <alignment horizontal="center" vertical="center"/>
    </xf>
    <xf numFmtId="9" fontId="6" fillId="0" borderId="8" xfId="0" applyNumberFormat="1" applyFont="1" applyBorder="1" applyAlignment="1">
      <alignment horizontal="center" vertical="center"/>
    </xf>
    <xf numFmtId="9" fontId="6" fillId="0" borderId="3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6" fillId="0" borderId="43" xfId="0" applyFont="1" applyBorder="1" applyAlignment="1">
      <alignment horizontal="center" vertical="center" wrapText="1"/>
    </xf>
    <xf numFmtId="0" fontId="6" fillId="0" borderId="35" xfId="0" applyFont="1" applyBorder="1" applyAlignment="1">
      <alignment horizontal="center" vertical="center" wrapText="1"/>
    </xf>
    <xf numFmtId="9" fontId="8" fillId="0" borderId="44" xfId="0" applyNumberFormat="1" applyFont="1" applyBorder="1" applyAlignment="1">
      <alignment horizontal="center" vertical="center"/>
    </xf>
    <xf numFmtId="9" fontId="6" fillId="0" borderId="4" xfId="0" applyNumberFormat="1" applyFont="1" applyBorder="1" applyAlignment="1">
      <alignment horizontal="center" vertical="center"/>
    </xf>
    <xf numFmtId="9" fontId="6" fillId="0" borderId="9" xfId="0" applyNumberFormat="1" applyFont="1" applyBorder="1" applyAlignment="1">
      <alignment horizontal="center" vertical="center"/>
    </xf>
    <xf numFmtId="9" fontId="6" fillId="0" borderId="5" xfId="0" applyNumberFormat="1" applyFont="1" applyBorder="1" applyAlignment="1">
      <alignment horizontal="center" vertical="center"/>
    </xf>
    <xf numFmtId="164" fontId="3" fillId="0" borderId="19" xfId="0" applyNumberFormat="1" applyFont="1" applyBorder="1" applyAlignment="1" applyProtection="1">
      <alignment horizontal="center" vertical="center"/>
    </xf>
    <xf numFmtId="0" fontId="6" fillId="3" borderId="39" xfId="0" applyFont="1" applyFill="1" applyBorder="1" applyAlignment="1">
      <alignment horizontal="center" vertical="center" wrapText="1"/>
    </xf>
    <xf numFmtId="0" fontId="6" fillId="3" borderId="17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 wrapText="1"/>
    </xf>
    <xf numFmtId="0" fontId="6" fillId="0" borderId="49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 wrapText="1"/>
    </xf>
    <xf numFmtId="9" fontId="6" fillId="3" borderId="0" xfId="0" applyNumberFormat="1" applyFont="1" applyFill="1" applyBorder="1" applyAlignment="1">
      <alignment horizontal="center" vertical="center"/>
    </xf>
    <xf numFmtId="164" fontId="6" fillId="3" borderId="0" xfId="0" applyNumberFormat="1" applyFont="1" applyFill="1" applyBorder="1" applyAlignment="1">
      <alignment horizontal="center" vertical="center" wrapText="1"/>
    </xf>
    <xf numFmtId="164" fontId="6" fillId="3" borderId="0" xfId="0" applyNumberFormat="1" applyFont="1" applyFill="1" applyBorder="1" applyAlignment="1">
      <alignment horizontal="center" vertical="center"/>
    </xf>
    <xf numFmtId="3" fontId="6" fillId="3" borderId="0" xfId="0" applyNumberFormat="1" applyFont="1" applyFill="1" applyBorder="1" applyAlignment="1">
      <alignment horizontal="center" vertical="center"/>
    </xf>
    <xf numFmtId="9" fontId="8" fillId="3" borderId="0" xfId="0" applyNumberFormat="1" applyFont="1" applyFill="1" applyBorder="1" applyAlignment="1">
      <alignment horizontal="center" vertical="center"/>
    </xf>
    <xf numFmtId="9" fontId="6" fillId="3" borderId="27" xfId="0" applyNumberFormat="1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center" wrapText="1"/>
    </xf>
    <xf numFmtId="164" fontId="6" fillId="4" borderId="0" xfId="0" applyNumberFormat="1" applyFont="1" applyFill="1" applyBorder="1" applyAlignment="1">
      <alignment horizontal="center" vertical="center" wrapText="1"/>
    </xf>
    <xf numFmtId="3" fontId="6" fillId="4" borderId="0" xfId="0" applyNumberFormat="1" applyFont="1" applyFill="1" applyBorder="1" applyAlignment="1">
      <alignment horizontal="center" vertical="center" wrapText="1"/>
    </xf>
    <xf numFmtId="9" fontId="8" fillId="4" borderId="0" xfId="0" applyNumberFormat="1" applyFont="1" applyFill="1" applyBorder="1" applyAlignment="1">
      <alignment horizontal="center" vertical="center" wrapText="1"/>
    </xf>
    <xf numFmtId="9" fontId="6" fillId="4" borderId="0" xfId="0" applyNumberFormat="1" applyFont="1" applyFill="1" applyBorder="1" applyAlignment="1">
      <alignment horizontal="center" vertical="center" wrapText="1"/>
    </xf>
    <xf numFmtId="9" fontId="6" fillId="4" borderId="27" xfId="0" applyNumberFormat="1" applyFont="1" applyFill="1" applyBorder="1" applyAlignment="1">
      <alignment horizontal="center" vertical="center" wrapText="1"/>
    </xf>
    <xf numFmtId="164" fontId="6" fillId="0" borderId="5" xfId="0" applyNumberFormat="1" applyFont="1" applyBorder="1" applyAlignment="1">
      <alignment horizontal="center" vertical="center"/>
    </xf>
    <xf numFmtId="3" fontId="6" fillId="0" borderId="5" xfId="0" applyNumberFormat="1" applyFont="1" applyBorder="1" applyAlignment="1">
      <alignment horizontal="center" vertical="center"/>
    </xf>
    <xf numFmtId="164" fontId="6" fillId="0" borderId="3" xfId="0" applyNumberFormat="1" applyFont="1" applyBorder="1" applyAlignment="1">
      <alignment horizontal="center" vertical="center"/>
    </xf>
    <xf numFmtId="3" fontId="6" fillId="0" borderId="3" xfId="0" applyNumberFormat="1" applyFont="1" applyBorder="1" applyAlignment="1">
      <alignment horizontal="center" vertical="center"/>
    </xf>
    <xf numFmtId="164" fontId="6" fillId="0" borderId="7" xfId="0" applyNumberFormat="1" applyFont="1" applyBorder="1" applyAlignment="1">
      <alignment horizontal="center" vertical="center"/>
    </xf>
    <xf numFmtId="3" fontId="6" fillId="0" borderId="7" xfId="0" applyNumberFormat="1" applyFont="1" applyBorder="1" applyAlignment="1">
      <alignment horizontal="center" vertical="center"/>
    </xf>
    <xf numFmtId="9" fontId="6" fillId="0" borderId="7" xfId="0" applyNumberFormat="1" applyFont="1" applyBorder="1" applyAlignment="1">
      <alignment horizontal="center" vertical="center"/>
    </xf>
    <xf numFmtId="9" fontId="6" fillId="0" borderId="10" xfId="0" applyNumberFormat="1" applyFont="1" applyBorder="1" applyAlignment="1">
      <alignment horizontal="center" vertical="center"/>
    </xf>
    <xf numFmtId="164" fontId="6" fillId="0" borderId="47" xfId="0" applyNumberFormat="1" applyFont="1" applyBorder="1" applyAlignment="1">
      <alignment horizontal="center" vertical="center"/>
    </xf>
    <xf numFmtId="9" fontId="6" fillId="0" borderId="47" xfId="0" applyNumberFormat="1" applyFont="1" applyBorder="1" applyAlignment="1">
      <alignment horizontal="center" vertical="center"/>
    </xf>
    <xf numFmtId="3" fontId="6" fillId="0" borderId="47" xfId="0" applyNumberFormat="1" applyFont="1" applyBorder="1" applyAlignment="1">
      <alignment horizontal="center" vertical="center"/>
    </xf>
    <xf numFmtId="9" fontId="6" fillId="0" borderId="45" xfId="0" applyNumberFormat="1" applyFont="1" applyBorder="1" applyAlignment="1">
      <alignment horizontal="center" vertical="center"/>
    </xf>
    <xf numFmtId="0" fontId="5" fillId="0" borderId="47" xfId="0" applyFont="1" applyFill="1" applyBorder="1" applyAlignment="1">
      <alignment horizontal="justify" vertical="center" wrapText="1"/>
    </xf>
    <xf numFmtId="0" fontId="3" fillId="0" borderId="47" xfId="0" applyFont="1" applyFill="1" applyBorder="1" applyAlignment="1">
      <alignment horizontal="justify" vertical="center" wrapText="1"/>
    </xf>
    <xf numFmtId="0" fontId="7" fillId="0" borderId="3" xfId="0" applyFont="1" applyBorder="1" applyAlignment="1">
      <alignment horizontal="justify" vertical="center" wrapText="1"/>
    </xf>
    <xf numFmtId="0" fontId="7" fillId="0" borderId="7" xfId="0" applyFont="1" applyBorder="1" applyAlignment="1">
      <alignment horizontal="justify" vertical="center" wrapText="1"/>
    </xf>
    <xf numFmtId="0" fontId="6" fillId="0" borderId="54" xfId="0" applyFont="1" applyBorder="1" applyAlignment="1">
      <alignment horizontal="justify" vertical="center" wrapText="1"/>
    </xf>
    <xf numFmtId="0" fontId="6" fillId="4" borderId="17" xfId="0" applyFont="1" applyFill="1" applyBorder="1" applyAlignment="1">
      <alignment horizontal="center" vertical="center" wrapText="1"/>
    </xf>
    <xf numFmtId="0" fontId="6" fillId="4" borderId="50" xfId="0" applyFont="1" applyFill="1" applyBorder="1" applyAlignment="1">
      <alignment horizontal="center" vertical="center" wrapText="1"/>
    </xf>
    <xf numFmtId="0" fontId="6" fillId="0" borderId="51" xfId="0" applyFont="1" applyBorder="1" applyAlignment="1">
      <alignment horizontal="center" vertical="center" wrapText="1"/>
    </xf>
    <xf numFmtId="3" fontId="6" fillId="0" borderId="56" xfId="0" applyNumberFormat="1" applyFont="1" applyBorder="1" applyAlignment="1">
      <alignment horizontal="center" vertical="center"/>
    </xf>
    <xf numFmtId="3" fontId="6" fillId="0" borderId="58" xfId="0" applyNumberFormat="1" applyFont="1" applyBorder="1" applyAlignment="1">
      <alignment horizontal="center" vertical="center"/>
    </xf>
    <xf numFmtId="9" fontId="6" fillId="0" borderId="58" xfId="0" applyNumberFormat="1" applyFont="1" applyBorder="1" applyAlignment="1">
      <alignment horizontal="center" vertical="center"/>
    </xf>
    <xf numFmtId="9" fontId="6" fillId="0" borderId="13" xfId="0" applyNumberFormat="1" applyFont="1" applyBorder="1" applyAlignment="1">
      <alignment horizontal="center" vertical="center"/>
    </xf>
    <xf numFmtId="3" fontId="6" fillId="0" borderId="13" xfId="0" applyNumberFormat="1" applyFont="1" applyBorder="1" applyAlignment="1">
      <alignment horizontal="center" vertical="center"/>
    </xf>
    <xf numFmtId="9" fontId="6" fillId="0" borderId="56" xfId="0" applyNumberFormat="1" applyFont="1" applyBorder="1" applyAlignment="1">
      <alignment horizontal="center" vertical="center"/>
    </xf>
    <xf numFmtId="3" fontId="6" fillId="0" borderId="57" xfId="0" applyNumberFormat="1" applyFont="1" applyBorder="1" applyAlignment="1">
      <alignment horizontal="center" vertical="center"/>
    </xf>
    <xf numFmtId="9" fontId="6" fillId="0" borderId="57" xfId="0" applyNumberFormat="1" applyFont="1" applyBorder="1" applyAlignment="1">
      <alignment horizontal="center" vertical="center"/>
    </xf>
    <xf numFmtId="0" fontId="6" fillId="0" borderId="52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54" xfId="0" applyFont="1" applyBorder="1" applyAlignment="1">
      <alignment horizontal="center" vertical="center"/>
    </xf>
    <xf numFmtId="0" fontId="6" fillId="0" borderId="53" xfId="0" applyFont="1" applyBorder="1" applyAlignment="1">
      <alignment horizontal="center" vertical="center"/>
    </xf>
    <xf numFmtId="9" fontId="6" fillId="0" borderId="6" xfId="0" applyNumberFormat="1" applyFont="1" applyBorder="1" applyAlignment="1">
      <alignment horizontal="center" vertical="center"/>
    </xf>
    <xf numFmtId="9" fontId="6" fillId="0" borderId="46" xfId="0" applyNumberFormat="1" applyFont="1" applyBorder="1" applyAlignment="1">
      <alignment horizontal="center" vertical="center"/>
    </xf>
    <xf numFmtId="9" fontId="8" fillId="0" borderId="55" xfId="0" applyNumberFormat="1" applyFont="1" applyBorder="1" applyAlignment="1">
      <alignment horizontal="center" vertical="center"/>
    </xf>
    <xf numFmtId="9" fontId="8" fillId="0" borderId="51" xfId="0" applyNumberFormat="1" applyFont="1" applyBorder="1" applyAlignment="1">
      <alignment horizontal="center" vertical="center"/>
    </xf>
    <xf numFmtId="3" fontId="6" fillId="3" borderId="0" xfId="0" applyNumberFormat="1" applyFont="1" applyFill="1" applyBorder="1" applyAlignment="1">
      <alignment horizontal="center" vertical="center" wrapText="1"/>
    </xf>
    <xf numFmtId="3" fontId="6" fillId="0" borderId="40" xfId="0" applyNumberFormat="1" applyFont="1" applyBorder="1" applyAlignment="1">
      <alignment horizontal="center" vertical="center"/>
    </xf>
    <xf numFmtId="3" fontId="6" fillId="3" borderId="59" xfId="0" applyNumberFormat="1" applyFont="1" applyFill="1" applyBorder="1" applyAlignment="1">
      <alignment horizontal="center" vertical="center"/>
    </xf>
    <xf numFmtId="3" fontId="6" fillId="4" borderId="59" xfId="0" applyNumberFormat="1" applyFont="1" applyFill="1" applyBorder="1" applyAlignment="1">
      <alignment horizontal="center" vertical="center" wrapText="1"/>
    </xf>
    <xf numFmtId="9" fontId="6" fillId="0" borderId="40" xfId="0" applyNumberFormat="1" applyFont="1" applyBorder="1" applyAlignment="1">
      <alignment horizontal="center" vertical="center"/>
    </xf>
    <xf numFmtId="0" fontId="6" fillId="0" borderId="25" xfId="0" applyFont="1" applyBorder="1" applyAlignment="1">
      <alignment horizontal="justify" vertical="center" wrapText="1"/>
    </xf>
    <xf numFmtId="164" fontId="6" fillId="0" borderId="20" xfId="0" applyNumberFormat="1" applyFont="1" applyBorder="1" applyAlignment="1">
      <alignment horizontal="center" vertical="center"/>
    </xf>
    <xf numFmtId="3" fontId="6" fillId="0" borderId="20" xfId="0" applyNumberFormat="1" applyFont="1" applyBorder="1" applyAlignment="1">
      <alignment horizontal="center" vertical="center"/>
    </xf>
    <xf numFmtId="3" fontId="6" fillId="0" borderId="21" xfId="0" applyNumberFormat="1" applyFont="1" applyBorder="1" applyAlignment="1">
      <alignment horizontal="center" vertical="center"/>
    </xf>
    <xf numFmtId="3" fontId="6" fillId="0" borderId="22" xfId="0" applyNumberFormat="1" applyFont="1" applyBorder="1" applyAlignment="1">
      <alignment horizontal="center" vertical="center"/>
    </xf>
    <xf numFmtId="9" fontId="8" fillId="0" borderId="11" xfId="0" applyNumberFormat="1" applyFont="1" applyBorder="1" applyAlignment="1">
      <alignment horizontal="center" vertical="center"/>
    </xf>
    <xf numFmtId="9" fontId="6" fillId="0" borderId="28" xfId="0" applyNumberFormat="1" applyFont="1" applyBorder="1" applyAlignment="1">
      <alignment horizontal="center" vertical="center"/>
    </xf>
    <xf numFmtId="9" fontId="6" fillId="0" borderId="30" xfId="0" applyNumberFormat="1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9" fontId="6" fillId="0" borderId="20" xfId="0" applyNumberFormat="1" applyFont="1" applyBorder="1" applyAlignment="1">
      <alignment horizontal="center" vertical="center"/>
    </xf>
    <xf numFmtId="0" fontId="3" fillId="0" borderId="20" xfId="0" applyFont="1" applyFill="1" applyBorder="1" applyAlignment="1">
      <alignment horizontal="justify" vertical="center" wrapText="1"/>
    </xf>
    <xf numFmtId="164" fontId="6" fillId="0" borderId="1" xfId="0" applyNumberFormat="1" applyFont="1" applyBorder="1" applyAlignment="1">
      <alignment horizontal="center" vertical="center"/>
    </xf>
    <xf numFmtId="0" fontId="6" fillId="0" borderId="60" xfId="0" applyFont="1" applyBorder="1" applyAlignment="1">
      <alignment horizontal="justify" vertical="center" wrapText="1"/>
    </xf>
    <xf numFmtId="164" fontId="6" fillId="0" borderId="21" xfId="0" applyNumberFormat="1" applyFont="1" applyBorder="1" applyAlignment="1">
      <alignment horizontal="center" vertical="center"/>
    </xf>
    <xf numFmtId="0" fontId="3" fillId="0" borderId="21" xfId="0" applyFont="1" applyFill="1" applyBorder="1" applyAlignment="1">
      <alignment horizontal="justify" vertical="center" wrapText="1"/>
    </xf>
    <xf numFmtId="3" fontId="6" fillId="0" borderId="61" xfId="0" applyNumberFormat="1" applyFont="1" applyBorder="1" applyAlignment="1">
      <alignment horizontal="center" vertical="center"/>
    </xf>
    <xf numFmtId="9" fontId="8" fillId="0" borderId="34" xfId="0" applyNumberFormat="1" applyFont="1" applyBorder="1" applyAlignment="1">
      <alignment horizontal="center" vertical="center"/>
    </xf>
    <xf numFmtId="9" fontId="6" fillId="0" borderId="29" xfId="0" applyNumberFormat="1" applyFont="1" applyBorder="1" applyAlignment="1">
      <alignment horizontal="center" vertical="center"/>
    </xf>
    <xf numFmtId="9" fontId="6" fillId="0" borderId="48" xfId="0" applyNumberFormat="1" applyFont="1" applyBorder="1" applyAlignment="1">
      <alignment horizontal="center" vertical="center"/>
    </xf>
    <xf numFmtId="0" fontId="6" fillId="0" borderId="60" xfId="0" applyFont="1" applyBorder="1" applyAlignment="1">
      <alignment horizontal="center" vertical="center"/>
    </xf>
    <xf numFmtId="9" fontId="6" fillId="0" borderId="21" xfId="0" applyNumberFormat="1" applyFont="1" applyBorder="1" applyAlignment="1">
      <alignment horizontal="center" vertical="center"/>
    </xf>
    <xf numFmtId="164" fontId="6" fillId="0" borderId="40" xfId="0" applyNumberFormat="1" applyFont="1" applyBorder="1" applyAlignment="1">
      <alignment horizontal="center" vertical="center"/>
    </xf>
    <xf numFmtId="3" fontId="6" fillId="0" borderId="24" xfId="0" applyNumberFormat="1" applyFont="1" applyBorder="1" applyAlignment="1">
      <alignment horizontal="center" vertical="center"/>
    </xf>
    <xf numFmtId="9" fontId="8" fillId="0" borderId="62" xfId="0" applyNumberFormat="1" applyFont="1" applyBorder="1" applyAlignment="1">
      <alignment horizontal="center" vertical="center"/>
    </xf>
    <xf numFmtId="9" fontId="6" fillId="0" borderId="63" xfId="0" applyNumberFormat="1" applyFont="1" applyBorder="1" applyAlignment="1">
      <alignment horizontal="center" vertical="center"/>
    </xf>
    <xf numFmtId="9" fontId="6" fillId="0" borderId="64" xfId="0" applyNumberFormat="1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3" fillId="0" borderId="40" xfId="0" applyFont="1" applyFill="1" applyBorder="1" applyAlignment="1">
      <alignment horizontal="justify" vertical="center" wrapText="1"/>
    </xf>
    <xf numFmtId="164" fontId="6" fillId="0" borderId="47" xfId="0" applyNumberFormat="1" applyFont="1" applyFill="1" applyBorder="1" applyAlignment="1">
      <alignment horizontal="center" vertical="center"/>
    </xf>
    <xf numFmtId="164" fontId="6" fillId="0" borderId="3" xfId="0" applyNumberFormat="1" applyFont="1" applyFill="1" applyBorder="1" applyAlignment="1">
      <alignment horizontal="center" vertical="center"/>
    </xf>
    <xf numFmtId="164" fontId="6" fillId="0" borderId="7" xfId="0" applyNumberFormat="1" applyFont="1" applyFill="1" applyBorder="1" applyAlignment="1">
      <alignment horizontal="center" vertical="center"/>
    </xf>
    <xf numFmtId="164" fontId="6" fillId="0" borderId="5" xfId="0" applyNumberFormat="1" applyFont="1" applyFill="1" applyBorder="1" applyAlignment="1">
      <alignment horizontal="center" vertical="center"/>
    </xf>
    <xf numFmtId="164" fontId="6" fillId="0" borderId="21" xfId="0" applyNumberFormat="1" applyFont="1" applyFill="1" applyBorder="1" applyAlignment="1">
      <alignment horizontal="center" vertical="center"/>
    </xf>
    <xf numFmtId="164" fontId="6" fillId="0" borderId="40" xfId="0" applyNumberFormat="1" applyFont="1" applyFill="1" applyBorder="1" applyAlignment="1">
      <alignment horizontal="center" vertical="center"/>
    </xf>
    <xf numFmtId="0" fontId="5" fillId="0" borderId="40" xfId="0" applyFont="1" applyFill="1" applyBorder="1" applyAlignment="1">
      <alignment horizontal="justify" vertical="center" wrapText="1"/>
    </xf>
    <xf numFmtId="164" fontId="6" fillId="0" borderId="1" xfId="0" applyNumberFormat="1" applyFont="1" applyFill="1" applyBorder="1" applyAlignment="1">
      <alignment horizontal="center" vertical="center"/>
    </xf>
    <xf numFmtId="3" fontId="6" fillId="3" borderId="16" xfId="0" applyNumberFormat="1" applyFont="1" applyFill="1" applyBorder="1" applyAlignment="1">
      <alignment horizontal="center" vertical="center"/>
    </xf>
    <xf numFmtId="164" fontId="6" fillId="0" borderId="20" xfId="0" applyNumberFormat="1" applyFont="1" applyFill="1" applyBorder="1" applyAlignment="1">
      <alignment horizontal="center" vertical="center"/>
    </xf>
    <xf numFmtId="165" fontId="6" fillId="0" borderId="58" xfId="0" applyNumberFormat="1" applyFont="1" applyBorder="1" applyAlignment="1">
      <alignment horizontal="center" vertical="center"/>
    </xf>
    <xf numFmtId="0" fontId="6" fillId="0" borderId="38" xfId="0" quotePrefix="1" applyFont="1" applyFill="1" applyBorder="1"/>
    <xf numFmtId="3" fontId="9" fillId="2" borderId="47" xfId="0" applyNumberFormat="1" applyFont="1" applyFill="1" applyBorder="1" applyAlignment="1">
      <alignment horizontal="center" vertical="center"/>
    </xf>
    <xf numFmtId="3" fontId="9" fillId="2" borderId="46" xfId="0" applyNumberFormat="1" applyFont="1" applyFill="1" applyBorder="1" applyAlignment="1">
      <alignment horizontal="center" vertical="center"/>
    </xf>
    <xf numFmtId="9" fontId="9" fillId="2" borderId="47" xfId="0" applyNumberFormat="1" applyFont="1" applyFill="1" applyBorder="1" applyAlignment="1">
      <alignment horizontal="center" vertical="center"/>
    </xf>
    <xf numFmtId="9" fontId="9" fillId="2" borderId="45" xfId="0" applyNumberFormat="1" applyFont="1" applyFill="1" applyBorder="1" applyAlignment="1">
      <alignment horizontal="center" vertical="center"/>
    </xf>
    <xf numFmtId="9" fontId="9" fillId="2" borderId="65" xfId="0" applyNumberFormat="1" applyFont="1" applyFill="1" applyBorder="1" applyAlignment="1">
      <alignment horizontal="center" vertical="center"/>
    </xf>
    <xf numFmtId="0" fontId="6" fillId="3" borderId="65" xfId="0" applyFont="1" applyFill="1" applyBorder="1" applyAlignment="1">
      <alignment horizontal="center" vertical="center" wrapText="1"/>
    </xf>
    <xf numFmtId="164" fontId="6" fillId="3" borderId="39" xfId="0" applyNumberFormat="1" applyFont="1" applyFill="1" applyBorder="1" applyAlignment="1">
      <alignment horizontal="center" vertical="center" wrapText="1"/>
    </xf>
    <xf numFmtId="164" fontId="6" fillId="3" borderId="39" xfId="0" applyNumberFormat="1" applyFont="1" applyFill="1" applyBorder="1" applyAlignment="1">
      <alignment horizontal="center" vertical="center"/>
    </xf>
    <xf numFmtId="0" fontId="6" fillId="3" borderId="39" xfId="0" applyFont="1" applyFill="1" applyBorder="1" applyAlignment="1">
      <alignment horizontal="center" vertical="center"/>
    </xf>
    <xf numFmtId="3" fontId="6" fillId="3" borderId="39" xfId="0" applyNumberFormat="1" applyFont="1" applyFill="1" applyBorder="1" applyAlignment="1">
      <alignment horizontal="center" vertical="center"/>
    </xf>
    <xf numFmtId="9" fontId="8" fillId="3" borderId="39" xfId="0" applyNumberFormat="1" applyFont="1" applyFill="1" applyBorder="1" applyAlignment="1">
      <alignment horizontal="center" vertical="center"/>
    </xf>
    <xf numFmtId="3" fontId="6" fillId="3" borderId="39" xfId="0" applyNumberFormat="1" applyFont="1" applyFill="1" applyBorder="1" applyAlignment="1">
      <alignment horizontal="center" vertical="center" wrapText="1"/>
    </xf>
    <xf numFmtId="9" fontId="6" fillId="3" borderId="39" xfId="0" applyNumberFormat="1" applyFont="1" applyFill="1" applyBorder="1" applyAlignment="1">
      <alignment horizontal="center" vertical="center"/>
    </xf>
    <xf numFmtId="9" fontId="6" fillId="3" borderId="66" xfId="0" applyNumberFormat="1" applyFont="1" applyFill="1" applyBorder="1" applyAlignment="1">
      <alignment horizontal="center" vertical="center"/>
    </xf>
    <xf numFmtId="164" fontId="6" fillId="0" borderId="36" xfId="0" applyNumberFormat="1" applyFont="1" applyBorder="1" applyAlignment="1">
      <alignment horizontal="center" vertical="center"/>
    </xf>
    <xf numFmtId="0" fontId="3" fillId="0" borderId="36" xfId="0" applyFont="1" applyFill="1" applyBorder="1" applyAlignment="1">
      <alignment horizontal="justify" vertical="center" wrapText="1"/>
    </xf>
    <xf numFmtId="3" fontId="6" fillId="0" borderId="36" xfId="0" applyNumberFormat="1" applyFont="1" applyBorder="1" applyAlignment="1">
      <alignment horizontal="center" vertical="center"/>
    </xf>
    <xf numFmtId="9" fontId="8" fillId="0" borderId="18" xfId="0" applyNumberFormat="1" applyFont="1" applyBorder="1" applyAlignment="1">
      <alignment horizontal="center" vertical="center"/>
    </xf>
    <xf numFmtId="9" fontId="6" fillId="0" borderId="69" xfId="0" applyNumberFormat="1" applyFont="1" applyBorder="1" applyAlignment="1">
      <alignment horizontal="center" vertical="center"/>
    </xf>
    <xf numFmtId="9" fontId="6" fillId="0" borderId="70" xfId="0" applyNumberFormat="1" applyFont="1" applyBorder="1" applyAlignment="1">
      <alignment horizontal="center" vertical="center"/>
    </xf>
    <xf numFmtId="0" fontId="6" fillId="0" borderId="67" xfId="0" applyFont="1" applyBorder="1" applyAlignment="1">
      <alignment horizontal="center" vertical="center"/>
    </xf>
    <xf numFmtId="9" fontId="6" fillId="0" borderId="36" xfId="0" applyNumberFormat="1" applyFont="1" applyBorder="1" applyAlignment="1">
      <alignment horizontal="center" vertical="center"/>
    </xf>
    <xf numFmtId="3" fontId="6" fillId="0" borderId="68" xfId="0" applyNumberFormat="1" applyFont="1" applyBorder="1" applyAlignment="1">
      <alignment horizontal="center" vertical="center"/>
    </xf>
    <xf numFmtId="9" fontId="6" fillId="0" borderId="24" xfId="0" applyNumberFormat="1" applyFont="1" applyBorder="1" applyAlignment="1">
      <alignment horizontal="center" vertical="center"/>
    </xf>
    <xf numFmtId="164" fontId="6" fillId="0" borderId="67" xfId="0" applyNumberFormat="1" applyFont="1" applyFill="1" applyBorder="1" applyAlignment="1">
      <alignment horizontal="center" vertical="center"/>
    </xf>
    <xf numFmtId="0" fontId="6" fillId="0" borderId="12" xfId="0" applyFont="1" applyBorder="1" applyAlignment="1">
      <alignment horizontal="center" vertical="center" wrapText="1"/>
    </xf>
    <xf numFmtId="0" fontId="6" fillId="0" borderId="66" xfId="0" applyFont="1" applyBorder="1" applyAlignment="1">
      <alignment horizontal="center" vertical="center" wrapText="1"/>
    </xf>
    <xf numFmtId="164" fontId="6" fillId="0" borderId="25" xfId="0" applyNumberFormat="1" applyFont="1" applyFill="1" applyBorder="1" applyAlignment="1">
      <alignment horizontal="center" vertical="center"/>
    </xf>
    <xf numFmtId="3" fontId="6" fillId="0" borderId="3" xfId="0" applyNumberFormat="1" applyFont="1" applyFill="1" applyBorder="1" applyAlignment="1">
      <alignment horizontal="center" vertical="center"/>
    </xf>
    <xf numFmtId="3" fontId="6" fillId="0" borderId="3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9" fontId="6" fillId="0" borderId="3" xfId="0" applyNumberFormat="1" applyFont="1" applyFill="1" applyBorder="1" applyAlignment="1">
      <alignment horizontal="center" vertical="center"/>
    </xf>
    <xf numFmtId="9" fontId="6" fillId="0" borderId="8" xfId="0" applyNumberFormat="1" applyFont="1" applyFill="1" applyBorder="1" applyAlignment="1">
      <alignment horizontal="center" vertical="center"/>
    </xf>
    <xf numFmtId="3" fontId="6" fillId="0" borderId="56" xfId="0" applyNumberFormat="1" applyFont="1" applyFill="1" applyBorder="1" applyAlignment="1">
      <alignment horizontal="center" vertical="center"/>
    </xf>
    <xf numFmtId="0" fontId="6" fillId="0" borderId="52" xfId="0" applyFont="1" applyFill="1" applyBorder="1" applyAlignment="1">
      <alignment horizontal="center" vertical="center"/>
    </xf>
    <xf numFmtId="9" fontId="8" fillId="0" borderId="41" xfId="0" applyNumberFormat="1" applyFont="1" applyFill="1" applyBorder="1" applyAlignment="1">
      <alignment horizontal="center" vertical="center"/>
    </xf>
    <xf numFmtId="9" fontId="8" fillId="0" borderId="55" xfId="0" applyNumberFormat="1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3" fontId="6" fillId="0" borderId="7" xfId="0" applyNumberFormat="1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9" fontId="6" fillId="0" borderId="7" xfId="0" applyNumberFormat="1" applyFont="1" applyFill="1" applyBorder="1" applyAlignment="1">
      <alignment horizontal="center" vertical="center"/>
    </xf>
    <xf numFmtId="9" fontId="6" fillId="0" borderId="10" xfId="0" applyNumberFormat="1" applyFont="1" applyFill="1" applyBorder="1" applyAlignment="1">
      <alignment horizontal="center" vertical="center"/>
    </xf>
    <xf numFmtId="9" fontId="6" fillId="0" borderId="2" xfId="0" applyNumberFormat="1" applyFont="1" applyFill="1" applyBorder="1" applyAlignment="1">
      <alignment horizontal="center" vertical="center"/>
    </xf>
    <xf numFmtId="9" fontId="6" fillId="0" borderId="6" xfId="0" applyNumberFormat="1" applyFont="1" applyFill="1" applyBorder="1" applyAlignment="1">
      <alignment horizontal="center" vertical="center"/>
    </xf>
    <xf numFmtId="0" fontId="6" fillId="4" borderId="38" xfId="0" applyFont="1" applyFill="1" applyBorder="1" applyAlignment="1">
      <alignment horizontal="center" vertical="center" wrapText="1"/>
    </xf>
    <xf numFmtId="3" fontId="6" fillId="4" borderId="16" xfId="0" applyNumberFormat="1" applyFont="1" applyFill="1" applyBorder="1" applyAlignment="1">
      <alignment horizontal="center" vertical="center" wrapText="1"/>
    </xf>
    <xf numFmtId="9" fontId="8" fillId="0" borderId="41" xfId="0" applyNumberFormat="1" applyFont="1" applyFill="1" applyBorder="1" applyAlignment="1">
      <alignment horizontal="center" vertical="center" wrapText="1"/>
    </xf>
    <xf numFmtId="9" fontId="6" fillId="0" borderId="2" xfId="0" applyNumberFormat="1" applyFont="1" applyFill="1" applyBorder="1" applyAlignment="1">
      <alignment horizontal="center" vertical="center" wrapText="1"/>
    </xf>
    <xf numFmtId="9" fontId="6" fillId="0" borderId="8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9" fontId="6" fillId="0" borderId="3" xfId="0" applyNumberFormat="1" applyFont="1" applyFill="1" applyBorder="1" applyAlignment="1">
      <alignment horizontal="center" vertical="center" wrapText="1"/>
    </xf>
    <xf numFmtId="0" fontId="6" fillId="0" borderId="63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3" fontId="6" fillId="0" borderId="8" xfId="0" applyNumberFormat="1" applyFont="1" applyFill="1" applyBorder="1" applyAlignment="1">
      <alignment horizontal="center" vertical="center" wrapText="1"/>
    </xf>
    <xf numFmtId="3" fontId="6" fillId="0" borderId="10" xfId="0" applyNumberFormat="1" applyFont="1" applyBorder="1" applyAlignment="1">
      <alignment horizontal="center" vertical="center"/>
    </xf>
    <xf numFmtId="3" fontId="6" fillId="4" borderId="17" xfId="0" applyNumberFormat="1" applyFont="1" applyFill="1" applyBorder="1" applyAlignment="1">
      <alignment horizontal="center" vertical="center" wrapText="1"/>
    </xf>
    <xf numFmtId="3" fontId="6" fillId="0" borderId="9" xfId="0" applyNumberFormat="1" applyFont="1" applyBorder="1" applyAlignment="1">
      <alignment horizontal="center" vertical="center"/>
    </xf>
    <xf numFmtId="164" fontId="6" fillId="0" borderId="36" xfId="0" applyNumberFormat="1" applyFont="1" applyFill="1" applyBorder="1" applyAlignment="1">
      <alignment horizontal="center" vertical="center"/>
    </xf>
    <xf numFmtId="3" fontId="6" fillId="0" borderId="70" xfId="0" applyNumberFormat="1" applyFont="1" applyBorder="1" applyAlignment="1">
      <alignment horizontal="center" vertical="center"/>
    </xf>
    <xf numFmtId="0" fontId="6" fillId="0" borderId="69" xfId="0" applyNumberFormat="1" applyFont="1" applyBorder="1" applyAlignment="1">
      <alignment horizontal="center" vertical="center"/>
    </xf>
    <xf numFmtId="3" fontId="6" fillId="0" borderId="47" xfId="0" applyNumberFormat="1" applyFont="1" applyFill="1" applyBorder="1" applyAlignment="1">
      <alignment horizontal="center" vertical="center"/>
    </xf>
    <xf numFmtId="3" fontId="6" fillId="0" borderId="47" xfId="0" applyNumberFormat="1" applyFont="1" applyFill="1" applyBorder="1" applyAlignment="1">
      <alignment horizontal="center" vertical="center" wrapText="1"/>
    </xf>
    <xf numFmtId="0" fontId="6" fillId="0" borderId="47" xfId="0" applyFont="1" applyFill="1" applyBorder="1" applyAlignment="1">
      <alignment horizontal="center" vertical="center" wrapText="1"/>
    </xf>
    <xf numFmtId="9" fontId="6" fillId="0" borderId="47" xfId="0" applyNumberFormat="1" applyFont="1" applyFill="1" applyBorder="1" applyAlignment="1">
      <alignment horizontal="center" vertical="center"/>
    </xf>
    <xf numFmtId="9" fontId="6" fillId="0" borderId="45" xfId="0" applyNumberFormat="1" applyFont="1" applyFill="1" applyBorder="1" applyAlignment="1">
      <alignment horizontal="center" vertical="center"/>
    </xf>
    <xf numFmtId="3" fontId="6" fillId="0" borderId="57" xfId="0" applyNumberFormat="1" applyFont="1" applyFill="1" applyBorder="1" applyAlignment="1">
      <alignment horizontal="center" vertical="center"/>
    </xf>
    <xf numFmtId="0" fontId="6" fillId="0" borderId="54" xfId="0" applyFont="1" applyFill="1" applyBorder="1" applyAlignment="1">
      <alignment horizontal="center" vertical="center"/>
    </xf>
    <xf numFmtId="9" fontId="8" fillId="0" borderId="51" xfId="0" applyNumberFormat="1" applyFont="1" applyFill="1" applyBorder="1" applyAlignment="1">
      <alignment horizontal="center" vertical="center"/>
    </xf>
    <xf numFmtId="0" fontId="6" fillId="0" borderId="0" xfId="0" applyFont="1" applyFill="1"/>
    <xf numFmtId="9" fontId="6" fillId="0" borderId="46" xfId="0" applyNumberFormat="1" applyFont="1" applyFill="1" applyBorder="1" applyAlignment="1">
      <alignment horizontal="center" vertical="center"/>
    </xf>
    <xf numFmtId="164" fontId="6" fillId="0" borderId="5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3" fontId="6" fillId="0" borderId="1" xfId="0" applyNumberFormat="1" applyFont="1" applyFill="1" applyBorder="1" applyAlignment="1">
      <alignment horizontal="center" vertical="center"/>
    </xf>
    <xf numFmtId="3" fontId="6" fillId="0" borderId="43" xfId="0" applyNumberFormat="1" applyFont="1" applyFill="1" applyBorder="1" applyAlignment="1">
      <alignment horizontal="center" vertical="center"/>
    </xf>
    <xf numFmtId="0" fontId="6" fillId="0" borderId="46" xfId="0" applyFont="1" applyFill="1" applyBorder="1" applyAlignment="1">
      <alignment horizontal="justify" vertical="center" wrapText="1"/>
    </xf>
    <xf numFmtId="3" fontId="6" fillId="0" borderId="40" xfId="0" applyNumberFormat="1" applyFont="1" applyFill="1" applyBorder="1" applyAlignment="1">
      <alignment horizontal="center" vertical="center" wrapText="1"/>
    </xf>
    <xf numFmtId="3" fontId="6" fillId="0" borderId="64" xfId="0" applyNumberFormat="1" applyFont="1" applyFill="1" applyBorder="1" applyAlignment="1">
      <alignment horizontal="center" vertical="center" wrapText="1"/>
    </xf>
    <xf numFmtId="0" fontId="6" fillId="0" borderId="63" xfId="0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justify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37" xfId="0" applyFont="1" applyBorder="1" applyAlignment="1">
      <alignment horizontal="justify" vertical="center" wrapText="1"/>
    </xf>
    <xf numFmtId="0" fontId="6" fillId="0" borderId="38" xfId="0" applyFont="1" applyBorder="1" applyAlignment="1">
      <alignment horizontal="justify" vertical="center" wrapText="1"/>
    </xf>
    <xf numFmtId="0" fontId="6" fillId="0" borderId="50" xfId="0" applyFont="1" applyBorder="1" applyAlignment="1">
      <alignment horizontal="justify" vertical="center" wrapText="1"/>
    </xf>
    <xf numFmtId="0" fontId="6" fillId="0" borderId="52" xfId="0" applyFont="1" applyBorder="1" applyAlignment="1">
      <alignment horizontal="justify" vertical="center" wrapText="1"/>
    </xf>
    <xf numFmtId="0" fontId="6" fillId="0" borderId="49" xfId="0" applyFont="1" applyBorder="1" applyAlignment="1">
      <alignment horizontal="justify" vertical="center" wrapText="1"/>
    </xf>
    <xf numFmtId="0" fontId="6" fillId="0" borderId="28" xfId="0" applyFont="1" applyBorder="1" applyAlignment="1">
      <alignment horizontal="justify" vertical="center" wrapText="1"/>
    </xf>
    <xf numFmtId="0" fontId="6" fillId="0" borderId="69" xfId="0" applyFont="1" applyBorder="1" applyAlignment="1">
      <alignment horizontal="justify" vertical="center" wrapText="1"/>
    </xf>
    <xf numFmtId="0" fontId="4" fillId="0" borderId="0" xfId="0" applyFont="1" applyAlignment="1">
      <alignment horizontal="center" vertical="center" wrapText="1"/>
    </xf>
    <xf numFmtId="0" fontId="2" fillId="0" borderId="28" xfId="0" applyFont="1" applyBorder="1" applyAlignment="1" applyProtection="1">
      <alignment horizontal="center" vertical="center" wrapText="1"/>
    </xf>
    <xf numFmtId="0" fontId="2" fillId="0" borderId="20" xfId="0" applyFont="1" applyBorder="1" applyAlignment="1" applyProtection="1">
      <alignment horizontal="center" vertical="center" wrapText="1"/>
    </xf>
    <xf numFmtId="0" fontId="2" fillId="0" borderId="30" xfId="0" applyFont="1" applyBorder="1" applyAlignment="1" applyProtection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35" xfId="0" applyFont="1" applyBorder="1" applyAlignment="1">
      <alignment horizontal="center" vertical="center" wrapText="1"/>
    </xf>
    <xf numFmtId="0" fontId="2" fillId="0" borderId="48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justify" vertical="center" wrapText="1"/>
    </xf>
    <xf numFmtId="0" fontId="6" fillId="0" borderId="4" xfId="0" applyFont="1" applyBorder="1" applyAlignment="1">
      <alignment horizontal="justify" vertical="center" wrapText="1"/>
    </xf>
    <xf numFmtId="0" fontId="6" fillId="0" borderId="6" xfId="0" applyFont="1" applyBorder="1" applyAlignment="1">
      <alignment horizontal="justify" vertical="center" wrapText="1"/>
    </xf>
    <xf numFmtId="0" fontId="6" fillId="0" borderId="26" xfId="0" applyFont="1" applyBorder="1" applyAlignment="1">
      <alignment horizontal="justify" vertical="center" wrapText="1"/>
    </xf>
    <xf numFmtId="0" fontId="6" fillId="0" borderId="14" xfId="0" applyFont="1" applyBorder="1" applyAlignment="1">
      <alignment horizontal="justify" vertical="center" wrapText="1"/>
    </xf>
    <xf numFmtId="0" fontId="6" fillId="0" borderId="53" xfId="0" applyFont="1" applyBorder="1" applyAlignment="1">
      <alignment horizontal="justify" vertical="center" wrapText="1"/>
    </xf>
    <xf numFmtId="0" fontId="6" fillId="0" borderId="0" xfId="0" applyFont="1" applyAlignment="1">
      <alignment horizontal="center" vertical="center" wrapText="1"/>
    </xf>
    <xf numFmtId="0" fontId="6" fillId="0" borderId="29" xfId="0" applyFont="1" applyBorder="1" applyAlignment="1">
      <alignment horizontal="justify" vertical="center" wrapText="1"/>
    </xf>
  </cellXfs>
  <cellStyles count="759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" xfId="77" builtinId="8" hidden="1"/>
    <cellStyle name="Hipervínculo" xfId="79" builtinId="8" hidden="1"/>
    <cellStyle name="Hipervínculo" xfId="81" builtinId="8" hidden="1"/>
    <cellStyle name="Hipervínculo" xfId="83" builtinId="8" hidden="1"/>
    <cellStyle name="Hipervínculo" xfId="85" builtinId="8" hidden="1"/>
    <cellStyle name="Hipervínculo" xfId="87" builtinId="8" hidden="1"/>
    <cellStyle name="Hipervínculo" xfId="89" builtinId="8" hidden="1"/>
    <cellStyle name="Hipervínculo" xfId="91" builtinId="8" hidden="1"/>
    <cellStyle name="Hipervínculo" xfId="93" builtinId="8" hidden="1"/>
    <cellStyle name="Hipervínculo" xfId="95" builtinId="8" hidden="1"/>
    <cellStyle name="Hipervínculo" xfId="97" builtinId="8" hidden="1"/>
    <cellStyle name="Hipervínculo" xfId="99" builtinId="8" hidden="1"/>
    <cellStyle name="Hipervínculo" xfId="101" builtinId="8" hidden="1"/>
    <cellStyle name="Hipervínculo" xfId="103" builtinId="8" hidden="1"/>
    <cellStyle name="Hipervínculo" xfId="105" builtinId="8" hidden="1"/>
    <cellStyle name="Hipervínculo" xfId="107" builtinId="8" hidden="1"/>
    <cellStyle name="Hipervínculo" xfId="109" builtinId="8" hidden="1"/>
    <cellStyle name="Hipervínculo" xfId="111" builtinId="8" hidden="1"/>
    <cellStyle name="Hipervínculo" xfId="113" builtinId="8" hidden="1"/>
    <cellStyle name="Hipervínculo" xfId="115" builtinId="8" hidden="1"/>
    <cellStyle name="Hipervínculo" xfId="117" builtinId="8" hidden="1"/>
    <cellStyle name="Hipervínculo" xfId="119" builtinId="8" hidden="1"/>
    <cellStyle name="Hipervínculo" xfId="121" builtinId="8" hidden="1"/>
    <cellStyle name="Hipervínculo" xfId="123" builtinId="8" hidden="1"/>
    <cellStyle name="Hipervínculo" xfId="125" builtinId="8" hidden="1"/>
    <cellStyle name="Hipervínculo" xfId="127" builtinId="8" hidden="1"/>
    <cellStyle name="Hipervínculo" xfId="129" builtinId="8" hidden="1"/>
    <cellStyle name="Hipervínculo" xfId="131" builtinId="8" hidden="1"/>
    <cellStyle name="Hipervínculo" xfId="133" builtinId="8" hidden="1"/>
    <cellStyle name="Hipervínculo" xfId="135" builtinId="8" hidden="1"/>
    <cellStyle name="Hipervínculo" xfId="137" builtinId="8" hidden="1"/>
    <cellStyle name="Hipervínculo" xfId="139" builtinId="8" hidden="1"/>
    <cellStyle name="Hipervínculo" xfId="141" builtinId="8" hidden="1"/>
    <cellStyle name="Hipervínculo" xfId="143" builtinId="8" hidden="1"/>
    <cellStyle name="Hipervínculo" xfId="145" builtinId="8" hidden="1"/>
    <cellStyle name="Hipervínculo" xfId="147" builtinId="8" hidden="1"/>
    <cellStyle name="Hipervínculo" xfId="149" builtinId="8" hidden="1"/>
    <cellStyle name="Hipervínculo" xfId="151" builtinId="8" hidden="1"/>
    <cellStyle name="Hipervínculo" xfId="153" builtinId="8" hidden="1"/>
    <cellStyle name="Hipervínculo" xfId="155" builtinId="8" hidden="1"/>
    <cellStyle name="Hipervínculo" xfId="157" builtinId="8" hidden="1"/>
    <cellStyle name="Hipervínculo" xfId="159" builtinId="8" hidden="1"/>
    <cellStyle name="Hipervínculo" xfId="161" builtinId="8" hidden="1"/>
    <cellStyle name="Hipervínculo" xfId="163" builtinId="8" hidden="1"/>
    <cellStyle name="Hipervínculo" xfId="165" builtinId="8" hidden="1"/>
    <cellStyle name="Hipervínculo" xfId="167" builtinId="8" hidden="1"/>
    <cellStyle name="Hipervínculo" xfId="169" builtinId="8" hidden="1"/>
    <cellStyle name="Hipervínculo" xfId="171" builtinId="8" hidden="1"/>
    <cellStyle name="Hipervínculo" xfId="173" builtinId="8" hidden="1"/>
    <cellStyle name="Hipervínculo" xfId="175" builtinId="8" hidden="1"/>
    <cellStyle name="Hipervínculo" xfId="177" builtinId="8" hidden="1"/>
    <cellStyle name="Hipervínculo" xfId="179" builtinId="8" hidden="1"/>
    <cellStyle name="Hipervínculo" xfId="181" builtinId="8" hidden="1"/>
    <cellStyle name="Hipervínculo" xfId="183" builtinId="8" hidden="1"/>
    <cellStyle name="Hipervínculo" xfId="185" builtinId="8" hidden="1"/>
    <cellStyle name="Hipervínculo" xfId="187" builtinId="8" hidden="1"/>
    <cellStyle name="Hipervínculo" xfId="189" builtinId="8" hidden="1"/>
    <cellStyle name="Hipervínculo" xfId="191" builtinId="8" hidden="1"/>
    <cellStyle name="Hipervínculo" xfId="193" builtinId="8" hidden="1"/>
    <cellStyle name="Hipervínculo" xfId="195" builtinId="8" hidden="1"/>
    <cellStyle name="Hipervínculo" xfId="197" builtinId="8" hidden="1"/>
    <cellStyle name="Hipervínculo" xfId="199" builtinId="8" hidden="1"/>
    <cellStyle name="Hipervínculo" xfId="201" builtinId="8" hidden="1"/>
    <cellStyle name="Hipervínculo" xfId="203" builtinId="8" hidden="1"/>
    <cellStyle name="Hipervínculo" xfId="205" builtinId="8" hidden="1"/>
    <cellStyle name="Hipervínculo" xfId="207" builtinId="8" hidden="1"/>
    <cellStyle name="Hipervínculo" xfId="209" builtinId="8" hidden="1"/>
    <cellStyle name="Hipervínculo" xfId="211" builtinId="8" hidden="1"/>
    <cellStyle name="Hipervínculo" xfId="213" builtinId="8" hidden="1"/>
    <cellStyle name="Hipervínculo" xfId="215" builtinId="8" hidden="1"/>
    <cellStyle name="Hipervínculo" xfId="217" builtinId="8" hidden="1"/>
    <cellStyle name="Hipervínculo" xfId="219" builtinId="8" hidden="1"/>
    <cellStyle name="Hipervínculo" xfId="221" builtinId="8" hidden="1"/>
    <cellStyle name="Hipervínculo" xfId="223" builtinId="8" hidden="1"/>
    <cellStyle name="Hipervínculo" xfId="225" builtinId="8" hidden="1"/>
    <cellStyle name="Hipervínculo" xfId="227" builtinId="8" hidden="1"/>
    <cellStyle name="Hipervínculo" xfId="229" builtinId="8" hidden="1"/>
    <cellStyle name="Hipervínculo" xfId="231" builtinId="8" hidden="1"/>
    <cellStyle name="Hipervínculo" xfId="233" builtinId="8" hidden="1"/>
    <cellStyle name="Hipervínculo" xfId="235" builtinId="8" hidden="1"/>
    <cellStyle name="Hipervínculo" xfId="237" builtinId="8" hidden="1"/>
    <cellStyle name="Hipervínculo" xfId="239" builtinId="8" hidden="1"/>
    <cellStyle name="Hipervínculo" xfId="241" builtinId="8" hidden="1"/>
    <cellStyle name="Hipervínculo" xfId="243" builtinId="8" hidden="1"/>
    <cellStyle name="Hipervínculo" xfId="245" builtinId="8" hidden="1"/>
    <cellStyle name="Hipervínculo" xfId="247" builtinId="8" hidden="1"/>
    <cellStyle name="Hipervínculo" xfId="249" builtinId="8" hidden="1"/>
    <cellStyle name="Hipervínculo" xfId="251" builtinId="8" hidden="1"/>
    <cellStyle name="Hipervínculo" xfId="253" builtinId="8" hidden="1"/>
    <cellStyle name="Hipervínculo" xfId="255" builtinId="8" hidden="1"/>
    <cellStyle name="Hipervínculo" xfId="257" builtinId="8" hidden="1"/>
    <cellStyle name="Hipervínculo" xfId="259" builtinId="8" hidden="1"/>
    <cellStyle name="Hipervínculo" xfId="261" builtinId="8" hidden="1"/>
    <cellStyle name="Hipervínculo" xfId="263" builtinId="8" hidden="1"/>
    <cellStyle name="Hipervínculo" xfId="265" builtinId="8" hidden="1"/>
    <cellStyle name="Hipervínculo" xfId="267" builtinId="8" hidden="1"/>
    <cellStyle name="Hipervínculo" xfId="269" builtinId="8" hidden="1"/>
    <cellStyle name="Hipervínculo" xfId="271" builtinId="8" hidden="1"/>
    <cellStyle name="Hipervínculo" xfId="273" builtinId="8" hidden="1"/>
    <cellStyle name="Hipervínculo" xfId="275" builtinId="8" hidden="1"/>
    <cellStyle name="Hipervínculo" xfId="277" builtinId="8" hidden="1"/>
    <cellStyle name="Hipervínculo" xfId="279" builtinId="8" hidden="1"/>
    <cellStyle name="Hipervínculo" xfId="281" builtinId="8" hidden="1"/>
    <cellStyle name="Hipervínculo" xfId="283" builtinId="8" hidden="1"/>
    <cellStyle name="Hipervínculo" xfId="285" builtinId="8" hidden="1"/>
    <cellStyle name="Hipervínculo" xfId="287" builtinId="8" hidden="1"/>
    <cellStyle name="Hipervínculo" xfId="289" builtinId="8" hidden="1"/>
    <cellStyle name="Hipervínculo" xfId="291" builtinId="8" hidden="1"/>
    <cellStyle name="Hipervínculo" xfId="293" builtinId="8" hidden="1"/>
    <cellStyle name="Hipervínculo" xfId="295" builtinId="8" hidden="1"/>
    <cellStyle name="Hipervínculo" xfId="297" builtinId="8" hidden="1"/>
    <cellStyle name="Hipervínculo" xfId="299" builtinId="8" hidden="1"/>
    <cellStyle name="Hipervínculo" xfId="301" builtinId="8" hidden="1"/>
    <cellStyle name="Hipervínculo" xfId="303" builtinId="8" hidden="1"/>
    <cellStyle name="Hipervínculo" xfId="305" builtinId="8" hidden="1"/>
    <cellStyle name="Hipervínculo" xfId="307" builtinId="8" hidden="1"/>
    <cellStyle name="Hipervínculo" xfId="309" builtinId="8" hidden="1"/>
    <cellStyle name="Hipervínculo" xfId="311" builtinId="8" hidden="1"/>
    <cellStyle name="Hipervínculo" xfId="313" builtinId="8" hidden="1"/>
    <cellStyle name="Hipervínculo" xfId="315" builtinId="8" hidden="1"/>
    <cellStyle name="Hipervínculo" xfId="317" builtinId="8" hidden="1"/>
    <cellStyle name="Hipervínculo" xfId="319" builtinId="8" hidden="1"/>
    <cellStyle name="Hipervínculo" xfId="321" builtinId="8" hidden="1"/>
    <cellStyle name="Hipervínculo" xfId="323" builtinId="8" hidden="1"/>
    <cellStyle name="Hipervínculo" xfId="325" builtinId="8" hidden="1"/>
    <cellStyle name="Hipervínculo" xfId="327" builtinId="8" hidden="1"/>
    <cellStyle name="Hipervínculo" xfId="329" builtinId="8" hidden="1"/>
    <cellStyle name="Hipervínculo" xfId="331" builtinId="8" hidden="1"/>
    <cellStyle name="Hipervínculo" xfId="333" builtinId="8" hidden="1"/>
    <cellStyle name="Hipervínculo" xfId="335" builtinId="8" hidden="1"/>
    <cellStyle name="Hipervínculo" xfId="337" builtinId="8" hidden="1"/>
    <cellStyle name="Hipervínculo" xfId="339" builtinId="8" hidden="1"/>
    <cellStyle name="Hipervínculo" xfId="341" builtinId="8" hidden="1"/>
    <cellStyle name="Hipervínculo" xfId="343" builtinId="8" hidden="1"/>
    <cellStyle name="Hipervínculo" xfId="345" builtinId="8" hidden="1"/>
    <cellStyle name="Hipervínculo" xfId="347" builtinId="8" hidden="1"/>
    <cellStyle name="Hipervínculo" xfId="349" builtinId="8" hidden="1"/>
    <cellStyle name="Hipervínculo" xfId="351" builtinId="8" hidden="1"/>
    <cellStyle name="Hipervínculo" xfId="353" builtinId="8" hidden="1"/>
    <cellStyle name="Hipervínculo" xfId="355" builtinId="8" hidden="1"/>
    <cellStyle name="Hipervínculo" xfId="357" builtinId="8" hidden="1"/>
    <cellStyle name="Hipervínculo" xfId="359" builtinId="8" hidden="1"/>
    <cellStyle name="Hipervínculo" xfId="361" builtinId="8" hidden="1"/>
    <cellStyle name="Hipervínculo" xfId="363" builtinId="8" hidden="1"/>
    <cellStyle name="Hipervínculo" xfId="365" builtinId="8" hidden="1"/>
    <cellStyle name="Hipervínculo" xfId="367" builtinId="8" hidden="1"/>
    <cellStyle name="Hipervínculo" xfId="369" builtinId="8" hidden="1"/>
    <cellStyle name="Hipervínculo" xfId="371" builtinId="8" hidden="1"/>
    <cellStyle name="Hipervínculo" xfId="373" builtinId="8" hidden="1"/>
    <cellStyle name="Hipervínculo" xfId="375" builtinId="8" hidden="1"/>
    <cellStyle name="Hipervínculo" xfId="377" builtinId="8" hidden="1"/>
    <cellStyle name="Hipervínculo" xfId="379" builtinId="8" hidden="1"/>
    <cellStyle name="Hipervínculo" xfId="381" builtinId="8" hidden="1"/>
    <cellStyle name="Hipervínculo" xfId="383" builtinId="8" hidden="1"/>
    <cellStyle name="Hipervínculo" xfId="385" builtinId="8" hidden="1"/>
    <cellStyle name="Hipervínculo" xfId="387" builtinId="8" hidden="1"/>
    <cellStyle name="Hipervínculo" xfId="389" builtinId="8" hidden="1"/>
    <cellStyle name="Hipervínculo" xfId="391" builtinId="8" hidden="1"/>
    <cellStyle name="Hipervínculo" xfId="393" builtinId="8" hidden="1"/>
    <cellStyle name="Hipervínculo" xfId="395" builtinId="8" hidden="1"/>
    <cellStyle name="Hipervínculo" xfId="397" builtinId="8" hidden="1"/>
    <cellStyle name="Hipervínculo" xfId="399" builtinId="8" hidden="1"/>
    <cellStyle name="Hipervínculo" xfId="401" builtinId="8" hidden="1"/>
    <cellStyle name="Hipervínculo" xfId="403" builtinId="8" hidden="1"/>
    <cellStyle name="Hipervínculo" xfId="405" builtinId="8" hidden="1"/>
    <cellStyle name="Hipervínculo" xfId="407" builtinId="8" hidden="1"/>
    <cellStyle name="Hipervínculo" xfId="409" builtinId="8" hidden="1"/>
    <cellStyle name="Hipervínculo" xfId="411" builtinId="8" hidden="1"/>
    <cellStyle name="Hipervínculo" xfId="413" builtinId="8" hidden="1"/>
    <cellStyle name="Hipervínculo" xfId="415" builtinId="8" hidden="1"/>
    <cellStyle name="Hipervínculo" xfId="417" builtinId="8" hidden="1"/>
    <cellStyle name="Hipervínculo" xfId="419" builtinId="8" hidden="1"/>
    <cellStyle name="Hipervínculo" xfId="421" builtinId="8" hidden="1"/>
    <cellStyle name="Hipervínculo" xfId="423" builtinId="8" hidden="1"/>
    <cellStyle name="Hipervínculo" xfId="425" builtinId="8" hidden="1"/>
    <cellStyle name="Hipervínculo" xfId="427" builtinId="8" hidden="1"/>
    <cellStyle name="Hipervínculo" xfId="429" builtinId="8" hidden="1"/>
    <cellStyle name="Hipervínculo" xfId="431" builtinId="8" hidden="1"/>
    <cellStyle name="Hipervínculo" xfId="433" builtinId="8" hidden="1"/>
    <cellStyle name="Hipervínculo" xfId="435" builtinId="8" hidden="1"/>
    <cellStyle name="Hipervínculo" xfId="437" builtinId="8" hidden="1"/>
    <cellStyle name="Hipervínculo" xfId="439" builtinId="8" hidden="1"/>
    <cellStyle name="Hipervínculo" xfId="441" builtinId="8" hidden="1"/>
    <cellStyle name="Hipervínculo" xfId="443" builtinId="8" hidden="1"/>
    <cellStyle name="Hipervínculo" xfId="445" builtinId="8" hidden="1"/>
    <cellStyle name="Hipervínculo" xfId="447" builtinId="8" hidden="1"/>
    <cellStyle name="Hipervínculo" xfId="449" builtinId="8" hidden="1"/>
    <cellStyle name="Hipervínculo" xfId="451" builtinId="8" hidden="1"/>
    <cellStyle name="Hipervínculo" xfId="453" builtinId="8" hidden="1"/>
    <cellStyle name="Hipervínculo" xfId="455" builtinId="8" hidden="1"/>
    <cellStyle name="Hipervínculo" xfId="457" builtinId="8" hidden="1"/>
    <cellStyle name="Hipervínculo" xfId="459" builtinId="8" hidden="1"/>
    <cellStyle name="Hipervínculo" xfId="461" builtinId="8" hidden="1"/>
    <cellStyle name="Hipervínculo" xfId="463" builtinId="8" hidden="1"/>
    <cellStyle name="Hipervínculo" xfId="465" builtinId="8" hidden="1"/>
    <cellStyle name="Hipervínculo" xfId="467" builtinId="8" hidden="1"/>
    <cellStyle name="Hipervínculo" xfId="469" builtinId="8" hidden="1"/>
    <cellStyle name="Hipervínculo" xfId="471" builtinId="8" hidden="1"/>
    <cellStyle name="Hipervínculo" xfId="473" builtinId="8" hidden="1"/>
    <cellStyle name="Hipervínculo" xfId="475" builtinId="8" hidden="1"/>
    <cellStyle name="Hipervínculo" xfId="477" builtinId="8" hidden="1"/>
    <cellStyle name="Hipervínculo" xfId="479" builtinId="8" hidden="1"/>
    <cellStyle name="Hipervínculo" xfId="481" builtinId="8" hidden="1"/>
    <cellStyle name="Hipervínculo" xfId="483" builtinId="8" hidden="1"/>
    <cellStyle name="Hipervínculo" xfId="485" builtinId="8" hidden="1"/>
    <cellStyle name="Hipervínculo" xfId="487" builtinId="8" hidden="1"/>
    <cellStyle name="Hipervínculo" xfId="489" builtinId="8" hidden="1"/>
    <cellStyle name="Hipervínculo" xfId="491" builtinId="8" hidden="1"/>
    <cellStyle name="Hipervínculo" xfId="493" builtinId="8" hidden="1"/>
    <cellStyle name="Hipervínculo" xfId="495" builtinId="8" hidden="1"/>
    <cellStyle name="Hipervínculo" xfId="497" builtinId="8" hidden="1"/>
    <cellStyle name="Hipervínculo" xfId="499" builtinId="8" hidden="1"/>
    <cellStyle name="Hipervínculo" xfId="501" builtinId="8" hidden="1"/>
    <cellStyle name="Hipervínculo" xfId="503" builtinId="8" hidden="1"/>
    <cellStyle name="Hipervínculo" xfId="505" builtinId="8" hidden="1"/>
    <cellStyle name="Hipervínculo" xfId="507" builtinId="8" hidden="1"/>
    <cellStyle name="Hipervínculo" xfId="509" builtinId="8" hidden="1"/>
    <cellStyle name="Hipervínculo" xfId="511" builtinId="8" hidden="1"/>
    <cellStyle name="Hipervínculo" xfId="513" builtinId="8" hidden="1"/>
    <cellStyle name="Hipervínculo" xfId="515" builtinId="8" hidden="1"/>
    <cellStyle name="Hipervínculo" xfId="517" builtinId="8" hidden="1"/>
    <cellStyle name="Hipervínculo" xfId="519" builtinId="8" hidden="1"/>
    <cellStyle name="Hipervínculo" xfId="521" builtinId="8" hidden="1"/>
    <cellStyle name="Hipervínculo" xfId="523" builtinId="8" hidden="1"/>
    <cellStyle name="Hipervínculo" xfId="525" builtinId="8" hidden="1"/>
    <cellStyle name="Hipervínculo" xfId="527" builtinId="8" hidden="1"/>
    <cellStyle name="Hipervínculo" xfId="529" builtinId="8" hidden="1"/>
    <cellStyle name="Hipervínculo" xfId="531" builtinId="8" hidden="1"/>
    <cellStyle name="Hipervínculo" xfId="533" builtinId="8" hidden="1"/>
    <cellStyle name="Hipervínculo" xfId="535" builtinId="8" hidden="1"/>
    <cellStyle name="Hipervínculo" xfId="537" builtinId="8" hidden="1"/>
    <cellStyle name="Hipervínculo" xfId="539" builtinId="8" hidden="1"/>
    <cellStyle name="Hipervínculo" xfId="541" builtinId="8" hidden="1"/>
    <cellStyle name="Hipervínculo" xfId="543" builtinId="8" hidden="1"/>
    <cellStyle name="Hipervínculo" xfId="545" builtinId="8" hidden="1"/>
    <cellStyle name="Hipervínculo" xfId="547" builtinId="8" hidden="1"/>
    <cellStyle name="Hipervínculo" xfId="549" builtinId="8" hidden="1"/>
    <cellStyle name="Hipervínculo" xfId="551" builtinId="8" hidden="1"/>
    <cellStyle name="Hipervínculo" xfId="553" builtinId="8" hidden="1"/>
    <cellStyle name="Hipervínculo" xfId="555" builtinId="8" hidden="1"/>
    <cellStyle name="Hipervínculo" xfId="557" builtinId="8" hidden="1"/>
    <cellStyle name="Hipervínculo" xfId="559" builtinId="8" hidden="1"/>
    <cellStyle name="Hipervínculo" xfId="561" builtinId="8" hidden="1"/>
    <cellStyle name="Hipervínculo" xfId="563" builtinId="8" hidden="1"/>
    <cellStyle name="Hipervínculo" xfId="565" builtinId="8" hidden="1"/>
    <cellStyle name="Hipervínculo" xfId="567" builtinId="8" hidden="1"/>
    <cellStyle name="Hipervínculo" xfId="569" builtinId="8" hidden="1"/>
    <cellStyle name="Hipervínculo" xfId="571" builtinId="8" hidden="1"/>
    <cellStyle name="Hipervínculo" xfId="573" builtinId="8" hidden="1"/>
    <cellStyle name="Hipervínculo" xfId="575" builtinId="8" hidden="1"/>
    <cellStyle name="Hipervínculo" xfId="577" builtinId="8" hidden="1"/>
    <cellStyle name="Hipervínculo" xfId="579" builtinId="8" hidden="1"/>
    <cellStyle name="Hipervínculo" xfId="581" builtinId="8" hidden="1"/>
    <cellStyle name="Hipervínculo" xfId="583" builtinId="8" hidden="1"/>
    <cellStyle name="Hipervínculo" xfId="585" builtinId="8" hidden="1"/>
    <cellStyle name="Hipervínculo" xfId="587" builtinId="8" hidden="1"/>
    <cellStyle name="Hipervínculo" xfId="589" builtinId="8" hidden="1"/>
    <cellStyle name="Hipervínculo" xfId="591" builtinId="8" hidden="1"/>
    <cellStyle name="Hipervínculo" xfId="593" builtinId="8" hidden="1"/>
    <cellStyle name="Hipervínculo" xfId="595" builtinId="8" hidden="1"/>
    <cellStyle name="Hipervínculo" xfId="597" builtinId="8" hidden="1"/>
    <cellStyle name="Hipervínculo" xfId="599" builtinId="8" hidden="1"/>
    <cellStyle name="Hipervínculo" xfId="601" builtinId="8" hidden="1"/>
    <cellStyle name="Hipervínculo" xfId="603" builtinId="8" hidden="1"/>
    <cellStyle name="Hipervínculo" xfId="605" builtinId="8" hidden="1"/>
    <cellStyle name="Hipervínculo" xfId="607" builtinId="8" hidden="1"/>
    <cellStyle name="Hipervínculo" xfId="609" builtinId="8" hidden="1"/>
    <cellStyle name="Hipervínculo" xfId="611" builtinId="8" hidden="1"/>
    <cellStyle name="Hipervínculo" xfId="613" builtinId="8" hidden="1"/>
    <cellStyle name="Hipervínculo" xfId="615" builtinId="8" hidden="1"/>
    <cellStyle name="Hipervínculo" xfId="617" builtinId="8" hidden="1"/>
    <cellStyle name="Hipervínculo" xfId="619" builtinId="8" hidden="1"/>
    <cellStyle name="Hipervínculo" xfId="621" builtinId="8" hidden="1"/>
    <cellStyle name="Hipervínculo" xfId="623" builtinId="8" hidden="1"/>
    <cellStyle name="Hipervínculo" xfId="625" builtinId="8" hidden="1"/>
    <cellStyle name="Hipervínculo" xfId="627" builtinId="8" hidden="1"/>
    <cellStyle name="Hipervínculo" xfId="629" builtinId="8" hidden="1"/>
    <cellStyle name="Hipervínculo" xfId="631" builtinId="8" hidden="1"/>
    <cellStyle name="Hipervínculo" xfId="633" builtinId="8" hidden="1"/>
    <cellStyle name="Hipervínculo" xfId="635" builtinId="8" hidden="1"/>
    <cellStyle name="Hipervínculo" xfId="637" builtinId="8" hidden="1"/>
    <cellStyle name="Hipervínculo" xfId="639" builtinId="8" hidden="1"/>
    <cellStyle name="Hipervínculo" xfId="641" builtinId="8" hidden="1"/>
    <cellStyle name="Hipervínculo" xfId="643" builtinId="8" hidden="1"/>
    <cellStyle name="Hipervínculo" xfId="645" builtinId="8" hidden="1"/>
    <cellStyle name="Hipervínculo" xfId="647" builtinId="8" hidden="1"/>
    <cellStyle name="Hipervínculo" xfId="649" builtinId="8" hidden="1"/>
    <cellStyle name="Hipervínculo" xfId="651" builtinId="8" hidden="1"/>
    <cellStyle name="Hipervínculo" xfId="653" builtinId="8" hidden="1"/>
    <cellStyle name="Hipervínculo" xfId="655" builtinId="8" hidden="1"/>
    <cellStyle name="Hipervínculo" xfId="657" builtinId="8" hidden="1"/>
    <cellStyle name="Hipervínculo" xfId="659" builtinId="8" hidden="1"/>
    <cellStyle name="Hipervínculo" xfId="661" builtinId="8" hidden="1"/>
    <cellStyle name="Hipervínculo" xfId="663" builtinId="8" hidden="1"/>
    <cellStyle name="Hipervínculo" xfId="665" builtinId="8" hidden="1"/>
    <cellStyle name="Hipervínculo" xfId="667" builtinId="8" hidden="1"/>
    <cellStyle name="Hipervínculo" xfId="669" builtinId="8" hidden="1"/>
    <cellStyle name="Hipervínculo" xfId="671" builtinId="8" hidden="1"/>
    <cellStyle name="Hipervínculo" xfId="673" builtinId="8" hidden="1"/>
    <cellStyle name="Hipervínculo" xfId="675" builtinId="8" hidden="1"/>
    <cellStyle name="Hipervínculo" xfId="677" builtinId="8" hidden="1"/>
    <cellStyle name="Hipervínculo" xfId="679" builtinId="8" hidden="1"/>
    <cellStyle name="Hipervínculo" xfId="681" builtinId="8" hidden="1"/>
    <cellStyle name="Hipervínculo" xfId="683" builtinId="8" hidden="1"/>
    <cellStyle name="Hipervínculo" xfId="685" builtinId="8" hidden="1"/>
    <cellStyle name="Hipervínculo" xfId="687" builtinId="8" hidden="1"/>
    <cellStyle name="Hipervínculo" xfId="689" builtinId="8" hidden="1"/>
    <cellStyle name="Hipervínculo" xfId="691" builtinId="8" hidden="1"/>
    <cellStyle name="Hipervínculo" xfId="693" builtinId="8" hidden="1"/>
    <cellStyle name="Hipervínculo" xfId="695" builtinId="8" hidden="1"/>
    <cellStyle name="Hipervínculo" xfId="697" builtinId="8" hidden="1"/>
    <cellStyle name="Hipervínculo" xfId="699" builtinId="8" hidden="1"/>
    <cellStyle name="Hipervínculo" xfId="701" builtinId="8" hidden="1"/>
    <cellStyle name="Hipervínculo" xfId="703" builtinId="8" hidden="1"/>
    <cellStyle name="Hipervínculo" xfId="705" builtinId="8" hidden="1"/>
    <cellStyle name="Hipervínculo" xfId="707" builtinId="8" hidden="1"/>
    <cellStyle name="Hipervínculo" xfId="709" builtinId="8" hidden="1"/>
    <cellStyle name="Hipervínculo" xfId="711" builtinId="8" hidden="1"/>
    <cellStyle name="Hipervínculo" xfId="713" builtinId="8" hidden="1"/>
    <cellStyle name="Hipervínculo" xfId="715" builtinId="8" hidden="1"/>
    <cellStyle name="Hipervínculo" xfId="717" builtinId="8" hidden="1"/>
    <cellStyle name="Hipervínculo" xfId="719" builtinId="8" hidden="1"/>
    <cellStyle name="Hipervínculo" xfId="721" builtinId="8" hidden="1"/>
    <cellStyle name="Hipervínculo" xfId="723" builtinId="8" hidden="1"/>
    <cellStyle name="Hipervínculo" xfId="725" builtinId="8" hidden="1"/>
    <cellStyle name="Hipervínculo" xfId="727" builtinId="8" hidden="1"/>
    <cellStyle name="Hipervínculo" xfId="729" builtinId="8" hidden="1"/>
    <cellStyle name="Hipervínculo" xfId="731" builtinId="8" hidden="1"/>
    <cellStyle name="Hipervínculo" xfId="733" builtinId="8" hidden="1"/>
    <cellStyle name="Hipervínculo" xfId="735" builtinId="8" hidden="1"/>
    <cellStyle name="Hipervínculo" xfId="737" builtinId="8" hidden="1"/>
    <cellStyle name="Hipervínculo" xfId="739" builtinId="8" hidden="1"/>
    <cellStyle name="Hipervínculo" xfId="741" builtinId="8" hidden="1"/>
    <cellStyle name="Hipervínculo" xfId="743" builtinId="8" hidden="1"/>
    <cellStyle name="Hipervínculo" xfId="745" builtinId="8" hidden="1"/>
    <cellStyle name="Hipervínculo" xfId="747" builtinId="8" hidden="1"/>
    <cellStyle name="Hipervínculo" xfId="749" builtinId="8" hidden="1"/>
    <cellStyle name="Hipervínculo" xfId="751" builtinId="8" hidden="1"/>
    <cellStyle name="Hipervínculo" xfId="753" builtinId="8" hidden="1"/>
    <cellStyle name="Hipervínculo" xfId="755" builtinId="8" hidden="1"/>
    <cellStyle name="Hipervínculo" xfId="757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Hipervínculo visitado" xfId="78" builtinId="9" hidden="1"/>
    <cellStyle name="Hipervínculo visitado" xfId="80" builtinId="9" hidden="1"/>
    <cellStyle name="Hipervínculo visitado" xfId="82" builtinId="9" hidden="1"/>
    <cellStyle name="Hipervínculo visitado" xfId="84" builtinId="9" hidden="1"/>
    <cellStyle name="Hipervínculo visitado" xfId="86" builtinId="9" hidden="1"/>
    <cellStyle name="Hipervínculo visitado" xfId="88" builtinId="9" hidden="1"/>
    <cellStyle name="Hipervínculo visitado" xfId="90" builtinId="9" hidden="1"/>
    <cellStyle name="Hipervínculo visitado" xfId="92" builtinId="9" hidden="1"/>
    <cellStyle name="Hipervínculo visitado" xfId="94" builtinId="9" hidden="1"/>
    <cellStyle name="Hipervínculo visitado" xfId="96" builtinId="9" hidden="1"/>
    <cellStyle name="Hipervínculo visitado" xfId="98" builtinId="9" hidden="1"/>
    <cellStyle name="Hipervínculo visitado" xfId="100" builtinId="9" hidden="1"/>
    <cellStyle name="Hipervínculo visitado" xfId="102" builtinId="9" hidden="1"/>
    <cellStyle name="Hipervínculo visitado" xfId="104" builtinId="9" hidden="1"/>
    <cellStyle name="Hipervínculo visitado" xfId="106" builtinId="9" hidden="1"/>
    <cellStyle name="Hipervínculo visitado" xfId="108" builtinId="9" hidden="1"/>
    <cellStyle name="Hipervínculo visitado" xfId="110" builtinId="9" hidden="1"/>
    <cellStyle name="Hipervínculo visitado" xfId="112" builtinId="9" hidden="1"/>
    <cellStyle name="Hipervínculo visitado" xfId="114" builtinId="9" hidden="1"/>
    <cellStyle name="Hipervínculo visitado" xfId="116" builtinId="9" hidden="1"/>
    <cellStyle name="Hipervínculo visitado" xfId="118" builtinId="9" hidden="1"/>
    <cellStyle name="Hipervínculo visitado" xfId="120" builtinId="9" hidden="1"/>
    <cellStyle name="Hipervínculo visitado" xfId="122" builtinId="9" hidden="1"/>
    <cellStyle name="Hipervínculo visitado" xfId="124" builtinId="9" hidden="1"/>
    <cellStyle name="Hipervínculo visitado" xfId="126" builtinId="9" hidden="1"/>
    <cellStyle name="Hipervínculo visitado" xfId="128" builtinId="9" hidden="1"/>
    <cellStyle name="Hipervínculo visitado" xfId="130" builtinId="9" hidden="1"/>
    <cellStyle name="Hipervínculo visitado" xfId="132" builtinId="9" hidden="1"/>
    <cellStyle name="Hipervínculo visitado" xfId="134" builtinId="9" hidden="1"/>
    <cellStyle name="Hipervínculo visitado" xfId="136" builtinId="9" hidden="1"/>
    <cellStyle name="Hipervínculo visitado" xfId="138" builtinId="9" hidden="1"/>
    <cellStyle name="Hipervínculo visitado" xfId="140" builtinId="9" hidden="1"/>
    <cellStyle name="Hipervínculo visitado" xfId="142" builtinId="9" hidden="1"/>
    <cellStyle name="Hipervínculo visitado" xfId="144" builtinId="9" hidden="1"/>
    <cellStyle name="Hipervínculo visitado" xfId="146" builtinId="9" hidden="1"/>
    <cellStyle name="Hipervínculo visitado" xfId="148" builtinId="9" hidden="1"/>
    <cellStyle name="Hipervínculo visitado" xfId="150" builtinId="9" hidden="1"/>
    <cellStyle name="Hipervínculo visitado" xfId="152" builtinId="9" hidden="1"/>
    <cellStyle name="Hipervínculo visitado" xfId="154" builtinId="9" hidden="1"/>
    <cellStyle name="Hipervínculo visitado" xfId="156" builtinId="9" hidden="1"/>
    <cellStyle name="Hipervínculo visitado" xfId="158" builtinId="9" hidden="1"/>
    <cellStyle name="Hipervínculo visitado" xfId="160" builtinId="9" hidden="1"/>
    <cellStyle name="Hipervínculo visitado" xfId="162" builtinId="9" hidden="1"/>
    <cellStyle name="Hipervínculo visitado" xfId="164" builtinId="9" hidden="1"/>
    <cellStyle name="Hipervínculo visitado" xfId="166" builtinId="9" hidden="1"/>
    <cellStyle name="Hipervínculo visitado" xfId="168" builtinId="9" hidden="1"/>
    <cellStyle name="Hipervínculo visitado" xfId="170" builtinId="9" hidden="1"/>
    <cellStyle name="Hipervínculo visitado" xfId="172" builtinId="9" hidden="1"/>
    <cellStyle name="Hipervínculo visitado" xfId="174" builtinId="9" hidden="1"/>
    <cellStyle name="Hipervínculo visitado" xfId="176" builtinId="9" hidden="1"/>
    <cellStyle name="Hipervínculo visitado" xfId="178" builtinId="9" hidden="1"/>
    <cellStyle name="Hipervínculo visitado" xfId="180" builtinId="9" hidden="1"/>
    <cellStyle name="Hipervínculo visitado" xfId="182" builtinId="9" hidden="1"/>
    <cellStyle name="Hipervínculo visitado" xfId="184" builtinId="9" hidden="1"/>
    <cellStyle name="Hipervínculo visitado" xfId="186" builtinId="9" hidden="1"/>
    <cellStyle name="Hipervínculo visitado" xfId="188" builtinId="9" hidden="1"/>
    <cellStyle name="Hipervínculo visitado" xfId="190" builtinId="9" hidden="1"/>
    <cellStyle name="Hipervínculo visitado" xfId="192" builtinId="9" hidden="1"/>
    <cellStyle name="Hipervínculo visitado" xfId="194" builtinId="9" hidden="1"/>
    <cellStyle name="Hipervínculo visitado" xfId="196" builtinId="9" hidden="1"/>
    <cellStyle name="Hipervínculo visitado" xfId="198" builtinId="9" hidden="1"/>
    <cellStyle name="Hipervínculo visitado" xfId="200" builtinId="9" hidden="1"/>
    <cellStyle name="Hipervínculo visitado" xfId="202" builtinId="9" hidden="1"/>
    <cellStyle name="Hipervínculo visitado" xfId="204" builtinId="9" hidden="1"/>
    <cellStyle name="Hipervínculo visitado" xfId="206" builtinId="9" hidden="1"/>
    <cellStyle name="Hipervínculo visitado" xfId="208" builtinId="9" hidden="1"/>
    <cellStyle name="Hipervínculo visitado" xfId="210" builtinId="9" hidden="1"/>
    <cellStyle name="Hipervínculo visitado" xfId="212" builtinId="9" hidden="1"/>
    <cellStyle name="Hipervínculo visitado" xfId="214" builtinId="9" hidden="1"/>
    <cellStyle name="Hipervínculo visitado" xfId="216" builtinId="9" hidden="1"/>
    <cellStyle name="Hipervínculo visitado" xfId="218" builtinId="9" hidden="1"/>
    <cellStyle name="Hipervínculo visitado" xfId="220" builtinId="9" hidden="1"/>
    <cellStyle name="Hipervínculo visitado" xfId="222" builtinId="9" hidden="1"/>
    <cellStyle name="Hipervínculo visitado" xfId="224" builtinId="9" hidden="1"/>
    <cellStyle name="Hipervínculo visitado" xfId="226" builtinId="9" hidden="1"/>
    <cellStyle name="Hipervínculo visitado" xfId="228" builtinId="9" hidden="1"/>
    <cellStyle name="Hipervínculo visitado" xfId="230" builtinId="9" hidden="1"/>
    <cellStyle name="Hipervínculo visitado" xfId="232" builtinId="9" hidden="1"/>
    <cellStyle name="Hipervínculo visitado" xfId="234" builtinId="9" hidden="1"/>
    <cellStyle name="Hipervínculo visitado" xfId="236" builtinId="9" hidden="1"/>
    <cellStyle name="Hipervínculo visitado" xfId="238" builtinId="9" hidden="1"/>
    <cellStyle name="Hipervínculo visitado" xfId="240" builtinId="9" hidden="1"/>
    <cellStyle name="Hipervínculo visitado" xfId="242" builtinId="9" hidden="1"/>
    <cellStyle name="Hipervínculo visitado" xfId="244" builtinId="9" hidden="1"/>
    <cellStyle name="Hipervínculo visitado" xfId="246" builtinId="9" hidden="1"/>
    <cellStyle name="Hipervínculo visitado" xfId="248" builtinId="9" hidden="1"/>
    <cellStyle name="Hipervínculo visitado" xfId="250" builtinId="9" hidden="1"/>
    <cellStyle name="Hipervínculo visitado" xfId="252" builtinId="9" hidden="1"/>
    <cellStyle name="Hipervínculo visitado" xfId="254" builtinId="9" hidden="1"/>
    <cellStyle name="Hipervínculo visitado" xfId="256" builtinId="9" hidden="1"/>
    <cellStyle name="Hipervínculo visitado" xfId="258" builtinId="9" hidden="1"/>
    <cellStyle name="Hipervínculo visitado" xfId="260" builtinId="9" hidden="1"/>
    <cellStyle name="Hipervínculo visitado" xfId="262" builtinId="9" hidden="1"/>
    <cellStyle name="Hipervínculo visitado" xfId="264" builtinId="9" hidden="1"/>
    <cellStyle name="Hipervínculo visitado" xfId="266" builtinId="9" hidden="1"/>
    <cellStyle name="Hipervínculo visitado" xfId="268" builtinId="9" hidden="1"/>
    <cellStyle name="Hipervínculo visitado" xfId="270" builtinId="9" hidden="1"/>
    <cellStyle name="Hipervínculo visitado" xfId="272" builtinId="9" hidden="1"/>
    <cellStyle name="Hipervínculo visitado" xfId="274" builtinId="9" hidden="1"/>
    <cellStyle name="Hipervínculo visitado" xfId="276" builtinId="9" hidden="1"/>
    <cellStyle name="Hipervínculo visitado" xfId="278" builtinId="9" hidden="1"/>
    <cellStyle name="Hipervínculo visitado" xfId="280" builtinId="9" hidden="1"/>
    <cellStyle name="Hipervínculo visitado" xfId="282" builtinId="9" hidden="1"/>
    <cellStyle name="Hipervínculo visitado" xfId="284" builtinId="9" hidden="1"/>
    <cellStyle name="Hipervínculo visitado" xfId="286" builtinId="9" hidden="1"/>
    <cellStyle name="Hipervínculo visitado" xfId="288" builtinId="9" hidden="1"/>
    <cellStyle name="Hipervínculo visitado" xfId="290" builtinId="9" hidden="1"/>
    <cellStyle name="Hipervínculo visitado" xfId="292" builtinId="9" hidden="1"/>
    <cellStyle name="Hipervínculo visitado" xfId="294" builtinId="9" hidden="1"/>
    <cellStyle name="Hipervínculo visitado" xfId="296" builtinId="9" hidden="1"/>
    <cellStyle name="Hipervínculo visitado" xfId="298" builtinId="9" hidden="1"/>
    <cellStyle name="Hipervínculo visitado" xfId="300" builtinId="9" hidden="1"/>
    <cellStyle name="Hipervínculo visitado" xfId="302" builtinId="9" hidden="1"/>
    <cellStyle name="Hipervínculo visitado" xfId="304" builtinId="9" hidden="1"/>
    <cellStyle name="Hipervínculo visitado" xfId="306" builtinId="9" hidden="1"/>
    <cellStyle name="Hipervínculo visitado" xfId="308" builtinId="9" hidden="1"/>
    <cellStyle name="Hipervínculo visitado" xfId="310" builtinId="9" hidden="1"/>
    <cellStyle name="Hipervínculo visitado" xfId="312" builtinId="9" hidden="1"/>
    <cellStyle name="Hipervínculo visitado" xfId="314" builtinId="9" hidden="1"/>
    <cellStyle name="Hipervínculo visitado" xfId="316" builtinId="9" hidden="1"/>
    <cellStyle name="Hipervínculo visitado" xfId="318" builtinId="9" hidden="1"/>
    <cellStyle name="Hipervínculo visitado" xfId="320" builtinId="9" hidden="1"/>
    <cellStyle name="Hipervínculo visitado" xfId="322" builtinId="9" hidden="1"/>
    <cellStyle name="Hipervínculo visitado" xfId="324" builtinId="9" hidden="1"/>
    <cellStyle name="Hipervínculo visitado" xfId="326" builtinId="9" hidden="1"/>
    <cellStyle name="Hipervínculo visitado" xfId="328" builtinId="9" hidden="1"/>
    <cellStyle name="Hipervínculo visitado" xfId="330" builtinId="9" hidden="1"/>
    <cellStyle name="Hipervínculo visitado" xfId="332" builtinId="9" hidden="1"/>
    <cellStyle name="Hipervínculo visitado" xfId="334" builtinId="9" hidden="1"/>
    <cellStyle name="Hipervínculo visitado" xfId="336" builtinId="9" hidden="1"/>
    <cellStyle name="Hipervínculo visitado" xfId="338" builtinId="9" hidden="1"/>
    <cellStyle name="Hipervínculo visitado" xfId="340" builtinId="9" hidden="1"/>
    <cellStyle name="Hipervínculo visitado" xfId="342" builtinId="9" hidden="1"/>
    <cellStyle name="Hipervínculo visitado" xfId="344" builtinId="9" hidden="1"/>
    <cellStyle name="Hipervínculo visitado" xfId="346" builtinId="9" hidden="1"/>
    <cellStyle name="Hipervínculo visitado" xfId="348" builtinId="9" hidden="1"/>
    <cellStyle name="Hipervínculo visitado" xfId="350" builtinId="9" hidden="1"/>
    <cellStyle name="Hipervínculo visitado" xfId="352" builtinId="9" hidden="1"/>
    <cellStyle name="Hipervínculo visitado" xfId="354" builtinId="9" hidden="1"/>
    <cellStyle name="Hipervínculo visitado" xfId="356" builtinId="9" hidden="1"/>
    <cellStyle name="Hipervínculo visitado" xfId="358" builtinId="9" hidden="1"/>
    <cellStyle name="Hipervínculo visitado" xfId="360" builtinId="9" hidden="1"/>
    <cellStyle name="Hipervínculo visitado" xfId="362" builtinId="9" hidden="1"/>
    <cellStyle name="Hipervínculo visitado" xfId="364" builtinId="9" hidden="1"/>
    <cellStyle name="Hipervínculo visitado" xfId="366" builtinId="9" hidden="1"/>
    <cellStyle name="Hipervínculo visitado" xfId="368" builtinId="9" hidden="1"/>
    <cellStyle name="Hipervínculo visitado" xfId="370" builtinId="9" hidden="1"/>
    <cellStyle name="Hipervínculo visitado" xfId="372" builtinId="9" hidden="1"/>
    <cellStyle name="Hipervínculo visitado" xfId="374" builtinId="9" hidden="1"/>
    <cellStyle name="Hipervínculo visitado" xfId="376" builtinId="9" hidden="1"/>
    <cellStyle name="Hipervínculo visitado" xfId="378" builtinId="9" hidden="1"/>
    <cellStyle name="Hipervínculo visitado" xfId="380" builtinId="9" hidden="1"/>
    <cellStyle name="Hipervínculo visitado" xfId="382" builtinId="9" hidden="1"/>
    <cellStyle name="Hipervínculo visitado" xfId="384" builtinId="9" hidden="1"/>
    <cellStyle name="Hipervínculo visitado" xfId="386" builtinId="9" hidden="1"/>
    <cellStyle name="Hipervínculo visitado" xfId="388" builtinId="9" hidden="1"/>
    <cellStyle name="Hipervínculo visitado" xfId="390" builtinId="9" hidden="1"/>
    <cellStyle name="Hipervínculo visitado" xfId="392" builtinId="9" hidden="1"/>
    <cellStyle name="Hipervínculo visitado" xfId="394" builtinId="9" hidden="1"/>
    <cellStyle name="Hipervínculo visitado" xfId="396" builtinId="9" hidden="1"/>
    <cellStyle name="Hipervínculo visitado" xfId="398" builtinId="9" hidden="1"/>
    <cellStyle name="Hipervínculo visitado" xfId="400" builtinId="9" hidden="1"/>
    <cellStyle name="Hipervínculo visitado" xfId="402" builtinId="9" hidden="1"/>
    <cellStyle name="Hipervínculo visitado" xfId="404" builtinId="9" hidden="1"/>
    <cellStyle name="Hipervínculo visitado" xfId="406" builtinId="9" hidden="1"/>
    <cellStyle name="Hipervínculo visitado" xfId="408" builtinId="9" hidden="1"/>
    <cellStyle name="Hipervínculo visitado" xfId="410" builtinId="9" hidden="1"/>
    <cellStyle name="Hipervínculo visitado" xfId="412" builtinId="9" hidden="1"/>
    <cellStyle name="Hipervínculo visitado" xfId="414" builtinId="9" hidden="1"/>
    <cellStyle name="Hipervínculo visitado" xfId="416" builtinId="9" hidden="1"/>
    <cellStyle name="Hipervínculo visitado" xfId="418" builtinId="9" hidden="1"/>
    <cellStyle name="Hipervínculo visitado" xfId="420" builtinId="9" hidden="1"/>
    <cellStyle name="Hipervínculo visitado" xfId="422" builtinId="9" hidden="1"/>
    <cellStyle name="Hipervínculo visitado" xfId="424" builtinId="9" hidden="1"/>
    <cellStyle name="Hipervínculo visitado" xfId="426" builtinId="9" hidden="1"/>
    <cellStyle name="Hipervínculo visitado" xfId="428" builtinId="9" hidden="1"/>
    <cellStyle name="Hipervínculo visitado" xfId="430" builtinId="9" hidden="1"/>
    <cellStyle name="Hipervínculo visitado" xfId="432" builtinId="9" hidden="1"/>
    <cellStyle name="Hipervínculo visitado" xfId="434" builtinId="9" hidden="1"/>
    <cellStyle name="Hipervínculo visitado" xfId="436" builtinId="9" hidden="1"/>
    <cellStyle name="Hipervínculo visitado" xfId="438" builtinId="9" hidden="1"/>
    <cellStyle name="Hipervínculo visitado" xfId="440" builtinId="9" hidden="1"/>
    <cellStyle name="Hipervínculo visitado" xfId="442" builtinId="9" hidden="1"/>
    <cellStyle name="Hipervínculo visitado" xfId="444" builtinId="9" hidden="1"/>
    <cellStyle name="Hipervínculo visitado" xfId="446" builtinId="9" hidden="1"/>
    <cellStyle name="Hipervínculo visitado" xfId="448" builtinId="9" hidden="1"/>
    <cellStyle name="Hipervínculo visitado" xfId="450" builtinId="9" hidden="1"/>
    <cellStyle name="Hipervínculo visitado" xfId="452" builtinId="9" hidden="1"/>
    <cellStyle name="Hipervínculo visitado" xfId="454" builtinId="9" hidden="1"/>
    <cellStyle name="Hipervínculo visitado" xfId="456" builtinId="9" hidden="1"/>
    <cellStyle name="Hipervínculo visitado" xfId="458" builtinId="9" hidden="1"/>
    <cellStyle name="Hipervínculo visitado" xfId="460" builtinId="9" hidden="1"/>
    <cellStyle name="Hipervínculo visitado" xfId="462" builtinId="9" hidden="1"/>
    <cellStyle name="Hipervínculo visitado" xfId="464" builtinId="9" hidden="1"/>
    <cellStyle name="Hipervínculo visitado" xfId="466" builtinId="9" hidden="1"/>
    <cellStyle name="Hipervínculo visitado" xfId="468" builtinId="9" hidden="1"/>
    <cellStyle name="Hipervínculo visitado" xfId="470" builtinId="9" hidden="1"/>
    <cellStyle name="Hipervínculo visitado" xfId="472" builtinId="9" hidden="1"/>
    <cellStyle name="Hipervínculo visitado" xfId="474" builtinId="9" hidden="1"/>
    <cellStyle name="Hipervínculo visitado" xfId="476" builtinId="9" hidden="1"/>
    <cellStyle name="Hipervínculo visitado" xfId="478" builtinId="9" hidden="1"/>
    <cellStyle name="Hipervínculo visitado" xfId="480" builtinId="9" hidden="1"/>
    <cellStyle name="Hipervínculo visitado" xfId="482" builtinId="9" hidden="1"/>
    <cellStyle name="Hipervínculo visitado" xfId="484" builtinId="9" hidden="1"/>
    <cellStyle name="Hipervínculo visitado" xfId="486" builtinId="9" hidden="1"/>
    <cellStyle name="Hipervínculo visitado" xfId="488" builtinId="9" hidden="1"/>
    <cellStyle name="Hipervínculo visitado" xfId="490" builtinId="9" hidden="1"/>
    <cellStyle name="Hipervínculo visitado" xfId="492" builtinId="9" hidden="1"/>
    <cellStyle name="Hipervínculo visitado" xfId="494" builtinId="9" hidden="1"/>
    <cellStyle name="Hipervínculo visitado" xfId="496" builtinId="9" hidden="1"/>
    <cellStyle name="Hipervínculo visitado" xfId="498" builtinId="9" hidden="1"/>
    <cellStyle name="Hipervínculo visitado" xfId="500" builtinId="9" hidden="1"/>
    <cellStyle name="Hipervínculo visitado" xfId="502" builtinId="9" hidden="1"/>
    <cellStyle name="Hipervínculo visitado" xfId="504" builtinId="9" hidden="1"/>
    <cellStyle name="Hipervínculo visitado" xfId="506" builtinId="9" hidden="1"/>
    <cellStyle name="Hipervínculo visitado" xfId="508" builtinId="9" hidden="1"/>
    <cellStyle name="Hipervínculo visitado" xfId="510" builtinId="9" hidden="1"/>
    <cellStyle name="Hipervínculo visitado" xfId="512" builtinId="9" hidden="1"/>
    <cellStyle name="Hipervínculo visitado" xfId="514" builtinId="9" hidden="1"/>
    <cellStyle name="Hipervínculo visitado" xfId="516" builtinId="9" hidden="1"/>
    <cellStyle name="Hipervínculo visitado" xfId="518" builtinId="9" hidden="1"/>
    <cellStyle name="Hipervínculo visitado" xfId="520" builtinId="9" hidden="1"/>
    <cellStyle name="Hipervínculo visitado" xfId="522" builtinId="9" hidden="1"/>
    <cellStyle name="Hipervínculo visitado" xfId="524" builtinId="9" hidden="1"/>
    <cellStyle name="Hipervínculo visitado" xfId="526" builtinId="9" hidden="1"/>
    <cellStyle name="Hipervínculo visitado" xfId="528" builtinId="9" hidden="1"/>
    <cellStyle name="Hipervínculo visitado" xfId="530" builtinId="9" hidden="1"/>
    <cellStyle name="Hipervínculo visitado" xfId="532" builtinId="9" hidden="1"/>
    <cellStyle name="Hipervínculo visitado" xfId="534" builtinId="9" hidden="1"/>
    <cellStyle name="Hipervínculo visitado" xfId="536" builtinId="9" hidden="1"/>
    <cellStyle name="Hipervínculo visitado" xfId="538" builtinId="9" hidden="1"/>
    <cellStyle name="Hipervínculo visitado" xfId="540" builtinId="9" hidden="1"/>
    <cellStyle name="Hipervínculo visitado" xfId="542" builtinId="9" hidden="1"/>
    <cellStyle name="Hipervínculo visitado" xfId="544" builtinId="9" hidden="1"/>
    <cellStyle name="Hipervínculo visitado" xfId="546" builtinId="9" hidden="1"/>
    <cellStyle name="Hipervínculo visitado" xfId="548" builtinId="9" hidden="1"/>
    <cellStyle name="Hipervínculo visitado" xfId="550" builtinId="9" hidden="1"/>
    <cellStyle name="Hipervínculo visitado" xfId="552" builtinId="9" hidden="1"/>
    <cellStyle name="Hipervínculo visitado" xfId="554" builtinId="9" hidden="1"/>
    <cellStyle name="Hipervínculo visitado" xfId="556" builtinId="9" hidden="1"/>
    <cellStyle name="Hipervínculo visitado" xfId="558" builtinId="9" hidden="1"/>
    <cellStyle name="Hipervínculo visitado" xfId="560" builtinId="9" hidden="1"/>
    <cellStyle name="Hipervínculo visitado" xfId="562" builtinId="9" hidden="1"/>
    <cellStyle name="Hipervínculo visitado" xfId="564" builtinId="9" hidden="1"/>
    <cellStyle name="Hipervínculo visitado" xfId="566" builtinId="9" hidden="1"/>
    <cellStyle name="Hipervínculo visitado" xfId="568" builtinId="9" hidden="1"/>
    <cellStyle name="Hipervínculo visitado" xfId="570" builtinId="9" hidden="1"/>
    <cellStyle name="Hipervínculo visitado" xfId="572" builtinId="9" hidden="1"/>
    <cellStyle name="Hipervínculo visitado" xfId="574" builtinId="9" hidden="1"/>
    <cellStyle name="Hipervínculo visitado" xfId="576" builtinId="9" hidden="1"/>
    <cellStyle name="Hipervínculo visitado" xfId="578" builtinId="9" hidden="1"/>
    <cellStyle name="Hipervínculo visitado" xfId="580" builtinId="9" hidden="1"/>
    <cellStyle name="Hipervínculo visitado" xfId="582" builtinId="9" hidden="1"/>
    <cellStyle name="Hipervínculo visitado" xfId="584" builtinId="9" hidden="1"/>
    <cellStyle name="Hipervínculo visitado" xfId="586" builtinId="9" hidden="1"/>
    <cellStyle name="Hipervínculo visitado" xfId="588" builtinId="9" hidden="1"/>
    <cellStyle name="Hipervínculo visitado" xfId="590" builtinId="9" hidden="1"/>
    <cellStyle name="Hipervínculo visitado" xfId="592" builtinId="9" hidden="1"/>
    <cellStyle name="Hipervínculo visitado" xfId="594" builtinId="9" hidden="1"/>
    <cellStyle name="Hipervínculo visitado" xfId="596" builtinId="9" hidden="1"/>
    <cellStyle name="Hipervínculo visitado" xfId="598" builtinId="9" hidden="1"/>
    <cellStyle name="Hipervínculo visitado" xfId="600" builtinId="9" hidden="1"/>
    <cellStyle name="Hipervínculo visitado" xfId="602" builtinId="9" hidden="1"/>
    <cellStyle name="Hipervínculo visitado" xfId="604" builtinId="9" hidden="1"/>
    <cellStyle name="Hipervínculo visitado" xfId="606" builtinId="9" hidden="1"/>
    <cellStyle name="Hipervínculo visitado" xfId="608" builtinId="9" hidden="1"/>
    <cellStyle name="Hipervínculo visitado" xfId="610" builtinId="9" hidden="1"/>
    <cellStyle name="Hipervínculo visitado" xfId="612" builtinId="9" hidden="1"/>
    <cellStyle name="Hipervínculo visitado" xfId="614" builtinId="9" hidden="1"/>
    <cellStyle name="Hipervínculo visitado" xfId="616" builtinId="9" hidden="1"/>
    <cellStyle name="Hipervínculo visitado" xfId="618" builtinId="9" hidden="1"/>
    <cellStyle name="Hipervínculo visitado" xfId="620" builtinId="9" hidden="1"/>
    <cellStyle name="Hipervínculo visitado" xfId="622" builtinId="9" hidden="1"/>
    <cellStyle name="Hipervínculo visitado" xfId="624" builtinId="9" hidden="1"/>
    <cellStyle name="Hipervínculo visitado" xfId="626" builtinId="9" hidden="1"/>
    <cellStyle name="Hipervínculo visitado" xfId="628" builtinId="9" hidden="1"/>
    <cellStyle name="Hipervínculo visitado" xfId="630" builtinId="9" hidden="1"/>
    <cellStyle name="Hipervínculo visitado" xfId="632" builtinId="9" hidden="1"/>
    <cellStyle name="Hipervínculo visitado" xfId="634" builtinId="9" hidden="1"/>
    <cellStyle name="Hipervínculo visitado" xfId="636" builtinId="9" hidden="1"/>
    <cellStyle name="Hipervínculo visitado" xfId="638" builtinId="9" hidden="1"/>
    <cellStyle name="Hipervínculo visitado" xfId="640" builtinId="9" hidden="1"/>
    <cellStyle name="Hipervínculo visitado" xfId="642" builtinId="9" hidden="1"/>
    <cellStyle name="Hipervínculo visitado" xfId="644" builtinId="9" hidden="1"/>
    <cellStyle name="Hipervínculo visitado" xfId="646" builtinId="9" hidden="1"/>
    <cellStyle name="Hipervínculo visitado" xfId="648" builtinId="9" hidden="1"/>
    <cellStyle name="Hipervínculo visitado" xfId="650" builtinId="9" hidden="1"/>
    <cellStyle name="Hipervínculo visitado" xfId="652" builtinId="9" hidden="1"/>
    <cellStyle name="Hipervínculo visitado" xfId="654" builtinId="9" hidden="1"/>
    <cellStyle name="Hipervínculo visitado" xfId="656" builtinId="9" hidden="1"/>
    <cellStyle name="Hipervínculo visitado" xfId="658" builtinId="9" hidden="1"/>
    <cellStyle name="Hipervínculo visitado" xfId="660" builtinId="9" hidden="1"/>
    <cellStyle name="Hipervínculo visitado" xfId="662" builtinId="9" hidden="1"/>
    <cellStyle name="Hipervínculo visitado" xfId="664" builtinId="9" hidden="1"/>
    <cellStyle name="Hipervínculo visitado" xfId="666" builtinId="9" hidden="1"/>
    <cellStyle name="Hipervínculo visitado" xfId="668" builtinId="9" hidden="1"/>
    <cellStyle name="Hipervínculo visitado" xfId="670" builtinId="9" hidden="1"/>
    <cellStyle name="Hipervínculo visitado" xfId="672" builtinId="9" hidden="1"/>
    <cellStyle name="Hipervínculo visitado" xfId="674" builtinId="9" hidden="1"/>
    <cellStyle name="Hipervínculo visitado" xfId="676" builtinId="9" hidden="1"/>
    <cellStyle name="Hipervínculo visitado" xfId="678" builtinId="9" hidden="1"/>
    <cellStyle name="Hipervínculo visitado" xfId="680" builtinId="9" hidden="1"/>
    <cellStyle name="Hipervínculo visitado" xfId="682" builtinId="9" hidden="1"/>
    <cellStyle name="Hipervínculo visitado" xfId="684" builtinId="9" hidden="1"/>
    <cellStyle name="Hipervínculo visitado" xfId="686" builtinId="9" hidden="1"/>
    <cellStyle name="Hipervínculo visitado" xfId="688" builtinId="9" hidden="1"/>
    <cellStyle name="Hipervínculo visitado" xfId="690" builtinId="9" hidden="1"/>
    <cellStyle name="Hipervínculo visitado" xfId="692" builtinId="9" hidden="1"/>
    <cellStyle name="Hipervínculo visitado" xfId="694" builtinId="9" hidden="1"/>
    <cellStyle name="Hipervínculo visitado" xfId="696" builtinId="9" hidden="1"/>
    <cellStyle name="Hipervínculo visitado" xfId="698" builtinId="9" hidden="1"/>
    <cellStyle name="Hipervínculo visitado" xfId="700" builtinId="9" hidden="1"/>
    <cellStyle name="Hipervínculo visitado" xfId="702" builtinId="9" hidden="1"/>
    <cellStyle name="Hipervínculo visitado" xfId="704" builtinId="9" hidden="1"/>
    <cellStyle name="Hipervínculo visitado" xfId="706" builtinId="9" hidden="1"/>
    <cellStyle name="Hipervínculo visitado" xfId="708" builtinId="9" hidden="1"/>
    <cellStyle name="Hipervínculo visitado" xfId="710" builtinId="9" hidden="1"/>
    <cellStyle name="Hipervínculo visitado" xfId="712" builtinId="9" hidden="1"/>
    <cellStyle name="Hipervínculo visitado" xfId="714" builtinId="9" hidden="1"/>
    <cellStyle name="Hipervínculo visitado" xfId="716" builtinId="9" hidden="1"/>
    <cellStyle name="Hipervínculo visitado" xfId="718" builtinId="9" hidden="1"/>
    <cellStyle name="Hipervínculo visitado" xfId="720" builtinId="9" hidden="1"/>
    <cellStyle name="Hipervínculo visitado" xfId="722" builtinId="9" hidden="1"/>
    <cellStyle name="Hipervínculo visitado" xfId="724" builtinId="9" hidden="1"/>
    <cellStyle name="Hipervínculo visitado" xfId="726" builtinId="9" hidden="1"/>
    <cellStyle name="Hipervínculo visitado" xfId="728" builtinId="9" hidden="1"/>
    <cellStyle name="Hipervínculo visitado" xfId="730" builtinId="9" hidden="1"/>
    <cellStyle name="Hipervínculo visitado" xfId="732" builtinId="9" hidden="1"/>
    <cellStyle name="Hipervínculo visitado" xfId="734" builtinId="9" hidden="1"/>
    <cellStyle name="Hipervínculo visitado" xfId="736" builtinId="9" hidden="1"/>
    <cellStyle name="Hipervínculo visitado" xfId="738" builtinId="9" hidden="1"/>
    <cellStyle name="Hipervínculo visitado" xfId="740" builtinId="9" hidden="1"/>
    <cellStyle name="Hipervínculo visitado" xfId="742" builtinId="9" hidden="1"/>
    <cellStyle name="Hipervínculo visitado" xfId="744" builtinId="9" hidden="1"/>
    <cellStyle name="Hipervínculo visitado" xfId="746" builtinId="9" hidden="1"/>
    <cellStyle name="Hipervínculo visitado" xfId="748" builtinId="9" hidden="1"/>
    <cellStyle name="Hipervínculo visitado" xfId="750" builtinId="9" hidden="1"/>
    <cellStyle name="Hipervínculo visitado" xfId="752" builtinId="9" hidden="1"/>
    <cellStyle name="Hipervínculo visitado" xfId="754" builtinId="9" hidden="1"/>
    <cellStyle name="Hipervínculo visitado" xfId="756" builtinId="9" hidden="1"/>
    <cellStyle name="Hipervínculo visitado" xfId="758" builtinId="9" hidden="1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2082800</xdr:colOff>
      <xdr:row>1</xdr:row>
      <xdr:rowOff>25400</xdr:rowOff>
    </xdr:from>
    <xdr:to>
      <xdr:col>17</xdr:col>
      <xdr:colOff>457200</xdr:colOff>
      <xdr:row>4</xdr:row>
      <xdr:rowOff>152400</xdr:rowOff>
    </xdr:to>
    <xdr:pic>
      <xdr:nvPicPr>
        <xdr:cNvPr id="4" name="Imagen 3"/>
        <xdr:cNvPicPr/>
      </xdr:nvPicPr>
      <xdr:blipFill>
        <a:blip xmlns:r="http://schemas.openxmlformats.org/officeDocument/2006/relationships" r:embed="rId2"/>
        <a:srcRect l="21390" t="37135" r="18600" b="43236"/>
        <a:stretch>
          <a:fillRect/>
        </a:stretch>
      </xdr:blipFill>
      <xdr:spPr bwMode="auto">
        <a:xfrm>
          <a:off x="19177000" y="215900"/>
          <a:ext cx="2565400" cy="889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87"/>
  <sheetViews>
    <sheetView tabSelected="1" topLeftCell="D27" zoomScale="70" zoomScaleNormal="70" workbookViewId="0">
      <selection activeCell="Q36" sqref="Q36"/>
    </sheetView>
  </sheetViews>
  <sheetFormatPr baseColWidth="10" defaultColWidth="10.75" defaultRowHeight="15" x14ac:dyDescent="0.2"/>
  <cols>
    <col min="1" max="1" width="2.375" style="1" customWidth="1"/>
    <col min="2" max="2" width="20.75" style="1" customWidth="1"/>
    <col min="3" max="4" width="19.75" style="1" customWidth="1"/>
    <col min="5" max="5" width="11.25" style="1" customWidth="1"/>
    <col min="6" max="6" width="12.25" style="1" customWidth="1"/>
    <col min="7" max="7" width="36.25" style="1" customWidth="1"/>
    <col min="8" max="8" width="13.75" style="1" customWidth="1"/>
    <col min="9" max="9" width="12.75" style="1" hidden="1" customWidth="1"/>
    <col min="10" max="11" width="9.625" style="1" customWidth="1"/>
    <col min="12" max="12" width="9.75" style="1" hidden="1" customWidth="1"/>
    <col min="13" max="13" width="10.75" style="1"/>
    <col min="14" max="15" width="13.125" style="1" customWidth="1"/>
    <col min="16" max="18" width="23.625" style="1" customWidth="1"/>
    <col min="19" max="20" width="12.625" style="1" customWidth="1"/>
    <col min="21" max="16384" width="10.75" style="1"/>
  </cols>
  <sheetData>
    <row r="2" spans="2:20" ht="20.100000000000001" customHeight="1" x14ac:dyDescent="0.2">
      <c r="B2" s="220" t="s">
        <v>16</v>
      </c>
      <c r="C2" s="220"/>
      <c r="D2" s="220"/>
      <c r="E2" s="220"/>
      <c r="F2" s="220"/>
      <c r="G2" s="220"/>
      <c r="H2" s="220"/>
      <c r="I2" s="220"/>
      <c r="J2" s="220"/>
      <c r="K2" s="220"/>
      <c r="L2" s="220"/>
      <c r="M2" s="220"/>
      <c r="N2" s="220"/>
      <c r="O2" s="220"/>
      <c r="P2" s="220"/>
      <c r="Q2" s="220"/>
      <c r="R2" s="220"/>
      <c r="S2" s="220"/>
      <c r="T2" s="220"/>
    </row>
    <row r="3" spans="2:20" ht="20.100000000000001" customHeight="1" x14ac:dyDescent="0.2">
      <c r="B3" s="220" t="s">
        <v>19</v>
      </c>
      <c r="C3" s="220"/>
      <c r="D3" s="220"/>
      <c r="E3" s="220"/>
      <c r="F3" s="220"/>
      <c r="G3" s="220"/>
      <c r="H3" s="220"/>
      <c r="I3" s="220"/>
      <c r="J3" s="220"/>
      <c r="K3" s="220"/>
      <c r="L3" s="220"/>
      <c r="M3" s="220"/>
      <c r="N3" s="220"/>
      <c r="O3" s="220"/>
      <c r="P3" s="220"/>
      <c r="Q3" s="220"/>
      <c r="R3" s="220"/>
      <c r="S3" s="220"/>
      <c r="T3" s="220"/>
    </row>
    <row r="4" spans="2:20" ht="20.100000000000001" customHeight="1" x14ac:dyDescent="0.2">
      <c r="B4" s="220" t="s">
        <v>27</v>
      </c>
      <c r="C4" s="220"/>
      <c r="D4" s="220"/>
      <c r="E4" s="220"/>
      <c r="F4" s="220"/>
      <c r="G4" s="220"/>
      <c r="H4" s="220"/>
      <c r="I4" s="220"/>
      <c r="J4" s="220"/>
      <c r="K4" s="220"/>
      <c r="L4" s="220"/>
      <c r="M4" s="220"/>
      <c r="N4" s="220"/>
      <c r="O4" s="220"/>
      <c r="P4" s="220"/>
      <c r="Q4" s="220"/>
      <c r="R4" s="220"/>
      <c r="S4" s="220"/>
      <c r="T4" s="220"/>
    </row>
    <row r="6" spans="2:20" ht="15.75" thickBot="1" x14ac:dyDescent="0.25"/>
    <row r="7" spans="2:20" ht="18" customHeight="1" thickBot="1" x14ac:dyDescent="0.25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 x14ac:dyDescent="0.25">
      <c r="B8" s="7">
        <v>2018</v>
      </c>
      <c r="C8" s="26">
        <v>43465</v>
      </c>
      <c r="D8" s="221" t="s">
        <v>3</v>
      </c>
      <c r="E8" s="222"/>
      <c r="F8" s="222"/>
      <c r="G8" s="222"/>
      <c r="H8" s="222"/>
      <c r="I8" s="222"/>
      <c r="J8" s="222"/>
      <c r="K8" s="223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 x14ac:dyDescent="0.2">
      <c r="B9" s="224" t="s">
        <v>17</v>
      </c>
      <c r="C9" s="227" t="s">
        <v>18</v>
      </c>
      <c r="D9" s="230" t="s">
        <v>0</v>
      </c>
      <c r="E9" s="233" t="s">
        <v>4</v>
      </c>
      <c r="F9" s="233"/>
      <c r="G9" s="233" t="s">
        <v>5</v>
      </c>
      <c r="H9" s="233"/>
      <c r="I9" s="233"/>
      <c r="J9" s="233"/>
      <c r="K9" s="235"/>
      <c r="L9" s="5"/>
      <c r="M9" s="230" t="s">
        <v>6</v>
      </c>
      <c r="N9" s="235"/>
      <c r="O9" s="236" t="s">
        <v>24</v>
      </c>
      <c r="P9" s="237"/>
      <c r="Q9" s="237"/>
      <c r="R9" s="237"/>
      <c r="S9" s="237"/>
      <c r="T9" s="238"/>
    </row>
    <row r="10" spans="2:20" ht="17.100000000000001" customHeight="1" x14ac:dyDescent="0.2">
      <c r="B10" s="225"/>
      <c r="C10" s="228"/>
      <c r="D10" s="231"/>
      <c r="E10" s="234"/>
      <c r="F10" s="234"/>
      <c r="G10" s="234" t="s">
        <v>7</v>
      </c>
      <c r="H10" s="242" t="s">
        <v>25</v>
      </c>
      <c r="I10" s="242" t="s">
        <v>26</v>
      </c>
      <c r="J10" s="245" t="s">
        <v>1</v>
      </c>
      <c r="K10" s="247" t="s">
        <v>8</v>
      </c>
      <c r="L10" s="6"/>
      <c r="M10" s="249" t="s">
        <v>9</v>
      </c>
      <c r="N10" s="251" t="s">
        <v>10</v>
      </c>
      <c r="O10" s="239"/>
      <c r="P10" s="240"/>
      <c r="Q10" s="240"/>
      <c r="R10" s="240"/>
      <c r="S10" s="240"/>
      <c r="T10" s="241"/>
    </row>
    <row r="11" spans="2:20" ht="37.5" customHeight="1" thickBot="1" x14ac:dyDescent="0.25">
      <c r="B11" s="226"/>
      <c r="C11" s="229"/>
      <c r="D11" s="232"/>
      <c r="E11" s="29" t="s">
        <v>11</v>
      </c>
      <c r="F11" s="29" t="s">
        <v>12</v>
      </c>
      <c r="G11" s="242"/>
      <c r="H11" s="243"/>
      <c r="I11" s="244"/>
      <c r="J11" s="246"/>
      <c r="K11" s="248"/>
      <c r="L11" s="19"/>
      <c r="M11" s="250"/>
      <c r="N11" s="252"/>
      <c r="O11" s="30" t="s">
        <v>23</v>
      </c>
      <c r="P11" s="31" t="s">
        <v>20</v>
      </c>
      <c r="Q11" s="32" t="s">
        <v>21</v>
      </c>
      <c r="R11" s="20" t="s">
        <v>22</v>
      </c>
      <c r="S11" s="20" t="s">
        <v>14</v>
      </c>
      <c r="T11" s="21" t="s">
        <v>15</v>
      </c>
    </row>
    <row r="12" spans="2:20" ht="45.95" customHeight="1" thickBot="1" x14ac:dyDescent="0.25">
      <c r="B12" s="207" t="s">
        <v>90</v>
      </c>
      <c r="C12" s="153" t="s">
        <v>86</v>
      </c>
      <c r="D12" s="88" t="s">
        <v>82</v>
      </c>
      <c r="E12" s="89">
        <v>43101</v>
      </c>
      <c r="F12" s="89">
        <v>43465</v>
      </c>
      <c r="G12" s="98" t="s">
        <v>28</v>
      </c>
      <c r="H12" s="90">
        <v>17</v>
      </c>
      <c r="I12" s="91">
        <f>+J12</f>
        <v>17</v>
      </c>
      <c r="J12" s="90">
        <v>17</v>
      </c>
      <c r="K12" s="92">
        <v>17</v>
      </c>
      <c r="L12" s="93">
        <f>+K12/J12</f>
        <v>1</v>
      </c>
      <c r="M12" s="94">
        <f>DAYS360(E12,$C$8)/DAYS360(E12,F12)</f>
        <v>1</v>
      </c>
      <c r="N12" s="95">
        <f>IF(J12=0," -",IF(L12&gt;100%,100%,L12))</f>
        <v>1</v>
      </c>
      <c r="O12" s="96">
        <v>2210219</v>
      </c>
      <c r="P12" s="90">
        <v>6975188</v>
      </c>
      <c r="Q12" s="90">
        <v>6432681</v>
      </c>
      <c r="R12" s="90">
        <v>0</v>
      </c>
      <c r="S12" s="97">
        <f>IF(P12=0," -",Q12/P12)</f>
        <v>0.92222331498448495</v>
      </c>
      <c r="T12" s="95" t="str">
        <f>IF(R12=0," -",IF(Q12=0,100%,R12/Q12))</f>
        <v xml:space="preserve"> -</v>
      </c>
    </row>
    <row r="13" spans="2:20" ht="12.95" customHeight="1" thickBot="1" x14ac:dyDescent="0.25">
      <c r="B13" s="208"/>
      <c r="C13" s="27"/>
      <c r="D13" s="27"/>
      <c r="E13" s="134"/>
      <c r="F13" s="135"/>
      <c r="G13" s="136"/>
      <c r="H13" s="137"/>
      <c r="I13" s="137"/>
      <c r="J13" s="137"/>
      <c r="K13" s="137"/>
      <c r="L13" s="138"/>
      <c r="M13" s="136"/>
      <c r="N13" s="136"/>
      <c r="O13" s="136"/>
      <c r="P13" s="139"/>
      <c r="Q13" s="27"/>
      <c r="R13" s="27"/>
      <c r="S13" s="140"/>
      <c r="T13" s="141"/>
    </row>
    <row r="14" spans="2:20" ht="78" customHeight="1" thickBot="1" x14ac:dyDescent="0.25">
      <c r="B14" s="208"/>
      <c r="C14" s="154" t="s">
        <v>87</v>
      </c>
      <c r="D14" s="63" t="s">
        <v>83</v>
      </c>
      <c r="E14" s="55">
        <v>43101</v>
      </c>
      <c r="F14" s="116">
        <v>43465</v>
      </c>
      <c r="G14" s="60" t="s">
        <v>29</v>
      </c>
      <c r="H14" s="56">
        <v>1</v>
      </c>
      <c r="I14" s="53">
        <f>+J14</f>
        <v>1</v>
      </c>
      <c r="J14" s="56">
        <v>1</v>
      </c>
      <c r="K14" s="74">
        <v>1</v>
      </c>
      <c r="L14" s="82">
        <f t="shared" ref="L14:L82" si="0">+K14/J14</f>
        <v>1</v>
      </c>
      <c r="M14" s="80">
        <f t="shared" ref="M14:M82" si="1">DAYS360(E14,$C$8)/DAYS360(E14,F14)</f>
        <v>1</v>
      </c>
      <c r="N14" s="58">
        <f t="shared" ref="N14:N82" si="2">IF(J14=0," -",IF(L14&gt;100%,100%,L14))</f>
        <v>1</v>
      </c>
      <c r="O14" s="77" t="s">
        <v>129</v>
      </c>
      <c r="P14" s="57">
        <v>0</v>
      </c>
      <c r="Q14" s="57">
        <v>0</v>
      </c>
      <c r="R14" s="57">
        <v>0</v>
      </c>
      <c r="S14" s="56" t="str">
        <f t="shared" ref="S14:S82" si="3">IF(P14=0," -",Q14/P14)</f>
        <v xml:space="preserve"> -</v>
      </c>
      <c r="T14" s="58" t="str">
        <f t="shared" ref="T14:T82" si="4">IF(R14=0," -",IF(Q14=0,100%,R14/Q14))</f>
        <v xml:space="preserve"> -</v>
      </c>
    </row>
    <row r="15" spans="2:20" ht="12.95" customHeight="1" thickBot="1" x14ac:dyDescent="0.25">
      <c r="B15" s="208"/>
      <c r="C15" s="28"/>
      <c r="D15" s="34"/>
      <c r="E15" s="36"/>
      <c r="F15" s="37"/>
      <c r="G15" s="33"/>
      <c r="H15" s="38"/>
      <c r="I15" s="85"/>
      <c r="J15" s="38"/>
      <c r="K15" s="38"/>
      <c r="L15" s="39"/>
      <c r="M15" s="33"/>
      <c r="N15" s="33"/>
      <c r="O15" s="33"/>
      <c r="P15" s="83"/>
      <c r="Q15" s="34"/>
      <c r="R15" s="34"/>
      <c r="S15" s="35"/>
      <c r="T15" s="40"/>
    </row>
    <row r="16" spans="2:20" ht="45.75" thickBot="1" x14ac:dyDescent="0.25">
      <c r="B16" s="208"/>
      <c r="C16" s="154" t="s">
        <v>88</v>
      </c>
      <c r="D16" s="63" t="s">
        <v>84</v>
      </c>
      <c r="E16" s="55">
        <v>43101</v>
      </c>
      <c r="F16" s="55">
        <v>43465</v>
      </c>
      <c r="G16" s="60" t="s">
        <v>30</v>
      </c>
      <c r="H16" s="57">
        <v>1</v>
      </c>
      <c r="I16" s="52">
        <f>+J16</f>
        <v>1</v>
      </c>
      <c r="J16" s="57">
        <v>1</v>
      </c>
      <c r="K16" s="73">
        <v>0</v>
      </c>
      <c r="L16" s="82">
        <f t="shared" si="0"/>
        <v>0</v>
      </c>
      <c r="M16" s="80">
        <f t="shared" si="1"/>
        <v>1</v>
      </c>
      <c r="N16" s="58">
        <f t="shared" si="2"/>
        <v>0</v>
      </c>
      <c r="O16" s="77">
        <v>2210198</v>
      </c>
      <c r="P16" s="57">
        <v>0</v>
      </c>
      <c r="Q16" s="57">
        <v>0</v>
      </c>
      <c r="R16" s="57">
        <v>0</v>
      </c>
      <c r="S16" s="56" t="str">
        <f t="shared" si="3"/>
        <v xml:space="preserve"> -</v>
      </c>
      <c r="T16" s="58" t="str">
        <f t="shared" si="4"/>
        <v xml:space="preserve"> -</v>
      </c>
    </row>
    <row r="17" spans="2:20" ht="12.95" customHeight="1" thickBot="1" x14ac:dyDescent="0.25">
      <c r="B17" s="208"/>
      <c r="C17" s="34"/>
      <c r="D17" s="34"/>
      <c r="E17" s="36"/>
      <c r="F17" s="37"/>
      <c r="G17" s="33"/>
      <c r="H17" s="38"/>
      <c r="I17" s="124"/>
      <c r="J17" s="38"/>
      <c r="K17" s="38"/>
      <c r="L17" s="39"/>
      <c r="M17" s="33"/>
      <c r="N17" s="33"/>
      <c r="O17" s="33"/>
      <c r="P17" s="83"/>
      <c r="Q17" s="34"/>
      <c r="R17" s="34"/>
      <c r="S17" s="35"/>
      <c r="T17" s="40"/>
    </row>
    <row r="18" spans="2:20" ht="30" customHeight="1" x14ac:dyDescent="0.2">
      <c r="B18" s="208"/>
      <c r="C18" s="207" t="s">
        <v>89</v>
      </c>
      <c r="D18" s="216" t="s">
        <v>121</v>
      </c>
      <c r="E18" s="89">
        <v>43101</v>
      </c>
      <c r="F18" s="155">
        <v>43465</v>
      </c>
      <c r="G18" s="13" t="s">
        <v>119</v>
      </c>
      <c r="H18" s="156">
        <v>1</v>
      </c>
      <c r="I18" s="156">
        <f>+J18</f>
        <v>1</v>
      </c>
      <c r="J18" s="156">
        <v>1</v>
      </c>
      <c r="K18" s="161">
        <v>1</v>
      </c>
      <c r="L18" s="163">
        <f t="shared" ref="L18:L19" si="5">+K18/J18</f>
        <v>1</v>
      </c>
      <c r="M18" s="170">
        <f t="shared" ref="M18:M20" si="6">DAYS360(E18,$C$8)/DAYS360(E18,F18)</f>
        <v>1</v>
      </c>
      <c r="N18" s="160">
        <f t="shared" ref="N18:N20" si="7">IF(J18=0," -",IF(L18&gt;100%,100%,L18))</f>
        <v>1</v>
      </c>
      <c r="O18" s="162">
        <v>2210269</v>
      </c>
      <c r="P18" s="157">
        <v>461880</v>
      </c>
      <c r="Q18" s="158">
        <v>461880</v>
      </c>
      <c r="R18" s="158">
        <v>0</v>
      </c>
      <c r="S18" s="159">
        <f t="shared" ref="S18:S20" si="8">IF(P18=0," -",Q18/P18)</f>
        <v>1</v>
      </c>
      <c r="T18" s="160" t="str">
        <f t="shared" ref="T18:T20" si="9">IF(R18=0," -",IF(Q18=0,100%,R18/Q18))</f>
        <v xml:space="preserve"> -</v>
      </c>
    </row>
    <row r="19" spans="2:20" ht="45.95" customHeight="1" thickBot="1" x14ac:dyDescent="0.25">
      <c r="B19" s="208"/>
      <c r="C19" s="208"/>
      <c r="D19" s="217"/>
      <c r="E19" s="99">
        <v>43101</v>
      </c>
      <c r="F19" s="123">
        <v>43465</v>
      </c>
      <c r="G19" s="12" t="s">
        <v>120</v>
      </c>
      <c r="H19" s="200">
        <v>150</v>
      </c>
      <c r="I19" s="200" t="e">
        <f>+J19+(#REF!-#REF!)</f>
        <v>#REF!</v>
      </c>
      <c r="J19" s="200">
        <v>50</v>
      </c>
      <c r="K19" s="201">
        <v>93</v>
      </c>
      <c r="L19" s="164">
        <f t="shared" si="5"/>
        <v>1.86</v>
      </c>
      <c r="M19" s="171">
        <f t="shared" si="6"/>
        <v>1</v>
      </c>
      <c r="N19" s="169">
        <f t="shared" si="7"/>
        <v>1</v>
      </c>
      <c r="O19" s="165">
        <v>2210905</v>
      </c>
      <c r="P19" s="166">
        <v>0</v>
      </c>
      <c r="Q19" s="167">
        <v>0</v>
      </c>
      <c r="R19" s="167">
        <v>0</v>
      </c>
      <c r="S19" s="168" t="str">
        <f t="shared" si="8"/>
        <v xml:space="preserve"> -</v>
      </c>
      <c r="T19" s="169" t="str">
        <f t="shared" si="9"/>
        <v xml:space="preserve"> -</v>
      </c>
    </row>
    <row r="20" spans="2:20" ht="60" customHeight="1" x14ac:dyDescent="0.2">
      <c r="B20" s="208"/>
      <c r="C20" s="208"/>
      <c r="D20" s="218" t="s">
        <v>85</v>
      </c>
      <c r="E20" s="49">
        <v>43101</v>
      </c>
      <c r="F20" s="198">
        <v>43465</v>
      </c>
      <c r="G20" s="13" t="s">
        <v>127</v>
      </c>
      <c r="H20" s="159">
        <v>1</v>
      </c>
      <c r="I20" s="159" t="e">
        <f>+J20+(#REF!-#REF!)</f>
        <v>#REF!</v>
      </c>
      <c r="J20" s="159">
        <v>0</v>
      </c>
      <c r="K20" s="160">
        <v>0</v>
      </c>
      <c r="L20" s="163" t="e">
        <f>+K20/J20</f>
        <v>#DIV/0!</v>
      </c>
      <c r="M20" s="170">
        <f t="shared" si="6"/>
        <v>1</v>
      </c>
      <c r="N20" s="160" t="str">
        <f t="shared" si="7"/>
        <v xml:space="preserve"> -</v>
      </c>
      <c r="O20" s="199">
        <v>2210270</v>
      </c>
      <c r="P20" s="157">
        <v>0</v>
      </c>
      <c r="Q20" s="158">
        <v>0</v>
      </c>
      <c r="R20" s="158">
        <v>0</v>
      </c>
      <c r="S20" s="159" t="str">
        <f t="shared" si="8"/>
        <v xml:space="preserve"> -</v>
      </c>
      <c r="T20" s="160" t="str">
        <f t="shared" si="9"/>
        <v xml:space="preserve"> -</v>
      </c>
    </row>
    <row r="21" spans="2:20" ht="75.75" thickBot="1" x14ac:dyDescent="0.25">
      <c r="B21" s="209"/>
      <c r="C21" s="209"/>
      <c r="D21" s="219"/>
      <c r="E21" s="142">
        <v>43101</v>
      </c>
      <c r="F21" s="152">
        <v>43465</v>
      </c>
      <c r="G21" s="143" t="s">
        <v>31</v>
      </c>
      <c r="H21" s="149">
        <v>1</v>
      </c>
      <c r="I21" s="149">
        <f>+J21</f>
        <v>1</v>
      </c>
      <c r="J21" s="149">
        <v>1</v>
      </c>
      <c r="K21" s="147">
        <v>1</v>
      </c>
      <c r="L21" s="145">
        <f t="shared" si="0"/>
        <v>1</v>
      </c>
      <c r="M21" s="146">
        <f t="shared" si="1"/>
        <v>1</v>
      </c>
      <c r="N21" s="147">
        <f t="shared" si="2"/>
        <v>1</v>
      </c>
      <c r="O21" s="148">
        <v>2210271</v>
      </c>
      <c r="P21" s="144">
        <v>2472944</v>
      </c>
      <c r="Q21" s="144">
        <v>2275146</v>
      </c>
      <c r="R21" s="144">
        <v>0</v>
      </c>
      <c r="S21" s="149">
        <f t="shared" si="3"/>
        <v>0.92001517219961304</v>
      </c>
      <c r="T21" s="147" t="str">
        <f t="shared" si="4"/>
        <v xml:space="preserve"> -</v>
      </c>
    </row>
    <row r="22" spans="2:20" ht="12.95" customHeight="1" thickBot="1" x14ac:dyDescent="0.25">
      <c r="B22" s="65"/>
      <c r="C22" s="64"/>
      <c r="D22" s="41"/>
      <c r="E22" s="42"/>
      <c r="F22" s="42"/>
      <c r="G22" s="41"/>
      <c r="H22" s="43"/>
      <c r="I22" s="86"/>
      <c r="J22" s="43"/>
      <c r="K22" s="43"/>
      <c r="L22" s="44"/>
      <c r="M22" s="45"/>
      <c r="N22" s="45"/>
      <c r="O22" s="41"/>
      <c r="P22" s="43"/>
      <c r="Q22" s="43"/>
      <c r="R22" s="43"/>
      <c r="S22" s="45"/>
      <c r="T22" s="46"/>
    </row>
    <row r="23" spans="2:20" ht="30.75" thickBot="1" x14ac:dyDescent="0.25">
      <c r="B23" s="66" t="s">
        <v>93</v>
      </c>
      <c r="C23" s="66" t="s">
        <v>92</v>
      </c>
      <c r="D23" s="63" t="s">
        <v>91</v>
      </c>
      <c r="E23" s="55">
        <v>43101</v>
      </c>
      <c r="F23" s="55">
        <v>43465</v>
      </c>
      <c r="G23" s="59" t="s">
        <v>32</v>
      </c>
      <c r="H23" s="57">
        <v>3</v>
      </c>
      <c r="I23" s="52" t="e">
        <f>+J23+(#REF!-#REF!)</f>
        <v>#REF!</v>
      </c>
      <c r="J23" s="57">
        <v>1</v>
      </c>
      <c r="K23" s="73">
        <v>0</v>
      </c>
      <c r="L23" s="82">
        <f t="shared" si="0"/>
        <v>0</v>
      </c>
      <c r="M23" s="80">
        <f t="shared" si="1"/>
        <v>1</v>
      </c>
      <c r="N23" s="58">
        <f t="shared" si="2"/>
        <v>0</v>
      </c>
      <c r="O23" s="77">
        <v>2210818</v>
      </c>
      <c r="P23" s="57">
        <v>97187</v>
      </c>
      <c r="Q23" s="57">
        <v>0</v>
      </c>
      <c r="R23" s="57">
        <v>0</v>
      </c>
      <c r="S23" s="56">
        <f t="shared" si="3"/>
        <v>0</v>
      </c>
      <c r="T23" s="58" t="str">
        <f t="shared" si="4"/>
        <v xml:space="preserve"> -</v>
      </c>
    </row>
    <row r="24" spans="2:20" ht="12.95" customHeight="1" thickBot="1" x14ac:dyDescent="0.25">
      <c r="B24" s="172"/>
      <c r="C24" s="41"/>
      <c r="D24" s="41"/>
      <c r="E24" s="42"/>
      <c r="F24" s="42"/>
      <c r="G24" s="41"/>
      <c r="H24" s="43"/>
      <c r="I24" s="173"/>
      <c r="J24" s="43"/>
      <c r="K24" s="43"/>
      <c r="L24" s="44"/>
      <c r="M24" s="45"/>
      <c r="N24" s="45"/>
      <c r="O24" s="41"/>
      <c r="P24" s="43"/>
      <c r="Q24" s="43"/>
      <c r="R24" s="43"/>
      <c r="S24" s="45"/>
      <c r="T24" s="46"/>
    </row>
    <row r="25" spans="2:20" ht="45.95" customHeight="1" x14ac:dyDescent="0.2">
      <c r="B25" s="207" t="s">
        <v>97</v>
      </c>
      <c r="C25" s="207" t="s">
        <v>123</v>
      </c>
      <c r="D25" s="213" t="s">
        <v>94</v>
      </c>
      <c r="E25" s="49">
        <v>43101</v>
      </c>
      <c r="F25" s="117">
        <v>43465</v>
      </c>
      <c r="G25" s="206" t="s">
        <v>122</v>
      </c>
      <c r="H25" s="157">
        <v>1</v>
      </c>
      <c r="I25" s="157" t="e">
        <f>+J25+(#REF!-#REF!)</f>
        <v>#REF!</v>
      </c>
      <c r="J25" s="157">
        <v>0</v>
      </c>
      <c r="K25" s="181">
        <v>0</v>
      </c>
      <c r="L25" s="174" t="e">
        <f t="shared" ref="L25" si="10">+K25/J25</f>
        <v>#DIV/0!</v>
      </c>
      <c r="M25" s="175">
        <f t="shared" ref="M25:M26" si="11">DAYS360(E25,$C$8)/DAYS360(E25,F25)</f>
        <v>1</v>
      </c>
      <c r="N25" s="176" t="str">
        <f t="shared" ref="N25:N26" si="12">IF(J25=0," -",IF(L25&gt;100%,100%,L25))</f>
        <v xml:space="preserve"> -</v>
      </c>
      <c r="O25" s="177">
        <v>2210270</v>
      </c>
      <c r="P25" s="157">
        <v>0</v>
      </c>
      <c r="Q25" s="157">
        <v>0</v>
      </c>
      <c r="R25" s="157">
        <v>0</v>
      </c>
      <c r="S25" s="178" t="str">
        <f t="shared" ref="S25:S26" si="13">IF(P25=0," -",Q25/P25)</f>
        <v xml:space="preserve"> -</v>
      </c>
      <c r="T25" s="176" t="str">
        <f t="shared" ref="T25:T26" si="14">IF(R25=0," -",IF(Q25=0,100%,R25/Q25))</f>
        <v xml:space="preserve"> -</v>
      </c>
    </row>
    <row r="26" spans="2:20" ht="45.95" customHeight="1" x14ac:dyDescent="0.2">
      <c r="B26" s="208"/>
      <c r="C26" s="208"/>
      <c r="D26" s="214"/>
      <c r="E26" s="109">
        <v>43101</v>
      </c>
      <c r="F26" s="121">
        <v>43465</v>
      </c>
      <c r="G26" s="10" t="s">
        <v>128</v>
      </c>
      <c r="H26" s="203">
        <v>1</v>
      </c>
      <c r="I26" s="84" t="e">
        <f>+J26+(#REF!-#REF!)</f>
        <v>#REF!</v>
      </c>
      <c r="J26" s="203">
        <v>0</v>
      </c>
      <c r="K26" s="204">
        <v>1</v>
      </c>
      <c r="L26" s="111" t="e">
        <f t="shared" si="0"/>
        <v>#DIV/0!</v>
      </c>
      <c r="M26" s="112">
        <f t="shared" si="11"/>
        <v>1</v>
      </c>
      <c r="N26" s="113" t="str">
        <f t="shared" si="12"/>
        <v xml:space="preserve"> -</v>
      </c>
      <c r="O26" s="205">
        <v>2210270</v>
      </c>
      <c r="P26" s="203">
        <v>0</v>
      </c>
      <c r="Q26" s="203">
        <v>0</v>
      </c>
      <c r="R26" s="203">
        <v>0</v>
      </c>
      <c r="S26" s="87" t="str">
        <f t="shared" si="13"/>
        <v xml:space="preserve"> -</v>
      </c>
      <c r="T26" s="113" t="str">
        <f t="shared" si="14"/>
        <v xml:space="preserve"> -</v>
      </c>
    </row>
    <row r="27" spans="2:20" ht="60" x14ac:dyDescent="0.2">
      <c r="B27" s="208"/>
      <c r="C27" s="208"/>
      <c r="D27" s="214"/>
      <c r="E27" s="109">
        <v>43101</v>
      </c>
      <c r="F27" s="121">
        <v>43465</v>
      </c>
      <c r="G27" s="122" t="s">
        <v>33</v>
      </c>
      <c r="H27" s="87">
        <v>1</v>
      </c>
      <c r="I27" s="87" t="e">
        <f>+J27+(#REF!-#REF!)</f>
        <v>#REF!</v>
      </c>
      <c r="J27" s="87">
        <v>0.4</v>
      </c>
      <c r="K27" s="113">
        <v>0</v>
      </c>
      <c r="L27" s="111">
        <f t="shared" si="0"/>
        <v>0</v>
      </c>
      <c r="M27" s="112">
        <f t="shared" si="1"/>
        <v>1</v>
      </c>
      <c r="N27" s="113">
        <f t="shared" si="2"/>
        <v>0</v>
      </c>
      <c r="O27" s="179">
        <v>2210196</v>
      </c>
      <c r="P27" s="84">
        <v>0</v>
      </c>
      <c r="Q27" s="84">
        <v>0</v>
      </c>
      <c r="R27" s="84">
        <v>0</v>
      </c>
      <c r="S27" s="87" t="str">
        <f t="shared" si="3"/>
        <v xml:space="preserve"> -</v>
      </c>
      <c r="T27" s="113" t="str">
        <f t="shared" si="4"/>
        <v xml:space="preserve"> -</v>
      </c>
    </row>
    <row r="28" spans="2:20" ht="30.75" thickBot="1" x14ac:dyDescent="0.25">
      <c r="B28" s="208"/>
      <c r="C28" s="209"/>
      <c r="D28" s="215"/>
      <c r="E28" s="51">
        <v>43101</v>
      </c>
      <c r="F28" s="51">
        <v>43465</v>
      </c>
      <c r="G28" s="9" t="s">
        <v>34</v>
      </c>
      <c r="H28" s="52">
        <v>1</v>
      </c>
      <c r="I28" s="52" t="e">
        <f>+J28+(#REF!-#REF!)</f>
        <v>#REF!</v>
      </c>
      <c r="J28" s="52">
        <v>1</v>
      </c>
      <c r="K28" s="182">
        <v>0</v>
      </c>
      <c r="L28" s="81">
        <f t="shared" si="0"/>
        <v>0</v>
      </c>
      <c r="M28" s="79">
        <f t="shared" si="1"/>
        <v>1</v>
      </c>
      <c r="N28" s="54">
        <f t="shared" si="2"/>
        <v>0</v>
      </c>
      <c r="O28" s="180">
        <v>2210196</v>
      </c>
      <c r="P28" s="52">
        <v>0</v>
      </c>
      <c r="Q28" s="52">
        <v>0</v>
      </c>
      <c r="R28" s="52">
        <v>0</v>
      </c>
      <c r="S28" s="53" t="str">
        <f t="shared" si="3"/>
        <v xml:space="preserve"> -</v>
      </c>
      <c r="T28" s="54" t="str">
        <f t="shared" si="4"/>
        <v xml:space="preserve"> -</v>
      </c>
    </row>
    <row r="29" spans="2:20" ht="12.95" customHeight="1" thickBot="1" x14ac:dyDescent="0.25">
      <c r="B29" s="208"/>
      <c r="C29" s="28"/>
      <c r="D29" s="34"/>
      <c r="E29" s="36"/>
      <c r="F29" s="37"/>
      <c r="G29" s="33"/>
      <c r="H29" s="38"/>
      <c r="I29" s="85"/>
      <c r="J29" s="38"/>
      <c r="K29" s="38"/>
      <c r="L29" s="39"/>
      <c r="M29" s="33"/>
      <c r="N29" s="33"/>
      <c r="O29" s="33"/>
      <c r="P29" s="83"/>
      <c r="Q29" s="34"/>
      <c r="R29" s="34"/>
      <c r="S29" s="35"/>
      <c r="T29" s="40"/>
    </row>
    <row r="30" spans="2:20" ht="60.75" thickBot="1" x14ac:dyDescent="0.25">
      <c r="B30" s="209"/>
      <c r="C30" s="154" t="s">
        <v>96</v>
      </c>
      <c r="D30" s="63" t="s">
        <v>95</v>
      </c>
      <c r="E30" s="55">
        <v>43101</v>
      </c>
      <c r="F30" s="55">
        <v>43465</v>
      </c>
      <c r="G30" s="60" t="s">
        <v>35</v>
      </c>
      <c r="H30" s="57">
        <v>20</v>
      </c>
      <c r="I30" s="52" t="e">
        <f>+J30+(#REF!-#REF!)</f>
        <v>#REF!</v>
      </c>
      <c r="J30" s="57">
        <v>9</v>
      </c>
      <c r="K30" s="73">
        <v>4</v>
      </c>
      <c r="L30" s="82">
        <f t="shared" si="0"/>
        <v>0.44444444444444442</v>
      </c>
      <c r="M30" s="80">
        <f t="shared" si="1"/>
        <v>1</v>
      </c>
      <c r="N30" s="58">
        <f t="shared" si="2"/>
        <v>0.44444444444444442</v>
      </c>
      <c r="O30" s="77">
        <v>0</v>
      </c>
      <c r="P30" s="57">
        <v>0</v>
      </c>
      <c r="Q30" s="57">
        <v>0</v>
      </c>
      <c r="R30" s="57">
        <v>0</v>
      </c>
      <c r="S30" s="56" t="str">
        <f t="shared" si="3"/>
        <v xml:space="preserve"> -</v>
      </c>
      <c r="T30" s="58" t="str">
        <f t="shared" si="4"/>
        <v xml:space="preserve"> -</v>
      </c>
    </row>
    <row r="31" spans="2:20" ht="12.95" customHeight="1" thickBot="1" x14ac:dyDescent="0.25">
      <c r="B31" s="65"/>
      <c r="C31" s="64"/>
      <c r="D31" s="41"/>
      <c r="E31" s="42"/>
      <c r="F31" s="42"/>
      <c r="G31" s="41"/>
      <c r="H31" s="43"/>
      <c r="I31" s="43"/>
      <c r="J31" s="43"/>
      <c r="K31" s="43"/>
      <c r="L31" s="44"/>
      <c r="M31" s="45"/>
      <c r="N31" s="45"/>
      <c r="O31" s="41"/>
      <c r="P31" s="43"/>
      <c r="Q31" s="43"/>
      <c r="R31" s="43"/>
      <c r="S31" s="45"/>
      <c r="T31" s="46"/>
    </row>
    <row r="32" spans="2:20" ht="45" x14ac:dyDescent="0.2">
      <c r="B32" s="207" t="s">
        <v>116</v>
      </c>
      <c r="C32" s="259" t="s">
        <v>102</v>
      </c>
      <c r="D32" s="253" t="s">
        <v>98</v>
      </c>
      <c r="E32" s="49">
        <v>43101</v>
      </c>
      <c r="F32" s="117">
        <v>43465</v>
      </c>
      <c r="G32" s="14" t="s">
        <v>36</v>
      </c>
      <c r="H32" s="18">
        <v>1</v>
      </c>
      <c r="I32" s="25" t="e">
        <f>+J32+(#REF!-#REF!)</f>
        <v>#REF!</v>
      </c>
      <c r="J32" s="18">
        <v>0.4</v>
      </c>
      <c r="K32" s="72">
        <v>0</v>
      </c>
      <c r="L32" s="15">
        <f t="shared" si="0"/>
        <v>0</v>
      </c>
      <c r="M32" s="16">
        <f t="shared" si="1"/>
        <v>1</v>
      </c>
      <c r="N32" s="17">
        <f t="shared" si="2"/>
        <v>0</v>
      </c>
      <c r="O32" s="75">
        <v>2210304</v>
      </c>
      <c r="P32" s="50">
        <v>0</v>
      </c>
      <c r="Q32" s="50">
        <v>0</v>
      </c>
      <c r="R32" s="50">
        <v>0</v>
      </c>
      <c r="S32" s="18" t="str">
        <f t="shared" si="3"/>
        <v xml:space="preserve"> -</v>
      </c>
      <c r="T32" s="17" t="str">
        <f t="shared" si="4"/>
        <v xml:space="preserve"> -</v>
      </c>
    </row>
    <row r="33" spans="2:20" ht="30.75" thickBot="1" x14ac:dyDescent="0.25">
      <c r="B33" s="208"/>
      <c r="C33" s="259"/>
      <c r="D33" s="255"/>
      <c r="E33" s="51">
        <v>43101</v>
      </c>
      <c r="F33" s="118">
        <v>43465</v>
      </c>
      <c r="G33" s="9" t="s">
        <v>37</v>
      </c>
      <c r="H33" s="53">
        <v>1</v>
      </c>
      <c r="I33" s="53" t="e">
        <f>+J33+(#REF!-#REF!)</f>
        <v>#REF!</v>
      </c>
      <c r="J33" s="53">
        <v>0.4</v>
      </c>
      <c r="K33" s="70">
        <v>0</v>
      </c>
      <c r="L33" s="81">
        <f t="shared" si="0"/>
        <v>0</v>
      </c>
      <c r="M33" s="79">
        <f t="shared" si="1"/>
        <v>1</v>
      </c>
      <c r="N33" s="54">
        <f t="shared" si="2"/>
        <v>0</v>
      </c>
      <c r="O33" s="76">
        <v>2210304</v>
      </c>
      <c r="P33" s="52">
        <v>0</v>
      </c>
      <c r="Q33" s="52">
        <v>0</v>
      </c>
      <c r="R33" s="52">
        <v>0</v>
      </c>
      <c r="S33" s="53" t="str">
        <f t="shared" si="3"/>
        <v xml:space="preserve"> -</v>
      </c>
      <c r="T33" s="54" t="str">
        <f t="shared" si="4"/>
        <v xml:space="preserve"> -</v>
      </c>
    </row>
    <row r="34" spans="2:20" ht="12.95" customHeight="1" thickBot="1" x14ac:dyDescent="0.25">
      <c r="B34" s="208"/>
      <c r="C34" s="27"/>
      <c r="D34" s="34"/>
      <c r="E34" s="36"/>
      <c r="F34" s="37"/>
      <c r="G34" s="33"/>
      <c r="H34" s="38"/>
      <c r="I34" s="85"/>
      <c r="J34" s="38"/>
      <c r="K34" s="38"/>
      <c r="L34" s="39"/>
      <c r="M34" s="33"/>
      <c r="N34" s="33"/>
      <c r="O34" s="33"/>
      <c r="P34" s="83"/>
      <c r="Q34" s="34"/>
      <c r="R34" s="34"/>
      <c r="S34" s="35"/>
      <c r="T34" s="40"/>
    </row>
    <row r="35" spans="2:20" ht="30" x14ac:dyDescent="0.2">
      <c r="B35" s="208"/>
      <c r="C35" s="210" t="s">
        <v>103</v>
      </c>
      <c r="D35" s="216" t="s">
        <v>99</v>
      </c>
      <c r="E35" s="49">
        <v>43101</v>
      </c>
      <c r="F35" s="49">
        <v>43465</v>
      </c>
      <c r="G35" s="61" t="s">
        <v>38</v>
      </c>
      <c r="H35" s="50">
        <v>3</v>
      </c>
      <c r="I35" s="84" t="e">
        <f>+J35+(#REF!-#REF!)</f>
        <v>#REF!</v>
      </c>
      <c r="J35" s="50">
        <v>1</v>
      </c>
      <c r="K35" s="67">
        <v>9</v>
      </c>
      <c r="L35" s="15">
        <f t="shared" si="0"/>
        <v>9</v>
      </c>
      <c r="M35" s="16">
        <f t="shared" si="1"/>
        <v>1</v>
      </c>
      <c r="N35" s="17">
        <f t="shared" si="2"/>
        <v>1</v>
      </c>
      <c r="O35" s="75">
        <v>0</v>
      </c>
      <c r="P35" s="50">
        <v>0</v>
      </c>
      <c r="Q35" s="50">
        <v>0</v>
      </c>
      <c r="R35" s="50">
        <v>0</v>
      </c>
      <c r="S35" s="18" t="str">
        <f t="shared" si="3"/>
        <v xml:space="preserve"> -</v>
      </c>
      <c r="T35" s="17" t="str">
        <f t="shared" si="4"/>
        <v xml:space="preserve"> -</v>
      </c>
    </row>
    <row r="36" spans="2:20" ht="30" customHeight="1" thickBot="1" x14ac:dyDescent="0.25">
      <c r="B36" s="208"/>
      <c r="C36" s="212"/>
      <c r="D36" s="257"/>
      <c r="E36" s="51">
        <v>43101</v>
      </c>
      <c r="F36" s="51">
        <v>43465</v>
      </c>
      <c r="G36" s="62" t="s">
        <v>39</v>
      </c>
      <c r="H36" s="52">
        <v>1</v>
      </c>
      <c r="I36" s="52" t="e">
        <f>+J36+(#REF!-#REF!)</f>
        <v>#REF!</v>
      </c>
      <c r="J36" s="52">
        <v>1</v>
      </c>
      <c r="K36" s="71">
        <v>1</v>
      </c>
      <c r="L36" s="81">
        <f t="shared" si="0"/>
        <v>1</v>
      </c>
      <c r="M36" s="79">
        <f t="shared" si="1"/>
        <v>1</v>
      </c>
      <c r="N36" s="54">
        <f t="shared" si="2"/>
        <v>1</v>
      </c>
      <c r="O36" s="76">
        <v>0</v>
      </c>
      <c r="P36" s="52">
        <v>1241771</v>
      </c>
      <c r="Q36" s="52">
        <v>1241771</v>
      </c>
      <c r="R36" s="52">
        <v>0</v>
      </c>
      <c r="S36" s="53">
        <f t="shared" si="3"/>
        <v>1</v>
      </c>
      <c r="T36" s="54" t="str">
        <f t="shared" si="4"/>
        <v xml:space="preserve"> -</v>
      </c>
    </row>
    <row r="37" spans="2:20" ht="12.95" customHeight="1" thickBot="1" x14ac:dyDescent="0.25">
      <c r="B37" s="208"/>
      <c r="C37" s="133"/>
      <c r="D37" s="34"/>
      <c r="E37" s="36"/>
      <c r="F37" s="37"/>
      <c r="G37" s="33"/>
      <c r="H37" s="38"/>
      <c r="I37" s="124"/>
      <c r="J37" s="38"/>
      <c r="K37" s="38"/>
      <c r="L37" s="39"/>
      <c r="M37" s="33"/>
      <c r="N37" s="33"/>
      <c r="O37" s="33"/>
      <c r="P37" s="83"/>
      <c r="Q37" s="34"/>
      <c r="R37" s="34"/>
      <c r="S37" s="35"/>
      <c r="T37" s="40"/>
    </row>
    <row r="38" spans="2:20" s="196" customFormat="1" ht="75.95" customHeight="1" thickBot="1" x14ac:dyDescent="0.25">
      <c r="B38" s="208"/>
      <c r="C38" s="208" t="s">
        <v>104</v>
      </c>
      <c r="D38" s="202" t="s">
        <v>125</v>
      </c>
      <c r="E38" s="55">
        <v>43101</v>
      </c>
      <c r="F38" s="55">
        <v>43465</v>
      </c>
      <c r="G38" s="59" t="s">
        <v>126</v>
      </c>
      <c r="H38" s="188">
        <v>1</v>
      </c>
      <c r="I38" s="188" t="e">
        <f>+J38+(#REF!-#REF!)</f>
        <v>#REF!</v>
      </c>
      <c r="J38" s="188">
        <v>0</v>
      </c>
      <c r="K38" s="193">
        <v>1</v>
      </c>
      <c r="L38" s="195" t="e">
        <f>+K38/J38</f>
        <v>#DIV/0!</v>
      </c>
      <c r="M38" s="197">
        <f t="shared" ref="M38" si="15">DAYS360(E38,$C$8)/DAYS360(E38,F38)</f>
        <v>1</v>
      </c>
      <c r="N38" s="192" t="str">
        <f t="shared" ref="N38" si="16">IF(J38=0," -",IF(L38&gt;100%,100%,L38))</f>
        <v xml:space="preserve"> -</v>
      </c>
      <c r="O38" s="194" t="s">
        <v>131</v>
      </c>
      <c r="P38" s="189">
        <v>4152000</v>
      </c>
      <c r="Q38" s="190">
        <v>3151900</v>
      </c>
      <c r="R38" s="190">
        <v>0</v>
      </c>
      <c r="S38" s="191">
        <f t="shared" ref="S38" si="17">IF(P38=0," -",Q38/P38)</f>
        <v>0.75912813102119459</v>
      </c>
      <c r="T38" s="192" t="str">
        <f t="shared" ref="T38" si="18">IF(R38=0," -",IF(Q38=0,100%,R38/Q38))</f>
        <v xml:space="preserve"> -</v>
      </c>
    </row>
    <row r="39" spans="2:20" ht="60" customHeight="1" x14ac:dyDescent="0.2">
      <c r="B39" s="208"/>
      <c r="C39" s="208"/>
      <c r="D39" s="218" t="s">
        <v>100</v>
      </c>
      <c r="E39" s="49">
        <v>43101</v>
      </c>
      <c r="F39" s="49">
        <v>43465</v>
      </c>
      <c r="G39" s="13" t="s">
        <v>117</v>
      </c>
      <c r="H39" s="50">
        <v>1</v>
      </c>
      <c r="I39" s="50" t="e">
        <f>+J39+(#REF!-#REF!)</f>
        <v>#REF!</v>
      </c>
      <c r="J39" s="50">
        <v>0</v>
      </c>
      <c r="K39" s="67">
        <v>1</v>
      </c>
      <c r="L39" s="15" t="e">
        <f t="shared" ref="L39" si="19">+K39/J39</f>
        <v>#DIV/0!</v>
      </c>
      <c r="M39" s="16">
        <f t="shared" ref="M39" si="20">DAYS360(E39,$C$8)/DAYS360(E39,F39)</f>
        <v>1</v>
      </c>
      <c r="N39" s="17" t="str">
        <f t="shared" ref="N39" si="21">IF(J39=0," -",IF(L39&gt;100%,100%,L39))</f>
        <v xml:space="preserve"> -</v>
      </c>
      <c r="O39" s="75" t="s">
        <v>129</v>
      </c>
      <c r="P39" s="50">
        <v>4097188</v>
      </c>
      <c r="Q39" s="50">
        <v>4000000</v>
      </c>
      <c r="R39" s="50">
        <v>0</v>
      </c>
      <c r="S39" s="18">
        <f t="shared" ref="S39" si="22">IF(P39=0," -",Q39/P39)</f>
        <v>0.97627934085524026</v>
      </c>
      <c r="T39" s="17" t="str">
        <f t="shared" ref="T39" si="23">IF(R39=0," -",IF(Q39=0,100%,R39/Q39))</f>
        <v xml:space="preserve"> -</v>
      </c>
    </row>
    <row r="40" spans="2:20" ht="30.75" thickBot="1" x14ac:dyDescent="0.25">
      <c r="B40" s="208"/>
      <c r="C40" s="209"/>
      <c r="D40" s="219"/>
      <c r="E40" s="142">
        <v>43101</v>
      </c>
      <c r="F40" s="142">
        <v>43465</v>
      </c>
      <c r="G40" s="143" t="s">
        <v>40</v>
      </c>
      <c r="H40" s="144">
        <v>1</v>
      </c>
      <c r="I40" s="144" t="e">
        <f>+J40+(#REF!-#REF!)</f>
        <v>#REF!</v>
      </c>
      <c r="J40" s="144">
        <v>0</v>
      </c>
      <c r="K40" s="150">
        <v>0</v>
      </c>
      <c r="L40" s="145" t="e">
        <f t="shared" si="0"/>
        <v>#DIV/0!</v>
      </c>
      <c r="M40" s="146">
        <f t="shared" si="1"/>
        <v>1</v>
      </c>
      <c r="N40" s="147" t="str">
        <f t="shared" si="2"/>
        <v xml:space="preserve"> -</v>
      </c>
      <c r="O40" s="148">
        <v>2210904</v>
      </c>
      <c r="P40" s="144">
        <v>0</v>
      </c>
      <c r="Q40" s="144">
        <v>0</v>
      </c>
      <c r="R40" s="144">
        <v>0</v>
      </c>
      <c r="S40" s="149" t="str">
        <f t="shared" si="3"/>
        <v xml:space="preserve"> -</v>
      </c>
      <c r="T40" s="147" t="str">
        <f t="shared" si="4"/>
        <v xml:space="preserve"> -</v>
      </c>
    </row>
    <row r="41" spans="2:20" ht="12.95" customHeight="1" thickBot="1" x14ac:dyDescent="0.25">
      <c r="B41" s="208"/>
      <c r="C41" s="28"/>
      <c r="D41" s="34"/>
      <c r="E41" s="36"/>
      <c r="F41" s="37"/>
      <c r="G41" s="33"/>
      <c r="H41" s="38"/>
      <c r="I41" s="85"/>
      <c r="J41" s="38"/>
      <c r="K41" s="38"/>
      <c r="L41" s="39"/>
      <c r="M41" s="33"/>
      <c r="N41" s="33"/>
      <c r="O41" s="33"/>
      <c r="P41" s="83"/>
      <c r="Q41" s="34"/>
      <c r="R41" s="34"/>
      <c r="S41" s="35"/>
      <c r="T41" s="40"/>
    </row>
    <row r="42" spans="2:20" ht="30" customHeight="1" x14ac:dyDescent="0.2">
      <c r="B42" s="208"/>
      <c r="C42" s="210" t="s">
        <v>105</v>
      </c>
      <c r="D42" s="213" t="s">
        <v>101</v>
      </c>
      <c r="E42" s="49">
        <v>43101</v>
      </c>
      <c r="F42" s="117">
        <v>43465</v>
      </c>
      <c r="G42" s="14" t="s">
        <v>41</v>
      </c>
      <c r="H42" s="18">
        <v>1</v>
      </c>
      <c r="I42" s="18">
        <f>+J42</f>
        <v>1</v>
      </c>
      <c r="J42" s="18">
        <v>1</v>
      </c>
      <c r="K42" s="17">
        <v>1</v>
      </c>
      <c r="L42" s="15">
        <f t="shared" si="0"/>
        <v>1</v>
      </c>
      <c r="M42" s="16">
        <f t="shared" si="1"/>
        <v>1</v>
      </c>
      <c r="N42" s="17">
        <f t="shared" si="2"/>
        <v>1</v>
      </c>
      <c r="O42" s="75">
        <v>2210606</v>
      </c>
      <c r="P42" s="50">
        <v>4590605</v>
      </c>
      <c r="Q42" s="50">
        <v>4492299</v>
      </c>
      <c r="R42" s="50">
        <v>0</v>
      </c>
      <c r="S42" s="18">
        <f t="shared" si="3"/>
        <v>0.97858539342853501</v>
      </c>
      <c r="T42" s="17" t="str">
        <f t="shared" si="4"/>
        <v xml:space="preserve"> -</v>
      </c>
    </row>
    <row r="43" spans="2:20" ht="75" x14ac:dyDescent="0.2">
      <c r="B43" s="208"/>
      <c r="C43" s="211"/>
      <c r="D43" s="214"/>
      <c r="E43" s="47">
        <v>43101</v>
      </c>
      <c r="F43" s="119">
        <v>43465</v>
      </c>
      <c r="G43" s="8" t="s">
        <v>42</v>
      </c>
      <c r="H43" s="48">
        <v>100</v>
      </c>
      <c r="I43" s="48" t="e">
        <f>+J43+(#REF!-#REF!)</f>
        <v>#REF!</v>
      </c>
      <c r="J43" s="48">
        <v>30</v>
      </c>
      <c r="K43" s="184">
        <v>66</v>
      </c>
      <c r="L43" s="22">
        <f t="shared" si="0"/>
        <v>2.2000000000000002</v>
      </c>
      <c r="M43" s="23">
        <f t="shared" si="1"/>
        <v>1</v>
      </c>
      <c r="N43" s="24">
        <f t="shared" si="2"/>
        <v>1</v>
      </c>
      <c r="O43" s="78" t="s">
        <v>130</v>
      </c>
      <c r="P43" s="48">
        <v>30525104</v>
      </c>
      <c r="Q43" s="48">
        <v>29780492</v>
      </c>
      <c r="R43" s="48">
        <v>0</v>
      </c>
      <c r="S43" s="25">
        <f t="shared" si="3"/>
        <v>0.9756065695959627</v>
      </c>
      <c r="T43" s="24" t="str">
        <f t="shared" si="4"/>
        <v xml:space="preserve"> -</v>
      </c>
    </row>
    <row r="44" spans="2:20" ht="30.95" customHeight="1" x14ac:dyDescent="0.2">
      <c r="B44" s="208"/>
      <c r="C44" s="211"/>
      <c r="D44" s="214"/>
      <c r="E44" s="47">
        <v>43101</v>
      </c>
      <c r="F44" s="119">
        <v>43465</v>
      </c>
      <c r="G44" s="8" t="s">
        <v>43</v>
      </c>
      <c r="H44" s="48">
        <v>30000</v>
      </c>
      <c r="I44" s="48" t="e">
        <f>+J44+(#REF!-#REF!)</f>
        <v>#REF!</v>
      </c>
      <c r="J44" s="48">
        <v>10400</v>
      </c>
      <c r="K44" s="184">
        <v>19356</v>
      </c>
      <c r="L44" s="22">
        <f t="shared" si="0"/>
        <v>1.8611538461538462</v>
      </c>
      <c r="M44" s="23">
        <f t="shared" si="1"/>
        <v>1</v>
      </c>
      <c r="N44" s="24">
        <f t="shared" si="2"/>
        <v>1</v>
      </c>
      <c r="O44" s="78">
        <v>2210818</v>
      </c>
      <c r="P44" s="48">
        <v>1097187</v>
      </c>
      <c r="Q44" s="48">
        <v>1000000</v>
      </c>
      <c r="R44" s="48">
        <v>0</v>
      </c>
      <c r="S44" s="25">
        <f t="shared" si="3"/>
        <v>0.91142166285236703</v>
      </c>
      <c r="T44" s="24" t="str">
        <f t="shared" si="4"/>
        <v xml:space="preserve"> -</v>
      </c>
    </row>
    <row r="45" spans="2:20" ht="45" x14ac:dyDescent="0.2">
      <c r="B45" s="208"/>
      <c r="C45" s="211"/>
      <c r="D45" s="214"/>
      <c r="E45" s="47">
        <v>43101</v>
      </c>
      <c r="F45" s="119">
        <v>43465</v>
      </c>
      <c r="G45" s="8" t="s">
        <v>44</v>
      </c>
      <c r="H45" s="48">
        <v>4</v>
      </c>
      <c r="I45" s="48" t="e">
        <f>+J45+(#REF!-#REF!)</f>
        <v>#REF!</v>
      </c>
      <c r="J45" s="48">
        <v>1</v>
      </c>
      <c r="K45" s="184">
        <v>0</v>
      </c>
      <c r="L45" s="22">
        <f t="shared" si="0"/>
        <v>0</v>
      </c>
      <c r="M45" s="23">
        <f t="shared" si="1"/>
        <v>1</v>
      </c>
      <c r="N45" s="24">
        <f t="shared" si="2"/>
        <v>0</v>
      </c>
      <c r="O45" s="78">
        <v>2210818</v>
      </c>
      <c r="P45" s="48">
        <v>0</v>
      </c>
      <c r="Q45" s="48">
        <v>0</v>
      </c>
      <c r="R45" s="48">
        <v>0</v>
      </c>
      <c r="S45" s="25" t="str">
        <f t="shared" si="3"/>
        <v xml:space="preserve"> -</v>
      </c>
      <c r="T45" s="24" t="str">
        <f t="shared" si="4"/>
        <v xml:space="preserve"> -</v>
      </c>
    </row>
    <row r="46" spans="2:20" ht="45" x14ac:dyDescent="0.2">
      <c r="B46" s="208"/>
      <c r="C46" s="211"/>
      <c r="D46" s="214"/>
      <c r="E46" s="47">
        <v>43101</v>
      </c>
      <c r="F46" s="119">
        <v>43465</v>
      </c>
      <c r="G46" s="8" t="s">
        <v>45</v>
      </c>
      <c r="H46" s="48">
        <v>50</v>
      </c>
      <c r="I46" s="48" t="e">
        <f>+J46+(#REF!-#REF!)</f>
        <v>#REF!</v>
      </c>
      <c r="J46" s="48">
        <v>15</v>
      </c>
      <c r="K46" s="184">
        <v>5</v>
      </c>
      <c r="L46" s="22">
        <f t="shared" si="0"/>
        <v>0.33333333333333331</v>
      </c>
      <c r="M46" s="23">
        <f t="shared" si="1"/>
        <v>1</v>
      </c>
      <c r="N46" s="24">
        <f t="shared" si="2"/>
        <v>0.33333333333333331</v>
      </c>
      <c r="O46" s="78">
        <v>2210231</v>
      </c>
      <c r="P46" s="48">
        <v>958620</v>
      </c>
      <c r="Q46" s="48">
        <v>0</v>
      </c>
      <c r="R46" s="48">
        <v>0</v>
      </c>
      <c r="S46" s="25">
        <f t="shared" si="3"/>
        <v>0</v>
      </c>
      <c r="T46" s="24" t="str">
        <f t="shared" si="4"/>
        <v xml:space="preserve"> -</v>
      </c>
    </row>
    <row r="47" spans="2:20" ht="30" x14ac:dyDescent="0.2">
      <c r="B47" s="208"/>
      <c r="C47" s="211"/>
      <c r="D47" s="214"/>
      <c r="E47" s="47">
        <v>43101</v>
      </c>
      <c r="F47" s="119">
        <v>43465</v>
      </c>
      <c r="G47" s="8" t="s">
        <v>46</v>
      </c>
      <c r="H47" s="25">
        <v>1</v>
      </c>
      <c r="I47" s="25" t="e">
        <f>+J47+(#REF!-#REF!)</f>
        <v>#REF!</v>
      </c>
      <c r="J47" s="25">
        <v>0.5</v>
      </c>
      <c r="K47" s="24">
        <v>0</v>
      </c>
      <c r="L47" s="22">
        <f t="shared" si="0"/>
        <v>0</v>
      </c>
      <c r="M47" s="23">
        <f t="shared" si="1"/>
        <v>1</v>
      </c>
      <c r="N47" s="24">
        <f t="shared" si="2"/>
        <v>0</v>
      </c>
      <c r="O47" s="78">
        <v>2210818</v>
      </c>
      <c r="P47" s="48">
        <v>0</v>
      </c>
      <c r="Q47" s="48">
        <v>0</v>
      </c>
      <c r="R47" s="48">
        <v>0</v>
      </c>
      <c r="S47" s="25" t="str">
        <f t="shared" si="3"/>
        <v xml:space="preserve"> -</v>
      </c>
      <c r="T47" s="24" t="str">
        <f t="shared" si="4"/>
        <v xml:space="preserve"> -</v>
      </c>
    </row>
    <row r="48" spans="2:20" ht="45" x14ac:dyDescent="0.2">
      <c r="B48" s="208"/>
      <c r="C48" s="211"/>
      <c r="D48" s="214"/>
      <c r="E48" s="47">
        <v>43101</v>
      </c>
      <c r="F48" s="119">
        <v>43465</v>
      </c>
      <c r="G48" s="8" t="s">
        <v>47</v>
      </c>
      <c r="H48" s="25">
        <v>1</v>
      </c>
      <c r="I48" s="25" t="e">
        <f>+J48+(#REF!-#REF!)</f>
        <v>#REF!</v>
      </c>
      <c r="J48" s="25">
        <v>0.4</v>
      </c>
      <c r="K48" s="24">
        <v>0.85</v>
      </c>
      <c r="L48" s="22">
        <f t="shared" si="0"/>
        <v>2.125</v>
      </c>
      <c r="M48" s="23">
        <f t="shared" si="1"/>
        <v>1</v>
      </c>
      <c r="N48" s="24">
        <f t="shared" si="2"/>
        <v>1</v>
      </c>
      <c r="O48" s="78" t="s">
        <v>129</v>
      </c>
      <c r="P48" s="48">
        <v>0</v>
      </c>
      <c r="Q48" s="48">
        <v>0</v>
      </c>
      <c r="R48" s="48">
        <v>0</v>
      </c>
      <c r="S48" s="25" t="str">
        <f t="shared" si="3"/>
        <v xml:space="preserve"> -</v>
      </c>
      <c r="T48" s="24" t="str">
        <f t="shared" si="4"/>
        <v xml:space="preserve"> -</v>
      </c>
    </row>
    <row r="49" spans="2:20" ht="45" x14ac:dyDescent="0.2">
      <c r="B49" s="208"/>
      <c r="C49" s="211"/>
      <c r="D49" s="214"/>
      <c r="E49" s="47">
        <v>43101</v>
      </c>
      <c r="F49" s="119">
        <v>43465</v>
      </c>
      <c r="G49" s="8" t="s">
        <v>48</v>
      </c>
      <c r="H49" s="25">
        <v>1</v>
      </c>
      <c r="I49" s="25" t="e">
        <f>+J49+(#REF!-#REF!)</f>
        <v>#REF!</v>
      </c>
      <c r="J49" s="25">
        <v>0.5</v>
      </c>
      <c r="K49" s="24">
        <v>0</v>
      </c>
      <c r="L49" s="22">
        <f t="shared" si="0"/>
        <v>0</v>
      </c>
      <c r="M49" s="23">
        <f t="shared" si="1"/>
        <v>1</v>
      </c>
      <c r="N49" s="24">
        <f t="shared" si="2"/>
        <v>0</v>
      </c>
      <c r="O49" s="78" t="s">
        <v>129</v>
      </c>
      <c r="P49" s="48">
        <v>0</v>
      </c>
      <c r="Q49" s="48">
        <v>0</v>
      </c>
      <c r="R49" s="48">
        <v>0</v>
      </c>
      <c r="S49" s="25" t="str">
        <f t="shared" si="3"/>
        <v xml:space="preserve"> -</v>
      </c>
      <c r="T49" s="24" t="str">
        <f t="shared" si="4"/>
        <v xml:space="preserve"> -</v>
      </c>
    </row>
    <row r="50" spans="2:20" ht="45" x14ac:dyDescent="0.2">
      <c r="B50" s="208"/>
      <c r="C50" s="211"/>
      <c r="D50" s="214"/>
      <c r="E50" s="47">
        <v>43101</v>
      </c>
      <c r="F50" s="119">
        <v>43465</v>
      </c>
      <c r="G50" s="8" t="s">
        <v>49</v>
      </c>
      <c r="H50" s="25">
        <v>1</v>
      </c>
      <c r="I50" s="25" t="e">
        <f>+J50+(#REF!-#REF!)</f>
        <v>#REF!</v>
      </c>
      <c r="J50" s="25">
        <v>0.4</v>
      </c>
      <c r="K50" s="24">
        <v>0</v>
      </c>
      <c r="L50" s="22">
        <f t="shared" si="0"/>
        <v>0</v>
      </c>
      <c r="M50" s="23">
        <f t="shared" si="1"/>
        <v>1</v>
      </c>
      <c r="N50" s="24">
        <f t="shared" si="2"/>
        <v>0</v>
      </c>
      <c r="O50" s="78" t="s">
        <v>129</v>
      </c>
      <c r="P50" s="48">
        <v>0</v>
      </c>
      <c r="Q50" s="48">
        <v>0</v>
      </c>
      <c r="R50" s="48">
        <v>0</v>
      </c>
      <c r="S50" s="25" t="str">
        <f t="shared" si="3"/>
        <v xml:space="preserve"> -</v>
      </c>
      <c r="T50" s="24" t="str">
        <f t="shared" si="4"/>
        <v xml:space="preserve"> -</v>
      </c>
    </row>
    <row r="51" spans="2:20" ht="30" x14ac:dyDescent="0.2">
      <c r="B51" s="208"/>
      <c r="C51" s="211"/>
      <c r="D51" s="214"/>
      <c r="E51" s="47">
        <v>43101</v>
      </c>
      <c r="F51" s="119">
        <v>43465</v>
      </c>
      <c r="G51" s="8" t="s">
        <v>50</v>
      </c>
      <c r="H51" s="25">
        <v>1</v>
      </c>
      <c r="I51" s="25" t="e">
        <f>+J51+(#REF!-#REF!)</f>
        <v>#REF!</v>
      </c>
      <c r="J51" s="25">
        <v>0.4</v>
      </c>
      <c r="K51" s="24">
        <v>0</v>
      </c>
      <c r="L51" s="22">
        <f t="shared" si="0"/>
        <v>0</v>
      </c>
      <c r="M51" s="23">
        <f t="shared" si="1"/>
        <v>1</v>
      </c>
      <c r="N51" s="24">
        <f t="shared" si="2"/>
        <v>0</v>
      </c>
      <c r="O51" s="78" t="s">
        <v>129</v>
      </c>
      <c r="P51" s="48">
        <v>0</v>
      </c>
      <c r="Q51" s="48">
        <v>0</v>
      </c>
      <c r="R51" s="48">
        <v>0</v>
      </c>
      <c r="S51" s="25" t="str">
        <f t="shared" si="3"/>
        <v xml:space="preserve"> -</v>
      </c>
      <c r="T51" s="24" t="str">
        <f t="shared" si="4"/>
        <v xml:space="preserve"> -</v>
      </c>
    </row>
    <row r="52" spans="2:20" ht="30" x14ac:dyDescent="0.2">
      <c r="B52" s="208"/>
      <c r="C52" s="211"/>
      <c r="D52" s="214"/>
      <c r="E52" s="47">
        <v>43101</v>
      </c>
      <c r="F52" s="119">
        <v>43465</v>
      </c>
      <c r="G52" s="8" t="s">
        <v>51</v>
      </c>
      <c r="H52" s="25">
        <v>1</v>
      </c>
      <c r="I52" s="25" t="e">
        <f>+J52+(#REF!-#REF!)</f>
        <v>#REF!</v>
      </c>
      <c r="J52" s="25">
        <v>0.4</v>
      </c>
      <c r="K52" s="24">
        <v>0.68</v>
      </c>
      <c r="L52" s="22">
        <f t="shared" si="0"/>
        <v>1.7</v>
      </c>
      <c r="M52" s="23">
        <f t="shared" si="1"/>
        <v>1</v>
      </c>
      <c r="N52" s="24">
        <f t="shared" si="2"/>
        <v>1</v>
      </c>
      <c r="O52" s="78" t="s">
        <v>129</v>
      </c>
      <c r="P52" s="48">
        <v>0</v>
      </c>
      <c r="Q52" s="48">
        <v>0</v>
      </c>
      <c r="R52" s="48">
        <v>0</v>
      </c>
      <c r="S52" s="25" t="str">
        <f t="shared" si="3"/>
        <v xml:space="preserve"> -</v>
      </c>
      <c r="T52" s="24" t="str">
        <f t="shared" si="4"/>
        <v xml:space="preserve"> -</v>
      </c>
    </row>
    <row r="53" spans="2:20" ht="30" customHeight="1" thickBot="1" x14ac:dyDescent="0.25">
      <c r="B53" s="209"/>
      <c r="C53" s="212"/>
      <c r="D53" s="215"/>
      <c r="E53" s="142">
        <v>43101</v>
      </c>
      <c r="F53" s="185">
        <v>43465</v>
      </c>
      <c r="G53" s="143" t="s">
        <v>124</v>
      </c>
      <c r="H53" s="144">
        <v>1</v>
      </c>
      <c r="I53" s="144" t="e">
        <f>+J53+(#REF!-#REF!)</f>
        <v>#REF!</v>
      </c>
      <c r="J53" s="144">
        <v>0</v>
      </c>
      <c r="K53" s="186">
        <v>0</v>
      </c>
      <c r="L53" s="145" t="e">
        <f t="shared" si="0"/>
        <v>#DIV/0!</v>
      </c>
      <c r="M53" s="146">
        <f t="shared" si="1"/>
        <v>1</v>
      </c>
      <c r="N53" s="147" t="str">
        <f t="shared" si="2"/>
        <v xml:space="preserve"> -</v>
      </c>
      <c r="O53" s="187" t="s">
        <v>129</v>
      </c>
      <c r="P53" s="144">
        <v>0</v>
      </c>
      <c r="Q53" s="144">
        <v>0</v>
      </c>
      <c r="R53" s="144">
        <v>0</v>
      </c>
      <c r="S53" s="149" t="str">
        <f t="shared" si="3"/>
        <v xml:space="preserve"> -</v>
      </c>
      <c r="T53" s="147" t="str">
        <f t="shared" si="4"/>
        <v xml:space="preserve"> -</v>
      </c>
    </row>
    <row r="54" spans="2:20" ht="12.95" customHeight="1" thickBot="1" x14ac:dyDescent="0.25">
      <c r="B54" s="65"/>
      <c r="C54" s="64"/>
      <c r="D54" s="41"/>
      <c r="E54" s="42"/>
      <c r="F54" s="42"/>
      <c r="G54" s="41"/>
      <c r="H54" s="43"/>
      <c r="I54" s="183"/>
      <c r="J54" s="43"/>
      <c r="K54" s="43"/>
      <c r="L54" s="44"/>
      <c r="M54" s="45"/>
      <c r="N54" s="45"/>
      <c r="O54" s="41"/>
      <c r="P54" s="43"/>
      <c r="Q54" s="43"/>
      <c r="R54" s="43"/>
      <c r="S54" s="45"/>
      <c r="T54" s="46"/>
    </row>
    <row r="55" spans="2:20" ht="30" customHeight="1" thickBot="1" x14ac:dyDescent="0.25">
      <c r="B55" s="207" t="s">
        <v>115</v>
      </c>
      <c r="C55" s="207" t="s">
        <v>113</v>
      </c>
      <c r="D55" s="88" t="s">
        <v>106</v>
      </c>
      <c r="E55" s="89">
        <v>43101</v>
      </c>
      <c r="F55" s="125">
        <v>43465</v>
      </c>
      <c r="G55" s="98" t="s">
        <v>52</v>
      </c>
      <c r="H55" s="90">
        <v>2</v>
      </c>
      <c r="I55" s="91" t="e">
        <f>+J55+(#REF!-#REF!)</f>
        <v>#REF!</v>
      </c>
      <c r="J55" s="90">
        <v>1</v>
      </c>
      <c r="K55" s="92">
        <v>0</v>
      </c>
      <c r="L55" s="93">
        <f t="shared" si="0"/>
        <v>0</v>
      </c>
      <c r="M55" s="94">
        <f t="shared" si="1"/>
        <v>1</v>
      </c>
      <c r="N55" s="95">
        <f t="shared" si="2"/>
        <v>0</v>
      </c>
      <c r="O55" s="96" t="s">
        <v>129</v>
      </c>
      <c r="P55" s="90">
        <v>0</v>
      </c>
      <c r="Q55" s="90">
        <v>0</v>
      </c>
      <c r="R55" s="90">
        <v>0</v>
      </c>
      <c r="S55" s="97" t="str">
        <f t="shared" si="3"/>
        <v xml:space="preserve"> -</v>
      </c>
      <c r="T55" s="95" t="str">
        <f t="shared" si="4"/>
        <v xml:space="preserve"> -</v>
      </c>
    </row>
    <row r="56" spans="2:20" ht="30" customHeight="1" x14ac:dyDescent="0.2">
      <c r="B56" s="208"/>
      <c r="C56" s="208"/>
      <c r="D56" s="218" t="s">
        <v>107</v>
      </c>
      <c r="E56" s="49">
        <v>43101</v>
      </c>
      <c r="F56" s="117">
        <v>43465</v>
      </c>
      <c r="G56" s="13" t="s">
        <v>118</v>
      </c>
      <c r="H56" s="50">
        <v>20</v>
      </c>
      <c r="I56" s="50" t="e">
        <f>+J56+(#REF!-#REF!)</f>
        <v>#REF!</v>
      </c>
      <c r="J56" s="50">
        <v>7</v>
      </c>
      <c r="K56" s="67">
        <v>0.1</v>
      </c>
      <c r="L56" s="15">
        <f t="shared" si="0"/>
        <v>1.4285714285714287E-2</v>
      </c>
      <c r="M56" s="16">
        <f t="shared" si="1"/>
        <v>1</v>
      </c>
      <c r="N56" s="17">
        <f t="shared" si="2"/>
        <v>1.4285714285714287E-2</v>
      </c>
      <c r="O56" s="75">
        <v>2210275</v>
      </c>
      <c r="P56" s="50">
        <v>563981</v>
      </c>
      <c r="Q56" s="50">
        <v>466794</v>
      </c>
      <c r="R56" s="50">
        <v>0</v>
      </c>
      <c r="S56" s="18">
        <f t="shared" si="3"/>
        <v>0.8276768188999275</v>
      </c>
      <c r="T56" s="17" t="str">
        <f t="shared" si="4"/>
        <v xml:space="preserve"> -</v>
      </c>
    </row>
    <row r="57" spans="2:20" ht="45" customHeight="1" x14ac:dyDescent="0.2">
      <c r="B57" s="208"/>
      <c r="C57" s="208"/>
      <c r="D57" s="260"/>
      <c r="E57" s="109">
        <v>43101</v>
      </c>
      <c r="F57" s="121">
        <v>43465</v>
      </c>
      <c r="G57" s="115" t="s">
        <v>53</v>
      </c>
      <c r="H57" s="87">
        <v>1</v>
      </c>
      <c r="I57" s="87" t="e">
        <f>+J57+(#REF!-#REF!)</f>
        <v>#REF!</v>
      </c>
      <c r="J57" s="87">
        <v>1</v>
      </c>
      <c r="K57" s="151">
        <v>0</v>
      </c>
      <c r="L57" s="111">
        <f t="shared" si="0"/>
        <v>0</v>
      </c>
      <c r="M57" s="112">
        <f t="shared" si="1"/>
        <v>1</v>
      </c>
      <c r="N57" s="113">
        <f t="shared" si="2"/>
        <v>0</v>
      </c>
      <c r="O57" s="114">
        <v>0</v>
      </c>
      <c r="P57" s="84">
        <v>0</v>
      </c>
      <c r="Q57" s="84">
        <v>0</v>
      </c>
      <c r="R57" s="84">
        <v>0</v>
      </c>
      <c r="S57" s="87" t="str">
        <f t="shared" si="3"/>
        <v xml:space="preserve"> -</v>
      </c>
      <c r="T57" s="113" t="str">
        <f t="shared" si="4"/>
        <v xml:space="preserve"> -</v>
      </c>
    </row>
    <row r="58" spans="2:20" ht="30" customHeight="1" thickBot="1" x14ac:dyDescent="0.25">
      <c r="B58" s="208"/>
      <c r="C58" s="208"/>
      <c r="D58" s="219"/>
      <c r="E58" s="51">
        <v>43101</v>
      </c>
      <c r="F58" s="118">
        <v>43465</v>
      </c>
      <c r="G58" s="11" t="s">
        <v>54</v>
      </c>
      <c r="H58" s="53">
        <v>1</v>
      </c>
      <c r="I58" s="53" t="e">
        <f>+J58+(#REF!-#REF!)</f>
        <v>#REF!</v>
      </c>
      <c r="J58" s="53">
        <v>0.5</v>
      </c>
      <c r="K58" s="70">
        <v>0</v>
      </c>
      <c r="L58" s="81">
        <f t="shared" si="0"/>
        <v>0</v>
      </c>
      <c r="M58" s="79">
        <f t="shared" si="1"/>
        <v>1</v>
      </c>
      <c r="N58" s="54">
        <f t="shared" si="2"/>
        <v>0</v>
      </c>
      <c r="O58" s="76" t="s">
        <v>129</v>
      </c>
      <c r="P58" s="52">
        <v>0</v>
      </c>
      <c r="Q58" s="52">
        <v>0</v>
      </c>
      <c r="R58" s="52">
        <v>0</v>
      </c>
      <c r="S58" s="53" t="str">
        <f t="shared" si="3"/>
        <v xml:space="preserve"> -</v>
      </c>
      <c r="T58" s="54" t="str">
        <f t="shared" si="4"/>
        <v xml:space="preserve"> -</v>
      </c>
    </row>
    <row r="59" spans="2:20" ht="30" customHeight="1" thickBot="1" x14ac:dyDescent="0.25">
      <c r="B59" s="208"/>
      <c r="C59" s="208"/>
      <c r="D59" s="100" t="s">
        <v>108</v>
      </c>
      <c r="E59" s="101">
        <v>43101</v>
      </c>
      <c r="F59" s="120">
        <v>43465</v>
      </c>
      <c r="G59" s="102" t="s">
        <v>55</v>
      </c>
      <c r="H59" s="91">
        <v>2</v>
      </c>
      <c r="I59" s="91" t="e">
        <f>+J59+(#REF!-#REF!)</f>
        <v>#REF!</v>
      </c>
      <c r="J59" s="91">
        <v>1</v>
      </c>
      <c r="K59" s="103">
        <v>0</v>
      </c>
      <c r="L59" s="104">
        <f t="shared" si="0"/>
        <v>0</v>
      </c>
      <c r="M59" s="105">
        <f t="shared" si="1"/>
        <v>1</v>
      </c>
      <c r="N59" s="106">
        <f t="shared" si="2"/>
        <v>0</v>
      </c>
      <c r="O59" s="107">
        <v>0</v>
      </c>
      <c r="P59" s="91">
        <v>0</v>
      </c>
      <c r="Q59" s="91">
        <v>0</v>
      </c>
      <c r="R59" s="91">
        <v>0</v>
      </c>
      <c r="S59" s="108" t="str">
        <f t="shared" si="3"/>
        <v xml:space="preserve"> -</v>
      </c>
      <c r="T59" s="106" t="str">
        <f t="shared" si="4"/>
        <v xml:space="preserve"> -</v>
      </c>
    </row>
    <row r="60" spans="2:20" ht="30" x14ac:dyDescent="0.2">
      <c r="B60" s="208"/>
      <c r="C60" s="208"/>
      <c r="D60" s="253" t="s">
        <v>109</v>
      </c>
      <c r="E60" s="49">
        <v>43101</v>
      </c>
      <c r="F60" s="117">
        <v>43465</v>
      </c>
      <c r="G60" s="13" t="s">
        <v>56</v>
      </c>
      <c r="H60" s="50">
        <v>60000</v>
      </c>
      <c r="I60" s="50" t="e">
        <f>+J60+(#REF!-#REF!)</f>
        <v>#REF!</v>
      </c>
      <c r="J60" s="50">
        <v>10000</v>
      </c>
      <c r="K60" s="67">
        <v>12000</v>
      </c>
      <c r="L60" s="15">
        <f t="shared" si="0"/>
        <v>1.2</v>
      </c>
      <c r="M60" s="16">
        <f t="shared" si="1"/>
        <v>1</v>
      </c>
      <c r="N60" s="17">
        <f t="shared" si="2"/>
        <v>1</v>
      </c>
      <c r="O60" s="75" t="s">
        <v>132</v>
      </c>
      <c r="P60" s="50">
        <v>1432129</v>
      </c>
      <c r="Q60" s="50">
        <v>1386321</v>
      </c>
      <c r="R60" s="50">
        <v>0</v>
      </c>
      <c r="S60" s="18">
        <f t="shared" si="3"/>
        <v>0.96801405459983003</v>
      </c>
      <c r="T60" s="17" t="str">
        <f t="shared" si="4"/>
        <v xml:space="preserve"> -</v>
      </c>
    </row>
    <row r="61" spans="2:20" ht="60" x14ac:dyDescent="0.2">
      <c r="B61" s="208"/>
      <c r="C61" s="208"/>
      <c r="D61" s="254"/>
      <c r="E61" s="47">
        <v>43101</v>
      </c>
      <c r="F61" s="119">
        <v>43465</v>
      </c>
      <c r="G61" s="8" t="s">
        <v>57</v>
      </c>
      <c r="H61" s="25">
        <v>1</v>
      </c>
      <c r="I61" s="25" t="e">
        <f>+J61+(#REF!-#REF!)</f>
        <v>#REF!</v>
      </c>
      <c r="J61" s="25">
        <v>1</v>
      </c>
      <c r="K61" s="69">
        <v>0</v>
      </c>
      <c r="L61" s="22">
        <f t="shared" si="0"/>
        <v>0</v>
      </c>
      <c r="M61" s="23">
        <f t="shared" si="1"/>
        <v>1</v>
      </c>
      <c r="N61" s="24">
        <f t="shared" si="2"/>
        <v>0</v>
      </c>
      <c r="O61" s="78">
        <v>0</v>
      </c>
      <c r="P61" s="48">
        <v>0</v>
      </c>
      <c r="Q61" s="48">
        <v>0</v>
      </c>
      <c r="R61" s="48">
        <v>0</v>
      </c>
      <c r="S61" s="25" t="str">
        <f t="shared" si="3"/>
        <v xml:space="preserve"> -</v>
      </c>
      <c r="T61" s="24" t="str">
        <f t="shared" si="4"/>
        <v xml:space="preserve"> -</v>
      </c>
    </row>
    <row r="62" spans="2:20" ht="45" x14ac:dyDescent="0.2">
      <c r="B62" s="208"/>
      <c r="C62" s="208"/>
      <c r="D62" s="254"/>
      <c r="E62" s="47">
        <v>43101</v>
      </c>
      <c r="F62" s="119">
        <v>43465</v>
      </c>
      <c r="G62" s="8" t="s">
        <v>58</v>
      </c>
      <c r="H62" s="25">
        <v>1</v>
      </c>
      <c r="I62" s="25" t="e">
        <f>+J62+(#REF!-#REF!)</f>
        <v>#REF!</v>
      </c>
      <c r="J62" s="25">
        <v>0.2</v>
      </c>
      <c r="K62" s="69">
        <v>0</v>
      </c>
      <c r="L62" s="22">
        <f t="shared" si="0"/>
        <v>0</v>
      </c>
      <c r="M62" s="23">
        <f t="shared" si="1"/>
        <v>1</v>
      </c>
      <c r="N62" s="24">
        <f t="shared" si="2"/>
        <v>0</v>
      </c>
      <c r="O62" s="78">
        <v>0</v>
      </c>
      <c r="P62" s="48">
        <v>0</v>
      </c>
      <c r="Q62" s="48">
        <v>0</v>
      </c>
      <c r="R62" s="48">
        <v>0</v>
      </c>
      <c r="S62" s="25" t="str">
        <f t="shared" si="3"/>
        <v xml:space="preserve"> -</v>
      </c>
      <c r="T62" s="24" t="str">
        <f t="shared" si="4"/>
        <v xml:space="preserve"> -</v>
      </c>
    </row>
    <row r="63" spans="2:20" ht="30" customHeight="1" x14ac:dyDescent="0.2">
      <c r="B63" s="208"/>
      <c r="C63" s="208"/>
      <c r="D63" s="254"/>
      <c r="E63" s="47">
        <v>43101</v>
      </c>
      <c r="F63" s="119">
        <v>43465</v>
      </c>
      <c r="G63" s="8" t="s">
        <v>59</v>
      </c>
      <c r="H63" s="48">
        <v>3</v>
      </c>
      <c r="I63" s="48" t="e">
        <f>+J63+(#REF!-#REF!)</f>
        <v>#REF!</v>
      </c>
      <c r="J63" s="48">
        <v>0</v>
      </c>
      <c r="K63" s="126">
        <v>0.1</v>
      </c>
      <c r="L63" s="22" t="e">
        <f t="shared" si="0"/>
        <v>#DIV/0!</v>
      </c>
      <c r="M63" s="23">
        <f t="shared" si="1"/>
        <v>1</v>
      </c>
      <c r="N63" s="24" t="str">
        <f t="shared" si="2"/>
        <v xml:space="preserve"> -</v>
      </c>
      <c r="O63" s="78">
        <v>0</v>
      </c>
      <c r="P63" s="48">
        <v>2886469</v>
      </c>
      <c r="Q63" s="48">
        <v>2886000</v>
      </c>
      <c r="R63" s="48">
        <v>0</v>
      </c>
      <c r="S63" s="25">
        <f t="shared" si="3"/>
        <v>0.9998375177422657</v>
      </c>
      <c r="T63" s="24" t="str">
        <f t="shared" si="4"/>
        <v xml:space="preserve"> -</v>
      </c>
    </row>
    <row r="64" spans="2:20" ht="60" x14ac:dyDescent="0.2">
      <c r="B64" s="208"/>
      <c r="C64" s="208"/>
      <c r="D64" s="254"/>
      <c r="E64" s="47">
        <v>43101</v>
      </c>
      <c r="F64" s="119">
        <v>43465</v>
      </c>
      <c r="G64" s="10" t="s">
        <v>60</v>
      </c>
      <c r="H64" s="25">
        <v>1</v>
      </c>
      <c r="I64" s="25" t="e">
        <f>+J64+(#REF!-#REF!)</f>
        <v>#REF!</v>
      </c>
      <c r="J64" s="25">
        <v>0</v>
      </c>
      <c r="K64" s="69">
        <v>0</v>
      </c>
      <c r="L64" s="22" t="e">
        <f t="shared" si="0"/>
        <v>#DIV/0!</v>
      </c>
      <c r="M64" s="23">
        <f t="shared" si="1"/>
        <v>1</v>
      </c>
      <c r="N64" s="24" t="str">
        <f t="shared" si="2"/>
        <v xml:space="preserve"> -</v>
      </c>
      <c r="O64" s="78" t="s">
        <v>129</v>
      </c>
      <c r="P64" s="48">
        <v>0</v>
      </c>
      <c r="Q64" s="48">
        <v>0</v>
      </c>
      <c r="R64" s="48">
        <v>0</v>
      </c>
      <c r="S64" s="25" t="str">
        <f t="shared" si="3"/>
        <v xml:space="preserve"> -</v>
      </c>
      <c r="T64" s="24" t="str">
        <f t="shared" si="4"/>
        <v xml:space="preserve"> -</v>
      </c>
    </row>
    <row r="65" spans="2:20" ht="90" x14ac:dyDescent="0.2">
      <c r="B65" s="208"/>
      <c r="C65" s="208"/>
      <c r="D65" s="254"/>
      <c r="E65" s="47">
        <v>43101</v>
      </c>
      <c r="F65" s="119">
        <v>43465</v>
      </c>
      <c r="G65" s="8" t="s">
        <v>61</v>
      </c>
      <c r="H65" s="25">
        <v>1</v>
      </c>
      <c r="I65" s="25" t="e">
        <f>+J65+(#REF!-#REF!)</f>
        <v>#REF!</v>
      </c>
      <c r="J65" s="25">
        <v>0.2</v>
      </c>
      <c r="K65" s="69">
        <v>0</v>
      </c>
      <c r="L65" s="22">
        <f t="shared" si="0"/>
        <v>0</v>
      </c>
      <c r="M65" s="23">
        <f t="shared" si="1"/>
        <v>1</v>
      </c>
      <c r="N65" s="24">
        <f t="shared" si="2"/>
        <v>0</v>
      </c>
      <c r="O65" s="78">
        <v>0</v>
      </c>
      <c r="P65" s="48">
        <v>0</v>
      </c>
      <c r="Q65" s="48">
        <v>0</v>
      </c>
      <c r="R65" s="48">
        <v>0</v>
      </c>
      <c r="S65" s="25" t="str">
        <f t="shared" si="3"/>
        <v xml:space="preserve"> -</v>
      </c>
      <c r="T65" s="24" t="str">
        <f t="shared" si="4"/>
        <v xml:space="preserve"> -</v>
      </c>
    </row>
    <row r="66" spans="2:20" ht="45.75" thickBot="1" x14ac:dyDescent="0.25">
      <c r="B66" s="208"/>
      <c r="C66" s="208"/>
      <c r="D66" s="255"/>
      <c r="E66" s="51">
        <v>43101</v>
      </c>
      <c r="F66" s="118">
        <v>43465</v>
      </c>
      <c r="G66" s="11" t="s">
        <v>62</v>
      </c>
      <c r="H66" s="52">
        <v>1</v>
      </c>
      <c r="I66" s="52" t="e">
        <f>+J66+(#REF!-#REF!)</f>
        <v>#REF!</v>
      </c>
      <c r="J66" s="52">
        <v>0</v>
      </c>
      <c r="K66" s="71">
        <v>0</v>
      </c>
      <c r="L66" s="81" t="e">
        <f t="shared" si="0"/>
        <v>#DIV/0!</v>
      </c>
      <c r="M66" s="79">
        <f t="shared" si="1"/>
        <v>1</v>
      </c>
      <c r="N66" s="54" t="str">
        <f t="shared" si="2"/>
        <v xml:space="preserve"> -</v>
      </c>
      <c r="O66" s="76" t="s">
        <v>129</v>
      </c>
      <c r="P66" s="52">
        <v>0</v>
      </c>
      <c r="Q66" s="52">
        <v>0</v>
      </c>
      <c r="R66" s="52">
        <v>0</v>
      </c>
      <c r="S66" s="53" t="str">
        <f t="shared" si="3"/>
        <v xml:space="preserve"> -</v>
      </c>
      <c r="T66" s="54" t="str">
        <f t="shared" si="4"/>
        <v xml:space="preserve"> -</v>
      </c>
    </row>
    <row r="67" spans="2:20" ht="30" x14ac:dyDescent="0.2">
      <c r="B67" s="208"/>
      <c r="C67" s="208"/>
      <c r="D67" s="256" t="s">
        <v>110</v>
      </c>
      <c r="E67" s="109">
        <v>43101</v>
      </c>
      <c r="F67" s="121">
        <v>43465</v>
      </c>
      <c r="G67" s="122" t="s">
        <v>63</v>
      </c>
      <c r="H67" s="84">
        <v>140</v>
      </c>
      <c r="I67" s="84">
        <f>+J67</f>
        <v>140</v>
      </c>
      <c r="J67" s="84">
        <v>140</v>
      </c>
      <c r="K67" s="110">
        <v>140</v>
      </c>
      <c r="L67" s="111">
        <f t="shared" si="0"/>
        <v>1</v>
      </c>
      <c r="M67" s="112">
        <f t="shared" si="1"/>
        <v>1</v>
      </c>
      <c r="N67" s="113">
        <f t="shared" si="2"/>
        <v>1</v>
      </c>
      <c r="O67" s="114">
        <v>2210661</v>
      </c>
      <c r="P67" s="84">
        <v>97187</v>
      </c>
      <c r="Q67" s="84">
        <v>54000</v>
      </c>
      <c r="R67" s="84">
        <v>0</v>
      </c>
      <c r="S67" s="87">
        <f t="shared" si="3"/>
        <v>0.55562986819224791</v>
      </c>
      <c r="T67" s="113" t="str">
        <f t="shared" si="4"/>
        <v xml:space="preserve"> -</v>
      </c>
    </row>
    <row r="68" spans="2:20" ht="30" customHeight="1" thickBot="1" x14ac:dyDescent="0.25">
      <c r="B68" s="208"/>
      <c r="C68" s="209"/>
      <c r="D68" s="257"/>
      <c r="E68" s="51">
        <v>43101</v>
      </c>
      <c r="F68" s="118">
        <v>43465</v>
      </c>
      <c r="G68" s="9" t="s">
        <v>64</v>
      </c>
      <c r="H68" s="52">
        <v>5000</v>
      </c>
      <c r="I68" s="52" t="e">
        <f>+J68+(#REF!-#REF!)</f>
        <v>#REF!</v>
      </c>
      <c r="J68" s="52">
        <v>500</v>
      </c>
      <c r="K68" s="71">
        <v>1277</v>
      </c>
      <c r="L68" s="81">
        <f t="shared" si="0"/>
        <v>2.5539999999999998</v>
      </c>
      <c r="M68" s="79">
        <f t="shared" si="1"/>
        <v>1</v>
      </c>
      <c r="N68" s="54">
        <f t="shared" si="2"/>
        <v>1</v>
      </c>
      <c r="O68" s="76">
        <v>2210661</v>
      </c>
      <c r="P68" s="52">
        <v>747188</v>
      </c>
      <c r="Q68" s="52">
        <v>650000</v>
      </c>
      <c r="R68" s="52">
        <v>0</v>
      </c>
      <c r="S68" s="53">
        <f t="shared" si="3"/>
        <v>0.86992831790660452</v>
      </c>
      <c r="T68" s="54" t="str">
        <f t="shared" si="4"/>
        <v xml:space="preserve"> -</v>
      </c>
    </row>
    <row r="69" spans="2:20" ht="12.95" customHeight="1" thickBot="1" x14ac:dyDescent="0.25">
      <c r="B69" s="208"/>
      <c r="C69" s="28"/>
      <c r="D69" s="34"/>
      <c r="E69" s="36"/>
      <c r="F69" s="37"/>
      <c r="G69" s="33"/>
      <c r="H69" s="38"/>
      <c r="I69" s="124"/>
      <c r="J69" s="38"/>
      <c r="K69" s="38"/>
      <c r="L69" s="39"/>
      <c r="M69" s="33"/>
      <c r="N69" s="33"/>
      <c r="O69" s="33"/>
      <c r="P69" s="83"/>
      <c r="Q69" s="34"/>
      <c r="R69" s="34"/>
      <c r="S69" s="35"/>
      <c r="T69" s="40"/>
    </row>
    <row r="70" spans="2:20" ht="30" x14ac:dyDescent="0.2">
      <c r="B70" s="208"/>
      <c r="C70" s="207" t="s">
        <v>114</v>
      </c>
      <c r="D70" s="253" t="s">
        <v>111</v>
      </c>
      <c r="E70" s="49">
        <v>43101</v>
      </c>
      <c r="F70" s="49">
        <v>43465</v>
      </c>
      <c r="G70" s="14" t="s">
        <v>65</v>
      </c>
      <c r="H70" s="50">
        <v>60</v>
      </c>
      <c r="I70" s="50" t="e">
        <f>+J70+(#REF!-#REF!)</f>
        <v>#REF!</v>
      </c>
      <c r="J70" s="50">
        <v>0</v>
      </c>
      <c r="K70" s="67">
        <v>0</v>
      </c>
      <c r="L70" s="15" t="e">
        <f t="shared" si="0"/>
        <v>#DIV/0!</v>
      </c>
      <c r="M70" s="16">
        <f t="shared" si="1"/>
        <v>1</v>
      </c>
      <c r="N70" s="17" t="str">
        <f t="shared" si="2"/>
        <v xml:space="preserve"> -</v>
      </c>
      <c r="O70" s="75">
        <v>0</v>
      </c>
      <c r="P70" s="50">
        <v>0</v>
      </c>
      <c r="Q70" s="50">
        <v>0</v>
      </c>
      <c r="R70" s="50">
        <v>0</v>
      </c>
      <c r="S70" s="18" t="str">
        <f t="shared" si="3"/>
        <v xml:space="preserve"> -</v>
      </c>
      <c r="T70" s="17" t="str">
        <f t="shared" si="4"/>
        <v xml:space="preserve"> -</v>
      </c>
    </row>
    <row r="71" spans="2:20" ht="30" x14ac:dyDescent="0.2">
      <c r="B71" s="208"/>
      <c r="C71" s="208"/>
      <c r="D71" s="254"/>
      <c r="E71" s="47">
        <v>43101</v>
      </c>
      <c r="F71" s="47">
        <v>43465</v>
      </c>
      <c r="G71" s="10" t="s">
        <v>66</v>
      </c>
      <c r="H71" s="48">
        <v>10</v>
      </c>
      <c r="I71" s="48" t="e">
        <f>+J71+(#REF!-#REF!)</f>
        <v>#REF!</v>
      </c>
      <c r="J71" s="48">
        <v>0</v>
      </c>
      <c r="K71" s="68">
        <v>0</v>
      </c>
      <c r="L71" s="22" t="e">
        <f t="shared" si="0"/>
        <v>#DIV/0!</v>
      </c>
      <c r="M71" s="23">
        <f t="shared" si="1"/>
        <v>1</v>
      </c>
      <c r="N71" s="24" t="str">
        <f t="shared" si="2"/>
        <v xml:space="preserve"> -</v>
      </c>
      <c r="O71" s="78" t="s">
        <v>129</v>
      </c>
      <c r="P71" s="48">
        <v>0</v>
      </c>
      <c r="Q71" s="48">
        <v>0</v>
      </c>
      <c r="R71" s="48">
        <v>0</v>
      </c>
      <c r="S71" s="25" t="str">
        <f t="shared" si="3"/>
        <v xml:space="preserve"> -</v>
      </c>
      <c r="T71" s="24" t="str">
        <f t="shared" si="4"/>
        <v xml:space="preserve"> -</v>
      </c>
    </row>
    <row r="72" spans="2:20" ht="30" x14ac:dyDescent="0.2">
      <c r="B72" s="208"/>
      <c r="C72" s="208"/>
      <c r="D72" s="254"/>
      <c r="E72" s="47">
        <v>43101</v>
      </c>
      <c r="F72" s="47">
        <v>43465</v>
      </c>
      <c r="G72" s="10" t="s">
        <v>67</v>
      </c>
      <c r="H72" s="48">
        <v>2</v>
      </c>
      <c r="I72" s="48" t="e">
        <f>+J72+(#REF!-#REF!)</f>
        <v>#REF!</v>
      </c>
      <c r="J72" s="48">
        <v>0</v>
      </c>
      <c r="K72" s="68">
        <v>0</v>
      </c>
      <c r="L72" s="22" t="e">
        <f t="shared" si="0"/>
        <v>#DIV/0!</v>
      </c>
      <c r="M72" s="23">
        <f t="shared" si="1"/>
        <v>1</v>
      </c>
      <c r="N72" s="24" t="str">
        <f t="shared" si="2"/>
        <v xml:space="preserve"> -</v>
      </c>
      <c r="O72" s="78" t="s">
        <v>129</v>
      </c>
      <c r="P72" s="48">
        <v>0</v>
      </c>
      <c r="Q72" s="48">
        <v>0</v>
      </c>
      <c r="R72" s="48">
        <v>0</v>
      </c>
      <c r="S72" s="25" t="str">
        <f t="shared" si="3"/>
        <v xml:space="preserve"> -</v>
      </c>
      <c r="T72" s="24" t="str">
        <f t="shared" si="4"/>
        <v xml:space="preserve"> -</v>
      </c>
    </row>
    <row r="73" spans="2:20" ht="45" x14ac:dyDescent="0.2">
      <c r="B73" s="208"/>
      <c r="C73" s="208"/>
      <c r="D73" s="254"/>
      <c r="E73" s="47">
        <v>43101</v>
      </c>
      <c r="F73" s="47">
        <v>43465</v>
      </c>
      <c r="G73" s="10" t="s">
        <v>68</v>
      </c>
      <c r="H73" s="48">
        <v>3</v>
      </c>
      <c r="I73" s="48" t="e">
        <f>+J73+(#REF!-#REF!)</f>
        <v>#REF!</v>
      </c>
      <c r="J73" s="48">
        <v>0</v>
      </c>
      <c r="K73" s="68">
        <v>0</v>
      </c>
      <c r="L73" s="22" t="e">
        <f t="shared" si="0"/>
        <v>#DIV/0!</v>
      </c>
      <c r="M73" s="23">
        <f t="shared" si="1"/>
        <v>1</v>
      </c>
      <c r="N73" s="24" t="str">
        <f t="shared" si="2"/>
        <v xml:space="preserve"> -</v>
      </c>
      <c r="O73" s="78" t="s">
        <v>129</v>
      </c>
      <c r="P73" s="48">
        <v>0</v>
      </c>
      <c r="Q73" s="48">
        <v>0</v>
      </c>
      <c r="R73" s="48">
        <v>0</v>
      </c>
      <c r="S73" s="25" t="str">
        <f t="shared" si="3"/>
        <v xml:space="preserve"> -</v>
      </c>
      <c r="T73" s="24" t="str">
        <f t="shared" si="4"/>
        <v xml:space="preserve"> -</v>
      </c>
    </row>
    <row r="74" spans="2:20" ht="30" x14ac:dyDescent="0.2">
      <c r="B74" s="208"/>
      <c r="C74" s="208"/>
      <c r="D74" s="254"/>
      <c r="E74" s="47">
        <v>43101</v>
      </c>
      <c r="F74" s="47">
        <v>43465</v>
      </c>
      <c r="G74" s="10" t="s">
        <v>69</v>
      </c>
      <c r="H74" s="48">
        <v>60</v>
      </c>
      <c r="I74" s="48" t="e">
        <f>+J74+(#REF!-#REF!)</f>
        <v>#REF!</v>
      </c>
      <c r="J74" s="48">
        <v>30</v>
      </c>
      <c r="K74" s="68">
        <v>12</v>
      </c>
      <c r="L74" s="22">
        <f t="shared" si="0"/>
        <v>0.4</v>
      </c>
      <c r="M74" s="23">
        <f t="shared" si="1"/>
        <v>1</v>
      </c>
      <c r="N74" s="24">
        <f t="shared" si="2"/>
        <v>0.4</v>
      </c>
      <c r="O74" s="78">
        <v>2210663</v>
      </c>
      <c r="P74" s="48">
        <v>509218</v>
      </c>
      <c r="Q74" s="48">
        <v>85800</v>
      </c>
      <c r="R74" s="48">
        <v>66546</v>
      </c>
      <c r="S74" s="25">
        <f t="shared" si="3"/>
        <v>0.16849365104925593</v>
      </c>
      <c r="T74" s="24">
        <f t="shared" si="4"/>
        <v>0.77559440559440562</v>
      </c>
    </row>
    <row r="75" spans="2:20" ht="45" x14ac:dyDescent="0.2">
      <c r="B75" s="208"/>
      <c r="C75" s="208"/>
      <c r="D75" s="254"/>
      <c r="E75" s="47">
        <v>43101</v>
      </c>
      <c r="F75" s="119">
        <v>43465</v>
      </c>
      <c r="G75" s="10" t="s">
        <v>70</v>
      </c>
      <c r="H75" s="48">
        <v>5</v>
      </c>
      <c r="I75" s="48" t="e">
        <f>+J75+(#REF!-#REF!)</f>
        <v>#REF!</v>
      </c>
      <c r="J75" s="48">
        <v>1</v>
      </c>
      <c r="K75" s="68">
        <v>0</v>
      </c>
      <c r="L75" s="22">
        <f t="shared" si="0"/>
        <v>0</v>
      </c>
      <c r="M75" s="23">
        <f t="shared" si="1"/>
        <v>1</v>
      </c>
      <c r="N75" s="24">
        <f t="shared" si="2"/>
        <v>0</v>
      </c>
      <c r="O75" s="78">
        <v>2210172</v>
      </c>
      <c r="P75" s="48">
        <v>3000000</v>
      </c>
      <c r="Q75" s="48">
        <v>0</v>
      </c>
      <c r="R75" s="48">
        <v>0</v>
      </c>
      <c r="S75" s="25">
        <f t="shared" si="3"/>
        <v>0</v>
      </c>
      <c r="T75" s="24" t="str">
        <f t="shared" si="4"/>
        <v xml:space="preserve"> -</v>
      </c>
    </row>
    <row r="76" spans="2:20" ht="45" x14ac:dyDescent="0.2">
      <c r="B76" s="208"/>
      <c r="C76" s="208"/>
      <c r="D76" s="254"/>
      <c r="E76" s="47">
        <v>43101</v>
      </c>
      <c r="F76" s="119">
        <v>43465</v>
      </c>
      <c r="G76" s="10" t="s">
        <v>71</v>
      </c>
      <c r="H76" s="48">
        <v>3448</v>
      </c>
      <c r="I76" s="48" t="e">
        <f>+J76+(#REF!-#REF!)</f>
        <v>#REF!</v>
      </c>
      <c r="J76" s="48">
        <v>1449</v>
      </c>
      <c r="K76" s="68">
        <v>0</v>
      </c>
      <c r="L76" s="22">
        <f t="shared" si="0"/>
        <v>0</v>
      </c>
      <c r="M76" s="23">
        <f t="shared" si="1"/>
        <v>1</v>
      </c>
      <c r="N76" s="24">
        <f t="shared" si="2"/>
        <v>0</v>
      </c>
      <c r="O76" s="78" t="s">
        <v>129</v>
      </c>
      <c r="P76" s="48">
        <v>0</v>
      </c>
      <c r="Q76" s="48">
        <v>0</v>
      </c>
      <c r="R76" s="48">
        <v>0</v>
      </c>
      <c r="S76" s="25" t="str">
        <f t="shared" si="3"/>
        <v xml:space="preserve"> -</v>
      </c>
      <c r="T76" s="24" t="str">
        <f t="shared" si="4"/>
        <v xml:space="preserve"> -</v>
      </c>
    </row>
    <row r="77" spans="2:20" ht="30" x14ac:dyDescent="0.2">
      <c r="B77" s="208"/>
      <c r="C77" s="208"/>
      <c r="D77" s="254"/>
      <c r="E77" s="47">
        <v>43101</v>
      </c>
      <c r="F77" s="119">
        <v>43465</v>
      </c>
      <c r="G77" s="10" t="s">
        <v>72</v>
      </c>
      <c r="H77" s="48">
        <v>1</v>
      </c>
      <c r="I77" s="48" t="e">
        <f>+J77+(#REF!-#REF!)</f>
        <v>#REF!</v>
      </c>
      <c r="J77" s="48">
        <v>1</v>
      </c>
      <c r="K77" s="68">
        <v>0</v>
      </c>
      <c r="L77" s="22">
        <f t="shared" si="0"/>
        <v>0</v>
      </c>
      <c r="M77" s="23">
        <f t="shared" si="1"/>
        <v>1</v>
      </c>
      <c r="N77" s="24">
        <f t="shared" si="2"/>
        <v>0</v>
      </c>
      <c r="O77" s="78">
        <v>2210663</v>
      </c>
      <c r="P77" s="48">
        <v>0</v>
      </c>
      <c r="Q77" s="48">
        <v>0</v>
      </c>
      <c r="R77" s="48">
        <v>0</v>
      </c>
      <c r="S77" s="25" t="str">
        <f t="shared" si="3"/>
        <v xml:space="preserve"> -</v>
      </c>
      <c r="T77" s="24" t="str">
        <f t="shared" si="4"/>
        <v xml:space="preserve"> -</v>
      </c>
    </row>
    <row r="78" spans="2:20" ht="30" x14ac:dyDescent="0.2">
      <c r="B78" s="208"/>
      <c r="C78" s="208"/>
      <c r="D78" s="254"/>
      <c r="E78" s="47">
        <v>43101</v>
      </c>
      <c r="F78" s="119">
        <v>43465</v>
      </c>
      <c r="G78" s="10" t="s">
        <v>73</v>
      </c>
      <c r="H78" s="25">
        <v>0.92</v>
      </c>
      <c r="I78" s="25">
        <f>+J78</f>
        <v>0.92</v>
      </c>
      <c r="J78" s="25">
        <v>0.92</v>
      </c>
      <c r="K78" s="69">
        <v>0.92</v>
      </c>
      <c r="L78" s="22">
        <f t="shared" si="0"/>
        <v>1</v>
      </c>
      <c r="M78" s="23">
        <f t="shared" si="1"/>
        <v>1</v>
      </c>
      <c r="N78" s="24">
        <f t="shared" si="2"/>
        <v>1</v>
      </c>
      <c r="O78" s="78" t="s">
        <v>129</v>
      </c>
      <c r="P78" s="48">
        <v>0</v>
      </c>
      <c r="Q78" s="48">
        <v>0</v>
      </c>
      <c r="R78" s="48">
        <v>0</v>
      </c>
      <c r="S78" s="25" t="str">
        <f t="shared" si="3"/>
        <v xml:space="preserve"> -</v>
      </c>
      <c r="T78" s="24" t="str">
        <f t="shared" si="4"/>
        <v xml:space="preserve"> -</v>
      </c>
    </row>
    <row r="79" spans="2:20" ht="60.75" thickBot="1" x14ac:dyDescent="0.25">
      <c r="B79" s="208"/>
      <c r="C79" s="208"/>
      <c r="D79" s="255"/>
      <c r="E79" s="51">
        <v>43101</v>
      </c>
      <c r="F79" s="118">
        <v>43465</v>
      </c>
      <c r="G79" s="11" t="s">
        <v>74</v>
      </c>
      <c r="H79" s="53">
        <v>0.1</v>
      </c>
      <c r="I79" s="53" t="e">
        <f>+J79+(#REF!-#REF!)</f>
        <v>#REF!</v>
      </c>
      <c r="J79" s="53">
        <v>0</v>
      </c>
      <c r="K79" s="70">
        <v>0</v>
      </c>
      <c r="L79" s="81" t="e">
        <f t="shared" si="0"/>
        <v>#DIV/0!</v>
      </c>
      <c r="M79" s="79">
        <f t="shared" si="1"/>
        <v>1</v>
      </c>
      <c r="N79" s="54" t="str">
        <f t="shared" si="2"/>
        <v xml:space="preserve"> -</v>
      </c>
      <c r="O79" s="76" t="s">
        <v>129</v>
      </c>
      <c r="P79" s="52">
        <v>0</v>
      </c>
      <c r="Q79" s="52">
        <v>0</v>
      </c>
      <c r="R79" s="52">
        <v>0</v>
      </c>
      <c r="S79" s="53" t="str">
        <f t="shared" si="3"/>
        <v xml:space="preserve"> -</v>
      </c>
      <c r="T79" s="54" t="str">
        <f t="shared" si="4"/>
        <v xml:space="preserve"> -</v>
      </c>
    </row>
    <row r="80" spans="2:20" ht="30" customHeight="1" x14ac:dyDescent="0.2">
      <c r="B80" s="208"/>
      <c r="C80" s="208"/>
      <c r="D80" s="256" t="s">
        <v>112</v>
      </c>
      <c r="E80" s="109">
        <v>43101</v>
      </c>
      <c r="F80" s="121">
        <v>43465</v>
      </c>
      <c r="G80" s="115" t="s">
        <v>75</v>
      </c>
      <c r="H80" s="84">
        <v>36000</v>
      </c>
      <c r="I80" s="84" t="e">
        <f>+J80+(#REF!-#REF!)</f>
        <v>#REF!</v>
      </c>
      <c r="J80" s="84">
        <v>12000</v>
      </c>
      <c r="K80" s="110">
        <v>24604</v>
      </c>
      <c r="L80" s="111">
        <f t="shared" si="0"/>
        <v>2.0503333333333331</v>
      </c>
      <c r="M80" s="112">
        <f t="shared" si="1"/>
        <v>1</v>
      </c>
      <c r="N80" s="113">
        <f t="shared" si="2"/>
        <v>1</v>
      </c>
      <c r="O80" s="114">
        <v>2210666</v>
      </c>
      <c r="P80" s="84">
        <v>35000000</v>
      </c>
      <c r="Q80" s="84">
        <v>29870731</v>
      </c>
      <c r="R80" s="84">
        <v>0</v>
      </c>
      <c r="S80" s="87">
        <f t="shared" si="3"/>
        <v>0.85344945714285714</v>
      </c>
      <c r="T80" s="113" t="str">
        <f t="shared" si="4"/>
        <v xml:space="preserve"> -</v>
      </c>
    </row>
    <row r="81" spans="2:20" ht="30" customHeight="1" x14ac:dyDescent="0.2">
      <c r="B81" s="208"/>
      <c r="C81" s="208"/>
      <c r="D81" s="258"/>
      <c r="E81" s="47">
        <v>43101</v>
      </c>
      <c r="F81" s="119">
        <v>43465</v>
      </c>
      <c r="G81" s="10" t="s">
        <v>76</v>
      </c>
      <c r="H81" s="48">
        <v>1000</v>
      </c>
      <c r="I81" s="48" t="e">
        <f>+J81+(#REF!-#REF!)</f>
        <v>#REF!</v>
      </c>
      <c r="J81" s="48">
        <v>300</v>
      </c>
      <c r="K81" s="68">
        <v>1061</v>
      </c>
      <c r="L81" s="22">
        <f t="shared" si="0"/>
        <v>3.5366666666666666</v>
      </c>
      <c r="M81" s="23">
        <f t="shared" si="1"/>
        <v>1</v>
      </c>
      <c r="N81" s="24">
        <f t="shared" si="2"/>
        <v>1</v>
      </c>
      <c r="O81" s="78">
        <v>2210666</v>
      </c>
      <c r="P81" s="48">
        <v>8017948</v>
      </c>
      <c r="Q81" s="48">
        <v>3036791</v>
      </c>
      <c r="R81" s="48">
        <v>0</v>
      </c>
      <c r="S81" s="25">
        <f t="shared" si="3"/>
        <v>0.3787491512791053</v>
      </c>
      <c r="T81" s="24" t="str">
        <f t="shared" si="4"/>
        <v xml:space="preserve"> -</v>
      </c>
    </row>
    <row r="82" spans="2:20" ht="30" x14ac:dyDescent="0.2">
      <c r="B82" s="208"/>
      <c r="C82" s="208"/>
      <c r="D82" s="258"/>
      <c r="E82" s="47">
        <v>43101</v>
      </c>
      <c r="F82" s="119">
        <v>43465</v>
      </c>
      <c r="G82" s="10" t="s">
        <v>77</v>
      </c>
      <c r="H82" s="48">
        <v>50</v>
      </c>
      <c r="I82" s="48" t="e">
        <f>+J82+(#REF!-#REF!)</f>
        <v>#REF!</v>
      </c>
      <c r="J82" s="48">
        <v>15</v>
      </c>
      <c r="K82" s="68">
        <v>12</v>
      </c>
      <c r="L82" s="22">
        <f t="shared" si="0"/>
        <v>0.8</v>
      </c>
      <c r="M82" s="23">
        <f t="shared" si="1"/>
        <v>1</v>
      </c>
      <c r="N82" s="24">
        <f t="shared" si="2"/>
        <v>0.8</v>
      </c>
      <c r="O82" s="78">
        <v>2210666</v>
      </c>
      <c r="P82" s="48">
        <v>400000</v>
      </c>
      <c r="Q82" s="48">
        <v>353158</v>
      </c>
      <c r="R82" s="48">
        <v>0</v>
      </c>
      <c r="S82" s="25">
        <f t="shared" si="3"/>
        <v>0.88289499999999999</v>
      </c>
      <c r="T82" s="24" t="str">
        <f t="shared" si="4"/>
        <v xml:space="preserve"> -</v>
      </c>
    </row>
    <row r="83" spans="2:20" ht="30" x14ac:dyDescent="0.2">
      <c r="B83" s="208"/>
      <c r="C83" s="208"/>
      <c r="D83" s="258"/>
      <c r="E83" s="47">
        <v>43101</v>
      </c>
      <c r="F83" s="119">
        <v>43465</v>
      </c>
      <c r="G83" s="10" t="s">
        <v>78</v>
      </c>
      <c r="H83" s="48">
        <v>1</v>
      </c>
      <c r="I83" s="48" t="e">
        <f>+J83+(#REF!-#REF!)</f>
        <v>#REF!</v>
      </c>
      <c r="J83" s="48">
        <v>0</v>
      </c>
      <c r="K83" s="68">
        <v>0</v>
      </c>
      <c r="L83" s="22" t="e">
        <f t="shared" ref="L83:L86" si="24">+K83/J83</f>
        <v>#DIV/0!</v>
      </c>
      <c r="M83" s="23">
        <f t="shared" ref="M83:M86" si="25">DAYS360(E83,$C$8)/DAYS360(E83,F83)</f>
        <v>1</v>
      </c>
      <c r="N83" s="24" t="str">
        <f t="shared" ref="N83:N86" si="26">IF(J83=0," -",IF(L83&gt;100%,100%,L83))</f>
        <v xml:space="preserve"> -</v>
      </c>
      <c r="O83" s="78">
        <v>0</v>
      </c>
      <c r="P83" s="48">
        <v>0</v>
      </c>
      <c r="Q83" s="48">
        <v>0</v>
      </c>
      <c r="R83" s="48">
        <v>0</v>
      </c>
      <c r="S83" s="25" t="str">
        <f t="shared" ref="S83:S87" si="27">IF(P83=0," -",Q83/P83)</f>
        <v xml:space="preserve"> -</v>
      </c>
      <c r="T83" s="24" t="str">
        <f t="shared" ref="T83:T87" si="28">IF(R83=0," -",IF(Q83=0,100%,R83/Q83))</f>
        <v xml:space="preserve"> -</v>
      </c>
    </row>
    <row r="84" spans="2:20" ht="45" x14ac:dyDescent="0.2">
      <c r="B84" s="208"/>
      <c r="C84" s="208"/>
      <c r="D84" s="258"/>
      <c r="E84" s="47">
        <v>43101</v>
      </c>
      <c r="F84" s="119">
        <v>43465</v>
      </c>
      <c r="G84" s="10" t="s">
        <v>79</v>
      </c>
      <c r="H84" s="48">
        <v>20</v>
      </c>
      <c r="I84" s="48" t="e">
        <f>+J84+(#REF!-#REF!)</f>
        <v>#REF!</v>
      </c>
      <c r="J84" s="48">
        <v>5</v>
      </c>
      <c r="K84" s="68">
        <v>15</v>
      </c>
      <c r="L84" s="22">
        <f t="shared" si="24"/>
        <v>3</v>
      </c>
      <c r="M84" s="23">
        <f t="shared" si="25"/>
        <v>1</v>
      </c>
      <c r="N84" s="24">
        <f t="shared" si="26"/>
        <v>1</v>
      </c>
      <c r="O84" s="78">
        <v>2210666</v>
      </c>
      <c r="P84" s="48">
        <v>9420000</v>
      </c>
      <c r="Q84" s="48">
        <v>1579102</v>
      </c>
      <c r="R84" s="48">
        <v>0</v>
      </c>
      <c r="S84" s="25">
        <f t="shared" si="27"/>
        <v>0.16763290870488323</v>
      </c>
      <c r="T84" s="24" t="str">
        <f t="shared" si="28"/>
        <v xml:space="preserve"> -</v>
      </c>
    </row>
    <row r="85" spans="2:20" ht="45" x14ac:dyDescent="0.2">
      <c r="B85" s="208"/>
      <c r="C85" s="208"/>
      <c r="D85" s="258"/>
      <c r="E85" s="47">
        <v>43101</v>
      </c>
      <c r="F85" s="119">
        <v>43465</v>
      </c>
      <c r="G85" s="10" t="s">
        <v>80</v>
      </c>
      <c r="H85" s="25">
        <v>1</v>
      </c>
      <c r="I85" s="25">
        <f>+J85</f>
        <v>1</v>
      </c>
      <c r="J85" s="25">
        <v>1</v>
      </c>
      <c r="K85" s="69">
        <v>1</v>
      </c>
      <c r="L85" s="22">
        <f t="shared" si="24"/>
        <v>1</v>
      </c>
      <c r="M85" s="23">
        <f t="shared" si="25"/>
        <v>1</v>
      </c>
      <c r="N85" s="24">
        <f t="shared" si="26"/>
        <v>1</v>
      </c>
      <c r="O85" s="78">
        <v>2210666</v>
      </c>
      <c r="P85" s="48">
        <v>10789000</v>
      </c>
      <c r="Q85" s="48">
        <v>887587</v>
      </c>
      <c r="R85" s="48">
        <v>0</v>
      </c>
      <c r="S85" s="25">
        <f t="shared" si="27"/>
        <v>8.2267772731485778E-2</v>
      </c>
      <c r="T85" s="24" t="str">
        <f t="shared" si="28"/>
        <v xml:space="preserve"> -</v>
      </c>
    </row>
    <row r="86" spans="2:20" ht="30.75" thickBot="1" x14ac:dyDescent="0.25">
      <c r="B86" s="209"/>
      <c r="C86" s="209"/>
      <c r="D86" s="257"/>
      <c r="E86" s="51">
        <v>43101</v>
      </c>
      <c r="F86" s="118">
        <v>43465</v>
      </c>
      <c r="G86" s="9" t="s">
        <v>81</v>
      </c>
      <c r="H86" s="53">
        <v>0.96</v>
      </c>
      <c r="I86" s="53">
        <f>+J86</f>
        <v>0.96</v>
      </c>
      <c r="J86" s="53">
        <v>0.96</v>
      </c>
      <c r="K86" s="70">
        <v>0.65</v>
      </c>
      <c r="L86" s="81">
        <f t="shared" si="24"/>
        <v>0.67708333333333337</v>
      </c>
      <c r="M86" s="79">
        <f t="shared" si="25"/>
        <v>1</v>
      </c>
      <c r="N86" s="54">
        <f t="shared" si="26"/>
        <v>0.67708333333333337</v>
      </c>
      <c r="O86" s="76">
        <v>2210666</v>
      </c>
      <c r="P86" s="52">
        <v>17863000</v>
      </c>
      <c r="Q86" s="52">
        <v>15572168</v>
      </c>
      <c r="R86" s="52">
        <v>0</v>
      </c>
      <c r="S86" s="53">
        <f t="shared" si="27"/>
        <v>0.87175547220511673</v>
      </c>
      <c r="T86" s="54" t="str">
        <f t="shared" si="28"/>
        <v xml:space="preserve"> -</v>
      </c>
    </row>
    <row r="87" spans="2:20" ht="21" customHeight="1" thickBot="1" x14ac:dyDescent="0.25">
      <c r="M87" s="132">
        <f>+AVERAGE(M12:M12,M14,M16,M18:M21,M23,M25:M28,M30,M32:M33,M35:M36,M39:M40,M42:M53,M55:M68,M70:M86)</f>
        <v>1</v>
      </c>
      <c r="N87" s="131">
        <f>+AVERAGE(N12:N12,N14,N16,N18:N21,N23,N25:N28,N30,N32:N33,N35:N36,N38:N40,N42:N53,N55:N68,N70:N86)</f>
        <v>0.48232227288078355</v>
      </c>
      <c r="O87" s="127"/>
      <c r="P87" s="129">
        <f>+SUM(P12:P12,P14,P16,P18:P21,P23,P25:P28,P30,P32:P33,P35:P36,P38:P40,P42:P53,P55:P68,P70:P86)</f>
        <v>147395794</v>
      </c>
      <c r="Q87" s="128">
        <f>+SUM(Q12:Q12,Q14,Q16,Q18:Q21,Q23,Q25:Q28,Q30,Q32:Q33,Q35:Q36,Q38:Q40,Q42:Q53,Q55:Q68,Q70:Q86)</f>
        <v>109664621</v>
      </c>
      <c r="R87" s="128">
        <f>+SUM(R12:R12,R14,R16,R18:R21,R23,R25:R28,R30,R32:R33,R35:R36,R38:R40,R42:R53,R55:R68,R70:R86)</f>
        <v>66546</v>
      </c>
      <c r="S87" s="130">
        <f t="shared" si="27"/>
        <v>0.74401458836742651</v>
      </c>
      <c r="T87" s="131">
        <f t="shared" si="28"/>
        <v>6.0681375080847636E-4</v>
      </c>
    </row>
  </sheetData>
  <mergeCells count="42">
    <mergeCell ref="M10:M11"/>
    <mergeCell ref="N10:N11"/>
    <mergeCell ref="B12:B21"/>
    <mergeCell ref="B55:B86"/>
    <mergeCell ref="C55:C68"/>
    <mergeCell ref="D60:D66"/>
    <mergeCell ref="D67:D68"/>
    <mergeCell ref="C70:C86"/>
    <mergeCell ref="D70:D79"/>
    <mergeCell ref="D80:D86"/>
    <mergeCell ref="C32:C33"/>
    <mergeCell ref="D32:D33"/>
    <mergeCell ref="C35:C36"/>
    <mergeCell ref="D35:D36"/>
    <mergeCell ref="D39:D40"/>
    <mergeCell ref="D56:D58"/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M9:N9"/>
    <mergeCell ref="O9:T10"/>
    <mergeCell ref="G10:G11"/>
    <mergeCell ref="H10:H11"/>
    <mergeCell ref="I10:I11"/>
    <mergeCell ref="J10:J11"/>
    <mergeCell ref="K10:K11"/>
    <mergeCell ref="B32:B53"/>
    <mergeCell ref="C42:C53"/>
    <mergeCell ref="D42:D53"/>
    <mergeCell ref="C38:C40"/>
    <mergeCell ref="C18:C21"/>
    <mergeCell ref="D18:D19"/>
    <mergeCell ref="B25:B30"/>
    <mergeCell ref="C25:C28"/>
    <mergeCell ref="D25:D28"/>
    <mergeCell ref="D20:D21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2018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Luffi</cp:lastModifiedBy>
  <cp:lastPrinted>2010-09-21T16:46:22Z</cp:lastPrinted>
  <dcterms:created xsi:type="dcterms:W3CDTF">2008-07-08T21:30:46Z</dcterms:created>
  <dcterms:modified xsi:type="dcterms:W3CDTF">2019-03-20T16:39:55Z</dcterms:modified>
</cp:coreProperties>
</file>