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L17" i="9"/>
  <c r="N17" i="9"/>
  <c r="L18" i="9"/>
  <c r="N18" i="9"/>
  <c r="L19" i="9"/>
  <c r="N19" i="9"/>
  <c r="L20" i="9"/>
  <c r="N20" i="9"/>
  <c r="N21" i="9"/>
  <c r="N22" i="9"/>
  <c r="N24" i="9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I12" i="9"/>
  <c r="I20" i="9"/>
  <c r="I18" i="9"/>
  <c r="I17" i="9"/>
  <c r="I13" i="9"/>
  <c r="I14" i="9"/>
  <c r="I15" i="9"/>
  <c r="I19" i="9"/>
  <c r="I21" i="9"/>
  <c r="I22" i="9"/>
  <c r="I24" i="9"/>
  <c r="T24" i="9"/>
  <c r="S24" i="9"/>
  <c r="L24" i="9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<sst xmlns="http://schemas.openxmlformats.org/spreadsheetml/2006/main" count="57" uniqueCount="51">
  <si>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</si>
  <si>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</si>
  <si>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</si>
  <si>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</si>
  <si>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</si>
  <si>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</si>
  <si>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</si>
  <si>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</si>
  <si>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</si>
  <si>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</si>
  <si>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</si>
  <si>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</si>
  <si>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</si>
  <si>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</si>
  <si>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</si>
  <si>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</si>
  <si>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</si>
  <si>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</si>
  <si>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</si>
  <si>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</si>
  <si>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</si>
  <si>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</si>
  <si>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</si>
  <si>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</si>
  <si>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</si>
  <si>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</si>
  <si>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</si>
  <si>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</si>
  <si>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</si>
  <si>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</si>
  <si>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</si>
  <si>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</si>
  <si>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</si>
  <si>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</si>
  <si>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</si>
  <si>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</si>
  <si>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</si>
  <si>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</si>
  <si>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</si>
  <si>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</si>
  <si>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</si>
  <si>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</si>
  <si>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</si>
  <si>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</si>
  <si>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</si>
  <si>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</si>
  <si>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</si>
  <si>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</si>
  <si>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</si>
  <si>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 xml:space="preserve"> -</t>
  </si>
  <si>
    <t>2210301
2210313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</si>
</sst>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9" t="s">
        <v>16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20" ht="20.100000000000001" customHeight="1" x14ac:dyDescent="0.2">
      <c r="B3" s="109" t="s">
        <v>19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0" ht="20.100000000000001" customHeight="1" x14ac:dyDescent="0.2">
      <c r="B4" s="109" t="s">
        <v>27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43190</v>
      </c>
      <c r="D8" s="110" t="s">
        <v>3</v>
      </c>
      <c r="E8" s="111"/>
      <c r="F8" s="111"/>
      <c r="G8" s="111"/>
      <c r="H8" s="111"/>
      <c r="I8" s="111"/>
      <c r="J8" s="111"/>
      <c r="K8" s="1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13" t="s">
        <v>17</v>
      </c>
      <c r="C9" s="116" t="s">
        <v>18</v>
      </c>
      <c r="D9" s="118" t="s">
        <v>0</v>
      </c>
      <c r="E9" s="121" t="s">
        <v>4</v>
      </c>
      <c r="F9" s="121"/>
      <c r="G9" s="121" t="s">
        <v>5</v>
      </c>
      <c r="H9" s="121"/>
      <c r="I9" s="121"/>
      <c r="J9" s="121"/>
      <c r="K9" s="123"/>
      <c r="L9" s="5"/>
      <c r="M9" s="118" t="s">
        <v>6</v>
      </c>
      <c r="N9" s="123"/>
      <c r="O9" s="132" t="s">
        <v>24</v>
      </c>
      <c r="P9" s="133"/>
      <c r="Q9" s="133"/>
      <c r="R9" s="133"/>
      <c r="S9" s="133"/>
      <c r="T9" s="134"/>
    </row>
    <row r="10" spans="2:20" ht="17.100000000000001" customHeight="1" x14ac:dyDescent="0.2">
      <c r="B10" s="114"/>
      <c r="C10" s="117"/>
      <c r="D10" s="119"/>
      <c r="E10" s="122"/>
      <c r="F10" s="122"/>
      <c r="G10" s="122" t="s">
        <v>7</v>
      </c>
      <c r="H10" s="101" t="s">
        <v>25</v>
      </c>
      <c r="I10" s="101" t="s">
        <v>26</v>
      </c>
      <c r="J10" s="126" t="s">
        <v>1</v>
      </c>
      <c r="K10" s="124" t="s">
        <v>8</v>
      </c>
      <c r="L10" s="6"/>
      <c r="M10" s="128" t="s">
        <v>9</v>
      </c>
      <c r="N10" s="130" t="s">
        <v>10</v>
      </c>
      <c r="O10" s="135"/>
      <c r="P10" s="136"/>
      <c r="Q10" s="136"/>
      <c r="R10" s="136"/>
      <c r="S10" s="136"/>
      <c r="T10" s="137"/>
    </row>
    <row r="11" spans="2:20" ht="37.5" customHeight="1" thickBot="1" x14ac:dyDescent="0.25">
      <c r="B11" s="115"/>
      <c r="C11" s="117"/>
      <c r="D11" s="120"/>
      <c r="E11" s="19" t="s">
        <v>11</v>
      </c>
      <c r="F11" s="19" t="s">
        <v>12</v>
      </c>
      <c r="G11" s="101"/>
      <c r="H11" s="102"/>
      <c r="I11" s="138"/>
      <c r="J11" s="127"/>
      <c r="K11" s="125"/>
      <c r="L11" s="10"/>
      <c r="M11" s="129"/>
      <c r="N11" s="131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75" x14ac:dyDescent="0.2">
      <c r="B12" s="106" t="s">
        <v>44</v>
      </c>
      <c r="C12" s="106" t="s">
        <v>42</v>
      </c>
      <c r="D12" s="103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0.25</v>
      </c>
      <c r="N12" s="38">
        <f>IF(J12=0," -",IF(L12&gt;100%,100%,L12))</f>
        <v>1</v>
      </c>
      <c r="O12" s="71" t="s">
        <v>49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 x14ac:dyDescent="0.2">
      <c r="B13" s="107"/>
      <c r="C13" s="107"/>
      <c r="D13" s="104"/>
      <c r="E13" s="33">
        <v>43101</v>
      </c>
      <c r="F13" s="33">
        <v>43465</v>
      </c>
      <c r="G13" s="8" t="s">
        <v>29</v>
      </c>
      <c r="H13" s="34">
        <v>4</v>
      </c>
      <c r="I13" s="34" t="e">
        <f>+J13+(#REF!-#REF!)</f>
        <v>#REF!</v>
      </c>
      <c r="J13" s="34">
        <v>1</v>
      </c>
      <c r="K13" s="56">
        <v>0</v>
      </c>
      <c r="L13" s="12">
        <f t="shared" ref="L13:L22" si="0">+K13/J13</f>
        <v>0</v>
      </c>
      <c r="M13" s="13">
        <f t="shared" ref="M13:M22" si="1">DAYS360(E13,$C$8)/DAYS360(E13,F13)</f>
        <v>0.25</v>
      </c>
      <c r="N13" s="14">
        <f t="shared" ref="N13:N22" si="2">IF(J13=0," -",IF(L13&gt;100%,100%,L13))</f>
        <v>0</v>
      </c>
      <c r="O13" s="72" t="s">
        <v>49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0.75" thickBot="1" x14ac:dyDescent="0.25">
      <c r="B14" s="107"/>
      <c r="C14" s="107"/>
      <c r="D14" s="105"/>
      <c r="E14" s="39">
        <v>43101</v>
      </c>
      <c r="F14" s="39">
        <v>43465</v>
      </c>
      <c r="G14" s="40" t="s">
        <v>30</v>
      </c>
      <c r="H14" s="41">
        <v>4</v>
      </c>
      <c r="I14" s="41" t="e">
        <f>+J14+(#REF!-#REF!)</f>
        <v>#REF!</v>
      </c>
      <c r="J14" s="41">
        <v>1</v>
      </c>
      <c r="K14" s="57">
        <v>0</v>
      </c>
      <c r="L14" s="61">
        <f t="shared" si="0"/>
        <v>0</v>
      </c>
      <c r="M14" s="66">
        <f t="shared" si="1"/>
        <v>0.25</v>
      </c>
      <c r="N14" s="43">
        <f t="shared" si="2"/>
        <v>0</v>
      </c>
      <c r="O14" s="73" t="s">
        <v>49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0.75" thickBot="1" x14ac:dyDescent="0.25">
      <c r="B15" s="107"/>
      <c r="C15" s="108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 t="e">
        <f>+J15+(#REF!-#REF!)</f>
        <v>#REF!</v>
      </c>
      <c r="J15" s="50">
        <v>2</v>
      </c>
      <c r="K15" s="58">
        <v>0</v>
      </c>
      <c r="L15" s="62">
        <f t="shared" si="0"/>
        <v>0</v>
      </c>
      <c r="M15" s="67">
        <f t="shared" si="1"/>
        <v>0.25</v>
      </c>
      <c r="N15" s="52">
        <f t="shared" si="2"/>
        <v>0</v>
      </c>
      <c r="O15" s="74">
        <v>2210277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2.95" customHeight="1" thickBot="1" x14ac:dyDescent="0.25">
      <c r="B16" s="107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105.75" thickBot="1" x14ac:dyDescent="0.25">
      <c r="B17" s="107"/>
      <c r="C17" s="106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0.25</v>
      </c>
      <c r="N17" s="47">
        <f t="shared" si="2"/>
        <v>1</v>
      </c>
      <c r="O17" s="75" t="s">
        <v>50</v>
      </c>
      <c r="P17" s="45">
        <v>40410002</v>
      </c>
      <c r="Q17" s="45">
        <v>34371274</v>
      </c>
      <c r="R17" s="45">
        <v>0</v>
      </c>
      <c r="S17" s="46">
        <f t="shared" si="3"/>
        <v>0.85056353127624196</v>
      </c>
      <c r="T17" s="47" t="str">
        <f t="shared" si="4"/>
        <v xml:space="preserve"> -</v>
      </c>
    </row>
    <row r="18" spans="2:20" ht="45" x14ac:dyDescent="0.2">
      <c r="B18" s="107"/>
      <c r="C18" s="107"/>
      <c r="D18" s="103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1</v>
      </c>
      <c r="L18" s="60">
        <f t="shared" si="0"/>
        <v>0.33333333333333331</v>
      </c>
      <c r="M18" s="65">
        <f t="shared" si="1"/>
        <v>0.25</v>
      </c>
      <c r="N18" s="38">
        <f t="shared" si="2"/>
        <v>0.33333333333333331</v>
      </c>
      <c r="O18" s="71" t="s">
        <v>49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 x14ac:dyDescent="0.2">
      <c r="B19" s="107"/>
      <c r="C19" s="107"/>
      <c r="D19" s="104"/>
      <c r="E19" s="33">
        <v>43101</v>
      </c>
      <c r="F19" s="33">
        <v>43465</v>
      </c>
      <c r="G19" s="8" t="s">
        <v>34</v>
      </c>
      <c r="H19" s="34">
        <v>16</v>
      </c>
      <c r="I19" s="34" t="e">
        <f>+J19+(#REF!-#REF!)</f>
        <v>#REF!</v>
      </c>
      <c r="J19" s="34">
        <v>4</v>
      </c>
      <c r="K19" s="56">
        <v>0</v>
      </c>
      <c r="L19" s="12">
        <f t="shared" si="0"/>
        <v>0</v>
      </c>
      <c r="M19" s="13">
        <f t="shared" si="1"/>
        <v>0.25</v>
      </c>
      <c r="N19" s="14">
        <f t="shared" si="2"/>
        <v>0</v>
      </c>
      <c r="O19" s="72" t="s">
        <v>49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 x14ac:dyDescent="0.2">
      <c r="B20" s="107"/>
      <c r="C20" s="107"/>
      <c r="D20" s="104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0.25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 x14ac:dyDescent="0.2">
      <c r="B21" s="107"/>
      <c r="C21" s="107"/>
      <c r="D21" s="104"/>
      <c r="E21" s="33">
        <v>43101</v>
      </c>
      <c r="F21" s="33">
        <v>43465</v>
      </c>
      <c r="G21" s="8" t="s">
        <v>36</v>
      </c>
      <c r="H21" s="34">
        <v>1</v>
      </c>
      <c r="I21" s="34" t="e">
        <f>+J21+(#REF!-#REF!)</f>
        <v>#REF!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0.25</v>
      </c>
      <c r="N21" s="14" t="str">
        <f t="shared" si="2"/>
        <v xml:space="preserve"> -</v>
      </c>
      <c r="O21" s="72" t="s">
        <v>49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45.75" thickBot="1" x14ac:dyDescent="0.25">
      <c r="B22" s="108"/>
      <c r="C22" s="108"/>
      <c r="D22" s="105"/>
      <c r="E22" s="39">
        <v>43101</v>
      </c>
      <c r="F22" s="39">
        <v>43465</v>
      </c>
      <c r="G22" s="40" t="s">
        <v>37</v>
      </c>
      <c r="H22" s="41">
        <v>5</v>
      </c>
      <c r="I22" s="96" t="e">
        <f>+J22+(#REF!-#REF!)</f>
        <v>#REF!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0.25</v>
      </c>
      <c r="N22" s="43" t="str">
        <f t="shared" si="2"/>
        <v xml:space="preserve"> -</v>
      </c>
      <c r="O22" s="73">
        <v>2210277</v>
      </c>
      <c r="P22" s="41">
        <v>3915880</v>
      </c>
      <c r="Q22" s="41">
        <v>449046</v>
      </c>
      <c r="R22" s="41">
        <v>0</v>
      </c>
      <c r="S22" s="42">
        <f t="shared" si="3"/>
        <v>0.11467307476225012</v>
      </c>
      <c r="T22" s="43" t="str">
        <f t="shared" si="4"/>
        <v xml:space="preserve"> -</v>
      </c>
    </row>
    <row r="23" spans="2:20" ht="12.95" customHeight="1" thickBot="1" x14ac:dyDescent="0.25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5.95" customHeight="1" thickBot="1" x14ac:dyDescent="0.25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 t="e">
        <f>+J24+(#REF!-#REF!)</f>
        <v>#REF!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0.25</v>
      </c>
      <c r="N24" s="88" t="str">
        <f t="shared" ref="N24" si="7">IF(J24=0," -",IF(L24&gt;100%,100%,L24))</f>
        <v xml:space="preserve"> -</v>
      </c>
      <c r="O24" s="92" t="s">
        <v>49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 x14ac:dyDescent="0.25">
      <c r="M25" s="27">
        <f>+AVERAGE(M12:M15,M17:M22,M24)</f>
        <v>0.25</v>
      </c>
      <c r="N25" s="28">
        <f>+AVERAGE(N12:N15,N17:N22,N24)</f>
        <v>0.37916666666666665</v>
      </c>
      <c r="O25" s="29"/>
      <c r="P25" s="30">
        <f>+SUM(P12:P15,P17:P22,P24)</f>
        <v>44610882</v>
      </c>
      <c r="Q25" s="31">
        <f>+SUM(Q12:Q15,Q17:Q22,Q24)</f>
        <v>35105320</v>
      </c>
      <c r="R25" s="31">
        <f>+SUM(R12:R15,R17:R22,R24)</f>
        <v>0</v>
      </c>
      <c r="S25" s="32">
        <f t="shared" si="8"/>
        <v>0.78692279610163274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2018-05-22T20:37:44Z</dcterms:modified>
</cp:coreProperties>
</file>