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fuentesg\Desktop\ALCALDÍA_NOV 6\PLAN DE DESARROLLO 2020_2023\"/>
    </mc:Choice>
  </mc:AlternateContent>
  <xr:revisionPtr revIDLastSave="0" documentId="8_{76DBB972-96FF-4252-AAF6-11295502E8D9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2020" sheetId="7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M14" i="7"/>
  <c r="M15" i="7"/>
  <c r="M16" i="7"/>
  <c r="M17" i="7"/>
  <c r="Q18" i="7"/>
  <c r="P18" i="7"/>
  <c r="O18" i="7"/>
  <c r="M18" i="7"/>
  <c r="L12" i="7"/>
  <c r="L14" i="7"/>
  <c r="L15" i="7"/>
  <c r="L16" i="7"/>
  <c r="L17" i="7"/>
  <c r="L18" i="7"/>
  <c r="R12" i="7"/>
  <c r="S12" i="7"/>
  <c r="S18" i="7"/>
  <c r="R18" i="7"/>
  <c r="K16" i="7"/>
  <c r="K17" i="7"/>
  <c r="K15" i="7"/>
  <c r="K14" i="7"/>
  <c r="S17" i="7"/>
  <c r="R17" i="7"/>
  <c r="S16" i="7"/>
  <c r="R16" i="7"/>
  <c r="S15" i="7"/>
  <c r="R15" i="7"/>
  <c r="S14" i="7"/>
  <c r="R14" i="7"/>
</calcChain>
</file>

<file path=xl/sharedStrings.xml><?xml version="1.0" encoding="utf-8"?>
<sst xmlns="http://schemas.openxmlformats.org/spreadsheetml/2006/main" count="38" uniqueCount="38">
  <si>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</si>
  <si>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</si>
  <si>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</si>
  <si>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</si>
  <si>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</si>
  <si>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</si>
  <si>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</si>
  <si>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</si>
  <si>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</si>
  <si>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</si>
  <si>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</si>
  <si>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</si>
  <si>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</si>
  <si>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</si>
  <si>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</si>
  <si>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</si>
  <si>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</si>
  <si>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</si>
  <si>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</si>
  <si>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</si>
  <si>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</si>
  <si>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</si>
  <si>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</si>
  <si>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</si>
  <si>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</si>
  <si>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</si>
  <si>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HACIENDA</t>
  </si>
  <si>
    <t>Número de socializaciones realizadas de las obligaciones tributarias mediante canales de comunicación o prensa, acompañadas de jornadas de sensibilización dirigida a los contribuyentes para mejorar la cultura de pago.</t>
  </si>
  <si>
    <t>Número de bases de datos (información) actualizadas para una óptima gestión tributaria.</t>
  </si>
  <si>
    <t>5. BUCARAMANGA TERRITORIO LIBRE DE CORRUPCIÓN: INSTITUCIONES SÓLIDAS Y CONFIABLES</t>
  </si>
  <si>
    <t>ADMINISTRACIÓN PÚBLICA MODERNA E INNOVADORA</t>
  </si>
  <si>
    <t>FINANZAS PÚBLICAS MODERNAS Y EFICIENTES</t>
  </si>
  <si>
    <t>Porcentaje de avance en la modernización del proceso financiero y presupuesta de la Secretaría de Hacienda.</t>
  </si>
  <si>
    <t>3. BUCARAMANGA PRODUCTIVA Y COMPETITIVA: EMPRESAS INNOVADORAS, RESPONSABLES Y CONSCIENTES</t>
  </si>
  <si>
    <t>EMPRENDIMIENTO, INNOVACIÓN, FORMALIZACIÓN Y DINAMIZACIÓN EMPRESARIAL</t>
  </si>
  <si>
    <t>EMPRENDIMIENTO E INNOVACIÓN</t>
  </si>
  <si>
    <t>Número de ecosistemas empresariales implementados para la reactivación y desarrollo económico de la ciudad.</t>
  </si>
  <si>
    <t>Número de acciones administrativas desarrolladas para mejorar la  eficiencia y productividad en la gestión del recaudo de impuestos, fiscalización y cobro coactivo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</si>
</sst>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rgb="FFFF66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/>
    </xf>
    <xf numFmtId="9" fontId="6" fillId="2" borderId="41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6" fillId="2" borderId="39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justify" vertical="center" wrapText="1"/>
    </xf>
    <xf numFmtId="9" fontId="5" fillId="3" borderId="36" xfId="0" applyNumberFormat="1" applyFont="1" applyFill="1" applyBorder="1" applyAlignment="1">
      <alignment horizontal="center" vertical="center"/>
    </xf>
    <xf numFmtId="9" fontId="5" fillId="3" borderId="3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1"/>
  <sheetViews>
    <sheetView tabSelected="1" zoomScale="70" zoomScaleNormal="70" workbookViewId="0">
      <selection activeCell="N16" sqref="N16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20" ht="20.100000000000001" customHeight="1" x14ac:dyDescent="0.2">
      <c r="B3" s="67" t="s">
        <v>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9"/>
    </row>
    <row r="4" spans="2:20" ht="20.100000000000001" customHeight="1" x14ac:dyDescent="0.2">
      <c r="B4" s="67" t="s">
        <v>26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77" t="s">
        <v>3</v>
      </c>
      <c r="E8" s="78"/>
      <c r="F8" s="78"/>
      <c r="G8" s="78"/>
      <c r="H8" s="78"/>
      <c r="I8" s="78"/>
      <c r="J8" s="79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80" t="s">
        <v>17</v>
      </c>
      <c r="C9" s="83" t="s">
        <v>18</v>
      </c>
      <c r="D9" s="85" t="s">
        <v>0</v>
      </c>
      <c r="E9" s="88" t="s">
        <v>4</v>
      </c>
      <c r="F9" s="88"/>
      <c r="G9" s="88" t="s">
        <v>5</v>
      </c>
      <c r="H9" s="88"/>
      <c r="I9" s="88"/>
      <c r="J9" s="90"/>
      <c r="K9" s="5"/>
      <c r="L9" s="85" t="s">
        <v>6</v>
      </c>
      <c r="M9" s="90"/>
      <c r="N9" s="100" t="s">
        <v>23</v>
      </c>
      <c r="O9" s="101"/>
      <c r="P9" s="101"/>
      <c r="Q9" s="101"/>
      <c r="R9" s="101"/>
      <c r="S9" s="102"/>
    </row>
    <row r="10" spans="2:20" ht="17.100000000000001" customHeight="1" x14ac:dyDescent="0.2">
      <c r="B10" s="81"/>
      <c r="C10" s="84"/>
      <c r="D10" s="86"/>
      <c r="E10" s="89"/>
      <c r="F10" s="89"/>
      <c r="G10" s="89" t="s">
        <v>7</v>
      </c>
      <c r="H10" s="106" t="s">
        <v>24</v>
      </c>
      <c r="I10" s="94" t="s">
        <v>1</v>
      </c>
      <c r="J10" s="91" t="s">
        <v>8</v>
      </c>
      <c r="K10" s="6"/>
      <c r="L10" s="96" t="s">
        <v>9</v>
      </c>
      <c r="M10" s="98" t="s">
        <v>10</v>
      </c>
      <c r="N10" s="103"/>
      <c r="O10" s="104"/>
      <c r="P10" s="104"/>
      <c r="Q10" s="104"/>
      <c r="R10" s="104"/>
      <c r="S10" s="105"/>
    </row>
    <row r="11" spans="2:20" ht="37.5" customHeight="1" thickBot="1" x14ac:dyDescent="0.25">
      <c r="B11" s="82"/>
      <c r="C11" s="84"/>
      <c r="D11" s="87"/>
      <c r="E11" s="47" t="s">
        <v>11</v>
      </c>
      <c r="F11" s="47" t="s">
        <v>12</v>
      </c>
      <c r="G11" s="93"/>
      <c r="H11" s="107"/>
      <c r="I11" s="95"/>
      <c r="J11" s="92"/>
      <c r="K11" s="15"/>
      <c r="L11" s="97"/>
      <c r="M11" s="99"/>
      <c r="N11" s="48" t="s">
        <v>22</v>
      </c>
      <c r="O11" s="45" t="s">
        <v>19</v>
      </c>
      <c r="P11" s="49" t="s">
        <v>20</v>
      </c>
      <c r="Q11" s="50" t="s">
        <v>21</v>
      </c>
      <c r="R11" s="50" t="s">
        <v>14</v>
      </c>
      <c r="S11" s="51" t="s">
        <v>15</v>
      </c>
    </row>
    <row r="12" spans="2:20" ht="110.1" customHeight="1" thickBot="1" x14ac:dyDescent="0.25">
      <c r="B12" s="53" t="s">
        <v>33</v>
      </c>
      <c r="C12" s="52" t="s">
        <v>34</v>
      </c>
      <c r="D12" s="46" t="s">
        <v>35</v>
      </c>
      <c r="E12" s="63">
        <v>43831</v>
      </c>
      <c r="F12" s="63">
        <v>44196</v>
      </c>
      <c r="G12" s="64" t="s">
        <v>36</v>
      </c>
      <c r="H12" s="60">
        <v>1</v>
      </c>
      <c r="I12" s="60">
        <v>1</v>
      </c>
      <c r="J12" s="60">
        <v>0</v>
      </c>
      <c r="K12" s="31">
        <f>+J12/I12</f>
        <v>0</v>
      </c>
      <c r="L12" s="36">
        <f t="shared" ref="L12" si="0">DAYS360(E12,$C$8)/DAYS360(E12,F12)</f>
        <v>0.74722222222222223</v>
      </c>
      <c r="M12" s="23">
        <f t="shared" ref="M12" si="1">IF(I12=0," -",IF(K12&gt;100%,100%,K12))</f>
        <v>0</v>
      </c>
      <c r="N12" s="59">
        <v>0</v>
      </c>
      <c r="O12" s="60">
        <v>3000000</v>
      </c>
      <c r="P12" s="60">
        <v>0</v>
      </c>
      <c r="Q12" s="60">
        <v>0</v>
      </c>
      <c r="R12" s="61">
        <f t="shared" ref="R12" si="2">IF(O12=0," -",P12/O12)</f>
        <v>0</v>
      </c>
      <c r="S12" s="62" t="str">
        <f t="shared" ref="S12" si="3">IF(Q12=0," -",IF(P12=0,100%,Q12/P12))</f>
        <v xml:space="preserve"> -</v>
      </c>
    </row>
    <row r="13" spans="2:20" ht="12.95" customHeight="1" thickBot="1" x14ac:dyDescent="0.25">
      <c r="B13" s="54"/>
      <c r="C13" s="55"/>
      <c r="D13" s="55"/>
      <c r="E13" s="56"/>
      <c r="F13" s="56"/>
      <c r="G13" s="55"/>
      <c r="H13" s="55"/>
      <c r="I13" s="57"/>
      <c r="J13" s="55"/>
      <c r="K13" s="55"/>
      <c r="L13" s="65"/>
      <c r="M13" s="65"/>
      <c r="N13" s="56"/>
      <c r="O13" s="58"/>
      <c r="P13" s="58"/>
      <c r="Q13" s="58"/>
      <c r="R13" s="65"/>
      <c r="S13" s="66"/>
    </row>
    <row r="14" spans="2:20" ht="60" x14ac:dyDescent="0.2">
      <c r="B14" s="68" t="s">
        <v>29</v>
      </c>
      <c r="C14" s="71" t="s">
        <v>30</v>
      </c>
      <c r="D14" s="74" t="s">
        <v>31</v>
      </c>
      <c r="E14" s="19">
        <v>43831</v>
      </c>
      <c r="F14" s="19">
        <v>44196</v>
      </c>
      <c r="G14" s="20" t="s">
        <v>32</v>
      </c>
      <c r="H14" s="22">
        <v>1</v>
      </c>
      <c r="I14" s="22">
        <v>0</v>
      </c>
      <c r="J14" s="22">
        <v>0</v>
      </c>
      <c r="K14" s="30" t="e">
        <f>+J14/I14</f>
        <v>#DIV/0!</v>
      </c>
      <c r="L14" s="36">
        <f>DAYS360(E14,$C$8)/DAYS360(E14,F14)</f>
        <v>0.74722222222222223</v>
      </c>
      <c r="M14" s="23" t="str">
        <f>IF(I14=0," -",IF(K14&gt;100%,100%,K14))</f>
        <v xml:space="preserve"> -</v>
      </c>
      <c r="N14" s="33">
        <v>0</v>
      </c>
      <c r="O14" s="21">
        <v>0</v>
      </c>
      <c r="P14" s="21">
        <v>0</v>
      </c>
      <c r="Q14" s="21">
        <v>0</v>
      </c>
      <c r="R14" s="22" t="str">
        <f>IF(O14=0," -",P14/O14)</f>
        <v xml:space="preserve"> -</v>
      </c>
      <c r="S14" s="23" t="str">
        <f>IF(Q14=0," -",IF(P14=0,100%,Q14/P14))</f>
        <v xml:space="preserve"> -</v>
      </c>
    </row>
    <row r="15" spans="2:20" ht="75" x14ac:dyDescent="0.2">
      <c r="B15" s="69"/>
      <c r="C15" s="72"/>
      <c r="D15" s="75"/>
      <c r="E15" s="16">
        <v>43831</v>
      </c>
      <c r="F15" s="16">
        <v>44196</v>
      </c>
      <c r="G15" s="14" t="s">
        <v>37</v>
      </c>
      <c r="H15" s="17">
        <v>3</v>
      </c>
      <c r="I15" s="17">
        <v>0</v>
      </c>
      <c r="J15" s="17">
        <v>1</v>
      </c>
      <c r="K15" s="31" t="e">
        <f>+J15/I15</f>
        <v>#DIV/0!</v>
      </c>
      <c r="L15" s="37">
        <f>DAYS360(E15,$C$8)/DAYS360(E15,F15)</f>
        <v>0.74722222222222223</v>
      </c>
      <c r="M15" s="24" t="str">
        <f>IF(I15=0," -",IF(K15&gt;100%,100%,K15))</f>
        <v xml:space="preserve"> -</v>
      </c>
      <c r="N15" s="34">
        <v>0</v>
      </c>
      <c r="O15" s="17">
        <v>152867</v>
      </c>
      <c r="P15" s="17">
        <v>152867</v>
      </c>
      <c r="Q15" s="17">
        <v>0</v>
      </c>
      <c r="R15" s="18">
        <f>IF(O15=0," -",P15/O15)</f>
        <v>1</v>
      </c>
      <c r="S15" s="24" t="str">
        <f>IF(Q15=0," -",IF(P15=0,100%,Q15/P15))</f>
        <v xml:space="preserve"> -</v>
      </c>
    </row>
    <row r="16" spans="2:20" ht="105" x14ac:dyDescent="0.2">
      <c r="B16" s="69"/>
      <c r="C16" s="72"/>
      <c r="D16" s="75"/>
      <c r="E16" s="16">
        <v>43831</v>
      </c>
      <c r="F16" s="16">
        <v>44196</v>
      </c>
      <c r="G16" s="14" t="s">
        <v>27</v>
      </c>
      <c r="H16" s="17">
        <v>3</v>
      </c>
      <c r="I16" s="17">
        <v>0</v>
      </c>
      <c r="J16" s="17">
        <v>0</v>
      </c>
      <c r="K16" s="31" t="e">
        <f t="shared" ref="K16:K17" si="4">+J16/I16</f>
        <v>#DIV/0!</v>
      </c>
      <c r="L16" s="37">
        <f t="shared" ref="L16:L17" si="5">DAYS360(E16,$C$8)/DAYS360(E16,F16)</f>
        <v>0.74722222222222223</v>
      </c>
      <c r="M16" s="24" t="str">
        <f t="shared" ref="M16:M17" si="6">IF(I16=0," -",IF(K16&gt;100%,100%,K16))</f>
        <v xml:space="preserve"> -</v>
      </c>
      <c r="N16" s="34">
        <v>0</v>
      </c>
      <c r="O16" s="17">
        <v>0</v>
      </c>
      <c r="P16" s="17">
        <v>0</v>
      </c>
      <c r="Q16" s="17">
        <v>0</v>
      </c>
      <c r="R16" s="18" t="str">
        <f t="shared" ref="R16:R18" si="7">IF(O16=0," -",P16/O16)</f>
        <v xml:space="preserve"> -</v>
      </c>
      <c r="S16" s="24" t="str">
        <f t="shared" ref="S16:S18" si="8">IF(Q16=0," -",IF(P16=0,100%,Q16/P16))</f>
        <v xml:space="preserve"> -</v>
      </c>
    </row>
    <row r="17" spans="2:19" ht="45.75" thickBot="1" x14ac:dyDescent="0.25">
      <c r="B17" s="70"/>
      <c r="C17" s="73"/>
      <c r="D17" s="76"/>
      <c r="E17" s="25">
        <v>43831</v>
      </c>
      <c r="F17" s="25">
        <v>44196</v>
      </c>
      <c r="G17" s="26" t="s">
        <v>28</v>
      </c>
      <c r="H17" s="27">
        <v>1</v>
      </c>
      <c r="I17" s="27">
        <v>0</v>
      </c>
      <c r="J17" s="27">
        <v>0</v>
      </c>
      <c r="K17" s="32" t="e">
        <f t="shared" si="4"/>
        <v>#DIV/0!</v>
      </c>
      <c r="L17" s="38">
        <f t="shared" si="5"/>
        <v>0.74722222222222223</v>
      </c>
      <c r="M17" s="29" t="str">
        <f t="shared" si="6"/>
        <v xml:space="preserve"> -</v>
      </c>
      <c r="N17" s="35">
        <v>0</v>
      </c>
      <c r="O17" s="27">
        <v>0</v>
      </c>
      <c r="P17" s="27">
        <v>0</v>
      </c>
      <c r="Q17" s="27">
        <v>0</v>
      </c>
      <c r="R17" s="28" t="str">
        <f t="shared" si="7"/>
        <v xml:space="preserve"> -</v>
      </c>
      <c r="S17" s="29" t="str">
        <f t="shared" si="8"/>
        <v xml:space="preserve"> -</v>
      </c>
    </row>
    <row r="18" spans="2:19" ht="21" customHeight="1" thickBot="1" x14ac:dyDescent="0.25">
      <c r="E18" s="13"/>
      <c r="F18" s="13"/>
      <c r="H18" s="10"/>
      <c r="I18" s="10"/>
      <c r="J18" s="10"/>
      <c r="K18" s="11"/>
      <c r="L18" s="39">
        <f>+AVERAGE(L12,L14:L17)</f>
        <v>0.74722222222222223</v>
      </c>
      <c r="M18" s="40">
        <f>+AVERAGE(M12,M14:M17)</f>
        <v>0</v>
      </c>
      <c r="N18" s="41"/>
      <c r="O18" s="42">
        <f>+SUM(O12,O14:O17)</f>
        <v>3152867</v>
      </c>
      <c r="P18" s="43">
        <f>+SUM(P12,P14:P17)</f>
        <v>152867</v>
      </c>
      <c r="Q18" s="43">
        <f>+SUM(Q12,Q14:Q17)</f>
        <v>0</v>
      </c>
      <c r="R18" s="44">
        <f t="shared" si="7"/>
        <v>4.8485077232880425E-2</v>
      </c>
      <c r="S18" s="40" t="str">
        <f t="shared" si="8"/>
        <v xml:space="preserve"> -</v>
      </c>
    </row>
    <row r="19" spans="2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2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  <row r="100" spans="5:19" x14ac:dyDescent="0.2">
      <c r="E100" s="13"/>
      <c r="F100" s="13"/>
      <c r="H100" s="10"/>
      <c r="I100" s="10"/>
      <c r="J100" s="10"/>
      <c r="K100" s="11"/>
      <c r="L100" s="11"/>
      <c r="M100" s="11"/>
      <c r="N100" s="12"/>
      <c r="O100" s="10"/>
      <c r="P100" s="10"/>
      <c r="Q100" s="10"/>
      <c r="R100" s="11"/>
      <c r="S100" s="11"/>
    </row>
    <row r="101" spans="5:19" x14ac:dyDescent="0.2">
      <c r="E101" s="13"/>
      <c r="F101" s="13"/>
      <c r="H101" s="10"/>
      <c r="I101" s="10"/>
      <c r="J101" s="10"/>
      <c r="K101" s="11"/>
      <c r="L101" s="11"/>
      <c r="M101" s="11"/>
      <c r="N101" s="12"/>
      <c r="O101" s="10"/>
      <c r="P101" s="10"/>
      <c r="Q101" s="10"/>
      <c r="R101" s="11"/>
      <c r="S101" s="11"/>
    </row>
  </sheetData>
  <mergeCells count="20">
    <mergeCell ref="L10:L11"/>
    <mergeCell ref="M10:M11"/>
    <mergeCell ref="N9:S10"/>
    <mergeCell ref="H10:H11"/>
    <mergeCell ref="B3:S3"/>
    <mergeCell ref="B14:B17"/>
    <mergeCell ref="C14:C17"/>
    <mergeCell ref="D14:D17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Zeida Fuentes Galvan</cp:lastModifiedBy>
  <cp:lastPrinted>2010-09-21T16:46:22Z</cp:lastPrinted>
  <dcterms:created xsi:type="dcterms:W3CDTF">2008-07-08T21:30:46Z</dcterms:created>
  <dcterms:modified xsi:type="dcterms:W3CDTF">2020-11-10T20:29:18Z</dcterms:modified>
</cp:coreProperties>
</file>