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708" activeTab="0"/>
  </bookViews>
  <sheets>
    <sheet name="Resultados Diciembre20" sheetId="1" r:id="rId1"/>
  </sheets>
  <definedNames>
    <definedName name="ACREEDORES" localSheetId="0">#REF!</definedName>
    <definedName name="ACREEDORES">#REF!</definedName>
    <definedName name="ACTIVO" localSheetId="0">#REF!</definedName>
    <definedName name="ACTIVO">#REF!</definedName>
    <definedName name="ACTIVOS_ADQUIRIDOS_DE_INSTITUCIONES_INSCRITAS" localSheetId="0">#REF!</definedName>
    <definedName name="ACTIVOS_ADQUIRIDOS_DE_INSTITUCIONES_INSCRITAS">#REF!</definedName>
    <definedName name="AGOTAMIENTO" localSheetId="0">#REF!</definedName>
    <definedName name="AGOTAMIENTO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0">#REF!</definedName>
    <definedName name="AJUSTE_DE_EJERCICIOS_ANTERIORES">#REF!</definedName>
    <definedName name="AJUSTES_POR_INFLACION" localSheetId="0">#REF!</definedName>
    <definedName name="AJUSTES_POR_INFLACION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0">#REF!</definedName>
    <definedName name="APORTES_POR_COBRAR_A_ENTIDADES_AFILIADAS">#REF!</definedName>
    <definedName name="APORTES_POR_PAGAR_A_AFILIADOS" localSheetId="0">#REF!</definedName>
    <definedName name="APORTES_POR_PAGAR_A_AFILIADOS">#REF!</definedName>
    <definedName name="AVANCES_Y_ANTICIPOS_ENTREGADOS" localSheetId="0">#REF!</definedName>
    <definedName name="AVANCES_Y_ANTICIPOS_ENTREGADOS">#REF!</definedName>
    <definedName name="AVANCES_Y_ANTICIPOS_RECIBIDOS" localSheetId="0">#REF!</definedName>
    <definedName name="AVANCES_Y_ANTICIPOS_RECIBIDOS">#REF!</definedName>
    <definedName name="BANCOS_Y_CORPORACIONES" localSheetId="0">#REF!</definedName>
    <definedName name="BANCOS_Y_CORPORACIONES">#REF!</definedName>
    <definedName name="BIENES_COMERCIALIZADOS" localSheetId="0">#REF!</definedName>
    <definedName name="BIENES_COMERCIALIZADOS">#REF!</definedName>
    <definedName name="BIENES_DE_ARTE_Y_CULTURA" localSheetId="0">#REF!</definedName>
    <definedName name="BIENES_DE_ARTE_Y_CULTURA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0">#REF!</definedName>
    <definedName name="BIENES_DE_USO_PUBLICO">#REF!</definedName>
    <definedName name="BIENES_ENTREGADOS_A_TERCEROS" localSheetId="0">#REF!</definedName>
    <definedName name="BIENES_ENTREGADOS_A_TERCEROS">#REF!</definedName>
    <definedName name="BIENES_ENTREGADOS_EN_CUSTODIA" localSheetId="0">#REF!</definedName>
    <definedName name="BIENES_ENTREGADOS_EN_CUSTODIA">#REF!</definedName>
    <definedName name="BIENES_HISTORICOS_Y_CULTURALES" localSheetId="0">#REF!</definedName>
    <definedName name="BIENES_HISTORICOS_Y_CULTURALES">#REF!</definedName>
    <definedName name="BIENES_MUEBLES_EN_BODEGA" localSheetId="0">#REF!</definedName>
    <definedName name="BIENES_MUEBLES_EN_BODEGA">#REF!</definedName>
    <definedName name="BIENES_PRODUCIDOS" localSheetId="0">#REF!</definedName>
    <definedName name="BIENES_PRODUCIDOS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0">#REF!</definedName>
    <definedName name="BIENES_RECIBIDOS_EN_CUSTODIA">#REF!</definedName>
    <definedName name="BIENES_RECIBIDOS_EN_DACION_DE_PAGO" localSheetId="0">#REF!</definedName>
    <definedName name="BIENES_RECIBIDOS_EN_DACION_DE_PAGO">#REF!</definedName>
    <definedName name="BONOS" localSheetId="0">#REF!</definedName>
    <definedName name="BONOS">#REF!</definedName>
    <definedName name="BONOS_Y_TITULOS_PENSIONALES" localSheetId="0">#REF!</definedName>
    <definedName name="BONOS_Y_TITULOS_PENSIONALES">#REF!</definedName>
    <definedName name="CAJA" localSheetId="0">#REF!</definedName>
    <definedName name="CAJA">#REF!</definedName>
    <definedName name="CAPITAL_AUTORIZADO_Y_PAGADO" localSheetId="0">#REF!</definedName>
    <definedName name="CAPITAL_AUTORIZADO_Y_PAGADO">#REF!</definedName>
    <definedName name="CAPITAL_FISCAL" localSheetId="0">#REF!</definedName>
    <definedName name="CAPITAL_FISCAL">#REF!</definedName>
    <definedName name="CAPITAL_GARANTIA_EMITIDO" localSheetId="0">#REF!</definedName>
    <definedName name="CAPITAL_GARANTIA_EMITIDO">#REF!</definedName>
    <definedName name="CAPITAL_GARANTIA_OTORGADO" localSheetId="0">#REF!</definedName>
    <definedName name="CAPITAL_GARANTIA_OTORGADO">#REF!</definedName>
    <definedName name="CARGOS_DIFERIDOS" localSheetId="0">#REF!</definedName>
    <definedName name="CARGOS_DIFERIDOS">#REF!</definedName>
    <definedName name="CIERRE_DE_INGRESOS__GASTOS_Y_COSTOS" localSheetId="0">#REF!</definedName>
    <definedName name="CIERRE_DE_INGRESOS__GASTOS_Y_COSTOS">#REF!</definedName>
    <definedName name="CONSTRUCCIONES_EN_CURSO" localSheetId="0">#REF!</definedName>
    <definedName name="CONSTRUCCIONES_EN_CURSO">#REF!</definedName>
    <definedName name="CONTRATISTAS" localSheetId="0">#REF!</definedName>
    <definedName name="CONTRATISTAS">#REF!</definedName>
    <definedName name="CONTRATOS_DE_ARRENDAMIENTO_FINANCIERO" localSheetId="0">#REF!</definedName>
    <definedName name="CONTRATOS_DE_ARRENDAMIENTO_FINANCIERO">#REF!</definedName>
    <definedName name="COPIA" localSheetId="0">#REF!</definedName>
    <definedName name="COPIA">#REF!</definedName>
    <definedName name="CORRECCION_MONETARIA" localSheetId="0">#REF!</definedName>
    <definedName name="CORRECCION_MONETARIA">#REF!</definedName>
    <definedName name="COSTOS_DE_SERVICIOS" localSheetId="0">#REF!</definedName>
    <definedName name="COSTOS_DE_SERVICIOS">#REF!</definedName>
    <definedName name="CREDITOS_DIFERIDOS" localSheetId="0">#REF!</definedName>
    <definedName name="CREDITOS_DIFERIDOS">#REF!</definedName>
    <definedName name="CREDITOS_JUDICIALES" localSheetId="0">#REF!</definedName>
    <definedName name="CREDITOS_JUDICIALES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0">#REF!</definedName>
    <definedName name="CUENTAS_DE_ORDEN_DEUDORAS_FIDUCIARIAS">#REF!</definedName>
    <definedName name="CUENTAS_POR_COBRAR" localSheetId="0">#REF!</definedName>
    <definedName name="CUENTAS_POR_COBRAR">#REF!</definedName>
    <definedName name="DE_RENTA_FIJA" localSheetId="0">#REF!</definedName>
    <definedName name="DE_RENTA_FIJA">#REF!</definedName>
    <definedName name="DE_RENTA_VARIABLE" localSheetId="0">#REF!</definedName>
    <definedName name="DE_RENTA_VARIABLE">#REF!</definedName>
    <definedName name="DEPOSITOS_ENTREGADOS" localSheetId="0">#REF!</definedName>
    <definedName name="DEPOSITOS_ENTREGADOS">#REF!</definedName>
    <definedName name="DEPOSITOS_RECIBIDOS_DE_TERCEROS" localSheetId="0">#REF!</definedName>
    <definedName name="DEPOSITOS_RECIBIDOS_DE_TERCEROS">#REF!</definedName>
    <definedName name="DEPRECIACION" localSheetId="0">#REF!</definedName>
    <definedName name="DEPRECIACION">#REF!</definedName>
    <definedName name="DEPRECIACION_ACUMULADA__CR" localSheetId="0">#REF!</definedName>
    <definedName name="DEPRECIACION_ACUMULADA__CR">#REF!</definedName>
    <definedName name="DEPRECIACION_DIFERIDA" localSheetId="0">#REF!</definedName>
    <definedName name="DEPRECIACION_DIFERIDA">#REF!</definedName>
    <definedName name="DERECHOS_CONTINGENTES_POR_CONTRA__CR" localSheetId="0">#REF!</definedName>
    <definedName name="DERECHOS_CONTINGENTES_POR_CONTRA__CR">#REF!</definedName>
    <definedName name="DEUDORAS_DE_CONTROL_POR_CONTRA__CR" localSheetId="0">#REF!</definedName>
    <definedName name="DEUDORAS_DE_CONTROL_POR_CONTRA__CR">#REF!</definedName>
    <definedName name="DEUDORAS_FIDUCIARIAS_POR_CONTRA__CR" localSheetId="0">#REF!</definedName>
    <definedName name="DEUDORAS_FIDUCIARIAS_POR_CONTRA__CR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0">#REF!</definedName>
    <definedName name="DIVIDENDOS_Y_PARTICIPACIONES_DECRETADOS">#REF!</definedName>
    <definedName name="EDIFICACIONES" localSheetId="0">#REF!</definedName>
    <definedName name="EDIFICACIONES">#REF!</definedName>
    <definedName name="EN_PODER_DE_TERCEROS" localSheetId="0">#REF!</definedName>
    <definedName name="EN_PODER_DE_TERCEROS">#REF!</definedName>
    <definedName name="EN_TRANSITO" localSheetId="0">#REF!</definedName>
    <definedName name="EN_TRANSITO">#REF!</definedName>
    <definedName name="EQUIPO_CIENTIFICO" localSheetId="0">#REF!</definedName>
    <definedName name="EQUIPO_CIENTIFICO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0">#REF!</definedName>
    <definedName name="EQUIPOS_DE_COMUNICACION_Y_COMPUTACION">#REF!</definedName>
    <definedName name="EQUIPOS_Y_MATERIALES_EN_DEPOSITO" localSheetId="0">#REF!</definedName>
    <definedName name="EQUIPOS_Y_MATERIALES_EN_DEPOSITO">#REF!</definedName>
    <definedName name="EXTERNA" localSheetId="0">#REF!</definedName>
    <definedName name="EXTERNA">#REF!</definedName>
    <definedName name="EXTRAORDINARIOS" localSheetId="0">#REF!</definedName>
    <definedName name="EXTRAORDINARIOS">#REF!</definedName>
    <definedName name="FINANCIEROS" localSheetId="0">#REF!</definedName>
    <definedName name="FINANCIEROS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0">#REF!</definedName>
    <definedName name="GASTOS_FINANCIEROS_POR_PAGAR">#REF!</definedName>
    <definedName name="GASTOS_PAGADOS_POR_ANTICIPADO" localSheetId="0">#REF!</definedName>
    <definedName name="GASTOS_PAGADOS_POR_ANTICIPADO">#REF!</definedName>
    <definedName name="GENERALES" localSheetId="0">#REF!</definedName>
    <definedName name="GENERALES">#REF!</definedName>
    <definedName name="HECTOR" localSheetId="0">#REF!</definedName>
    <definedName name="HECTOR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0">#REF!</definedName>
    <definedName name="IMPUESTOS_AL_VALOR_AGREGADO_IVA">#REF!</definedName>
    <definedName name="INGRESOS" localSheetId="0">#REF!</definedName>
    <definedName name="INGRESOS">#REF!</definedName>
    <definedName name="INGRESOS_RECIBIDOS_POR_ANTICIPADO" localSheetId="0">#REF!</definedName>
    <definedName name="INGRESOS_RECIBIDOS_POR_ANTICIPADO">#REF!</definedName>
    <definedName name="INTANGIBLES" localSheetId="0">#REF!</definedName>
    <definedName name="INTANGIBLES">#REF!</definedName>
    <definedName name="INTERNA" localSheetId="0">#REF!</definedName>
    <definedName name="INTERNA">#REF!</definedName>
    <definedName name="INVERSIONES_EN_EXPLOTACION_DE_RECURSOS_NO_RENOVABLES" localSheetId="0">#REF!</definedName>
    <definedName name="INVERSIONES_EN_EXPLOTACION_DE_RECURSOS_NO_RENOVABLES">#REF!</definedName>
    <definedName name="JUDITH" localSheetId="0">#REF!</definedName>
    <definedName name="JUDITH">#REF!</definedName>
    <definedName name="JUDY" localSheetId="0">#REF!</definedName>
    <definedName name="JUDY">#REF!</definedName>
    <definedName name="JUEGOS_DE_SUERTE_Y_AZAR" localSheetId="0">#REF!</definedName>
    <definedName name="JUEGOS_DE_SUERTE_Y_AZAR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0">#REF!</definedName>
    <definedName name="MAQUINARIA__PLANTA_Y_EQUIPO_EN_TRANSITO">#REF!</definedName>
    <definedName name="MAQUINARIA_Y_EQUIPO" localSheetId="0">#REF!</definedName>
    <definedName name="MAQUINARIA_Y_EQUIPO">#REF!</definedName>
    <definedName name="MERCANCIAS_EN_EXISTENCIA" localSheetId="0">#REF!</definedName>
    <definedName name="MERCANCIAS_EN_EXISTENCIA">#REF!</definedName>
    <definedName name="MERCANCIAS_PROCESADAS" localSheetId="0">#REF!</definedName>
    <definedName name="MERCANCIAS_PROCESADAS">#REF!</definedName>
    <definedName name="MUEBLES__ENSERES_Y_EQUIPOS_DE_OFICINA" localSheetId="0">#REF!</definedName>
    <definedName name="MUEBLES__ENSERES_Y_EQUIPOS_DE_OFICINA">#REF!</definedName>
    <definedName name="NO_TRIBUTARIOS" localSheetId="0">#REF!</definedName>
    <definedName name="NO_TRIBUTARIOS">#REF!</definedName>
    <definedName name="OBRAS_Y_MEJORAS_EN_PROPIEDAD_AJENA" localSheetId="0">#REF!</definedName>
    <definedName name="OBRAS_Y_MEJORAS_EN_PROPIEDAD_AJENA">#REF!</definedName>
    <definedName name="OPERACIONES_DE_BANCA_CENTRAL" localSheetId="0">#REF!</definedName>
    <definedName name="OPERACIONES_DE_BANCA_CENTRAL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0">#REF!</definedName>
    <definedName name="OTRAS_CUENTAS_ACREEDORAS_DE_CONTROL">#REF!</definedName>
    <definedName name="OTRAS_CUENTAS_DEUDORAS_DE_CONTROL" localSheetId="0">#REF!</definedName>
    <definedName name="OTRAS_CUENTAS_DEUDORAS_DE_CONTROL">#REF!</definedName>
    <definedName name="OTRAS_CUENTAS_POR_PAGAR" localSheetId="0">#REF!</definedName>
    <definedName name="OTRAS_CUENTAS_POR_PAGAR">#REF!</definedName>
    <definedName name="OTRAS_RESPONSABILIDADES_CONTINGENTES" localSheetId="0">#REF!</definedName>
    <definedName name="OTRAS_RESPONSABILIDADES_CONTINGENTES">#REF!</definedName>
    <definedName name="OTRAS_TRANSFERENCIAS_GIRADAS" localSheetId="0">#REF!</definedName>
    <definedName name="OTRAS_TRANSFERENCIAS_GIRADAS">#REF!</definedName>
    <definedName name="OTRAS_TRANSFERENCIAS_RECIBIDAS" localSheetId="0">#REF!</definedName>
    <definedName name="OTRAS_TRANSFERENCIAS_RECIBIDAS">#REF!</definedName>
    <definedName name="OTROS_BONOS_Y_TITULOS_EMITIDOS" localSheetId="0">#REF!</definedName>
    <definedName name="OTROS_BONOS_Y_TITULOS_EMITIDOS">#REF!</definedName>
    <definedName name="OTROS_DERECHOS_CONTINGENTES" localSheetId="0">#REF!</definedName>
    <definedName name="OTROS_DERECHOS_CONTINGENTES">#REF!</definedName>
    <definedName name="OTROS_DEUDORES" localSheetId="0">#REF!</definedName>
    <definedName name="OTROS_DEUDORES">#REF!</definedName>
    <definedName name="OTROS_SERVICIOS" localSheetId="0">#REF!</definedName>
    <definedName name="OTROS_SERVICIOS">#REF!</definedName>
    <definedName name="PASIVO" localSheetId="0">#REF!</definedName>
    <definedName name="PASIVO">#REF!</definedName>
    <definedName name="PATRIMONIO_O_BIENES_FIDEICOMITIDOS" localSheetId="0">#REF!</definedName>
    <definedName name="PATRIMONIO_O_BIENES_FIDEICOMITIDOS">#REF!</definedName>
    <definedName name="PATRIMONIO_PUBLICO_INCORPORADO" localSheetId="0">#REF!</definedName>
    <definedName name="PATRIMONIO_PUBLICO_INCORPORADO">#REF!</definedName>
    <definedName name="PENSIONES_DE_JUBILACION" localSheetId="0">#REF!</definedName>
    <definedName name="PENSIONES_DE_JUBILACION">#REF!</definedName>
    <definedName name="PENSIONES_POR_PAGAR" localSheetId="0">#REF!</definedName>
    <definedName name="PENSIONES_POR_PAGAR">#REF!</definedName>
    <definedName name="pino" localSheetId="0">#REF!</definedName>
    <definedName name="pino">#REF!</definedName>
    <definedName name="PLANTAS_Y_DUCTOS" localSheetId="0">#REF!</definedName>
    <definedName name="PLANTAS_Y_DUCTOS">#REF!</definedName>
    <definedName name="PRESTAMOS_CONCEDIDOS" localSheetId="0">#REF!</definedName>
    <definedName name="PRESTAMOS_CONCEDIDOS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0">#REF!</definedName>
    <definedName name="PRINCIPAL_Y_SUBALTERNA">#REF!</definedName>
    <definedName name="PRODUCTOS_EN_PROCESO" localSheetId="0">#REF!</definedName>
    <definedName name="PRODUCTOS_EN_PROCESO">#REF!</definedName>
    <definedName name="PROVEEDORES" localSheetId="0">#REF!</definedName>
    <definedName name="PROVEEDORES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0">#REF!</definedName>
    <definedName name="PROVISION_BIENES_DE_ARTE_Y_CULTURA__CR">#REF!</definedName>
    <definedName name="PROVISION_PARA_CONTINGENCIAS" localSheetId="0">#REF!</definedName>
    <definedName name="PROVISION_PARA_CONTINGENCIAS">#REF!</definedName>
    <definedName name="PROVISION_PARA_DEUDORES__CR" localSheetId="0">#REF!</definedName>
    <definedName name="PROVISION_PARA_DEUDORES__CR">#REF!</definedName>
    <definedName name="PROVISION_PARA_OBLIGACIONES_FISCALES" localSheetId="0">#REF!</definedName>
    <definedName name="PROVISION_PARA_OBLIGACIONES_FISCALES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0">#REF!</definedName>
    <definedName name="PROVISION_PARA_RENTAS_POR_COBRAR__CR">#REF!</definedName>
    <definedName name="PROVISION_PARA_SEGUROS" localSheetId="0">#REF!</definedName>
    <definedName name="PROVISION_PARA_SEGUROS">#REF!</definedName>
    <definedName name="PROVISIONES" localSheetId="0">#REF!</definedName>
    <definedName name="PROVISIONES">#REF!</definedName>
    <definedName name="PROVISIONES__CR" localSheetId="0">#REF!</definedName>
    <definedName name="PROVISIONES__CR">#REF!</definedName>
    <definedName name="PROVISIONES_DIVERSAS" localSheetId="0">#REF!</definedName>
    <definedName name="PROVISIONES_DIVERSAS">#REF!</definedName>
    <definedName name="RECAUDOS_A_FAVOR_DE_TERCEROS" localSheetId="0">#REF!</definedName>
    <definedName name="RECAUDOS_A_FAVOR_DE_TERCEROS">#REF!</definedName>
    <definedName name="RECURSOS_NO_RENOVABLES" localSheetId="0">#REF!</definedName>
    <definedName name="RECURSOS_NO_RENOVABLES">#REF!</definedName>
    <definedName name="RECURSOS_RENOVABLES" localSheetId="0">#REF!</definedName>
    <definedName name="RECURSOS_RENOVABLES">#REF!</definedName>
    <definedName name="REDES__LINEAS_Y_CABLES" localSheetId="0">#REF!</definedName>
    <definedName name="REDES__LINEAS_Y_CABLES">#REF!</definedName>
    <definedName name="RENTAS_PARAFISCALES" localSheetId="0">#REF!</definedName>
    <definedName name="RENTAS_PARAFISCALES">#REF!</definedName>
    <definedName name="RESERVAS" localSheetId="0">#REF!</definedName>
    <definedName name="RESERVAS">#REF!</definedName>
    <definedName name="RESPONSABILIDADES" localSheetId="0">#REF!</definedName>
    <definedName name="RESPONSABILIDADES">#REF!</definedName>
    <definedName name="RESULTADO_DEL_EJERCICIO" localSheetId="0">#REF!</definedName>
    <definedName name="RESULTADO_DEL_EJERCICIO">#REF!</definedName>
    <definedName name="RESULTADOS_DEL_EJERCICIO" localSheetId="0">#REF!</definedName>
    <definedName name="RESULTADOS_DEL_EJERCICIO">#REF!</definedName>
    <definedName name="REVALORIZACION_DEL_PATRIMONIO" localSheetId="0">#REF!</definedName>
    <definedName name="REVALORIZACION_DEL_PATRIMONIO">#REF!</definedName>
    <definedName name="REVALORIZACION_HACIENDA_PUBLICA" localSheetId="0">#REF!</definedName>
    <definedName name="REVALORIZACION_HACIENDA_PUBLICA">#REF!</definedName>
    <definedName name="SALARIOS_Y_PRESTACIONES_SOCIALES" localSheetId="0">#REF!</definedName>
    <definedName name="SALARIOS_Y_PRESTACIONES_SOCIALES">#REF!</definedName>
    <definedName name="SEMOVIENTES" localSheetId="0">#REF!</definedName>
    <definedName name="SEMOVIENTES">#REF!</definedName>
    <definedName name="SERVICIOS_DE_ACUEDUCTO__ALCANTARILLADO_Y_ASEO" localSheetId="0">#REF!</definedName>
    <definedName name="SERVICIOS_DE_ACUEDUCTO__ALCANTARILLADO_Y_ASEO">#REF!</definedName>
    <definedName name="SERVICIOS_DE_ENERGIA" localSheetId="0">#REF!</definedName>
    <definedName name="SERVICIOS_DE_ENERGIA">#REF!</definedName>
    <definedName name="SERVICIOS_DE_GAS" localSheetId="0">#REF!</definedName>
    <definedName name="SERVICIOS_DE_GAS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0">#REF!</definedName>
    <definedName name="SERVICIOS_DE_SEGUROS_Y_REASEGUROS">#REF!</definedName>
    <definedName name="SERVICIOS_DE_TELECOMUNICACIONES" localSheetId="0">#REF!</definedName>
    <definedName name="SERVICIOS_DE_TELECOMUNICACIONES">#REF!</definedName>
    <definedName name="SERVICIOS_DE_TRANSITO_Y_TRANSPORTE" localSheetId="0">#REF!</definedName>
    <definedName name="SERVICIOS_DE_TRANSITO_Y_TRANSPORTE">#REF!</definedName>
    <definedName name="SERVICIOS_EDUCATIVOS" localSheetId="0">#REF!</definedName>
    <definedName name="SERVICIOS_EDUCATIVOS">#REF!</definedName>
    <definedName name="SERVICIOS_FINANCIEROS" localSheetId="0">#REF!</definedName>
    <definedName name="SERVICIOS_FINANCIEROS">#REF!</definedName>
    <definedName name="SERVICIOS_HOTELEROS" localSheetId="0">#REF!</definedName>
    <definedName name="SERVICIOS_HOTELEROS">#REF!</definedName>
    <definedName name="SERVICIOS_PERSONALES" localSheetId="0">#REF!</definedName>
    <definedName name="SERVICIOS_PERSONALES">#REF!</definedName>
    <definedName name="SUPERAVIT_POR_DONACION" localSheetId="0">#REF!</definedName>
    <definedName name="SUPERAVIT_POR_DONACION">#REF!</definedName>
    <definedName name="SUPERAVIT_POR_VALORIZACION" localSheetId="0">#REF!</definedName>
    <definedName name="SUPERAVIT_POR_VALORIZACION">#REF!</definedName>
    <definedName name="TERRENOS" localSheetId="0">#REF!</definedName>
    <definedName name="TERRENOS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0">#REF!</definedName>
    <definedName name="TITULOS_EMITIDOS_POR_EL_TESORO_NACIONAL">#REF!</definedName>
    <definedName name="TRANSFERENCIAS_AL_EXTERIOR" localSheetId="0">#REF!</definedName>
    <definedName name="TRANSFERENCIAS_AL_EXTERIOR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0">#REF!</definedName>
    <definedName name="TRANSFERENCIAS_INTERGUBERNAMENTALES_RECIBIDAS">#REF!</definedName>
    <definedName name="TRIBUTARIOS" localSheetId="0">#REF!</definedName>
    <definedName name="TRIBUTARIOS">#REF!</definedName>
    <definedName name="UTILIDAD_O_PERDIDA_DE_EJERCICIOS_ANTERIORES" localSheetId="0">#REF!</definedName>
    <definedName name="UTILIDAD_O_PERDIDA_DE_EJERCICIOS_ANTERIORES">#REF!</definedName>
    <definedName name="VALORIZACIONES" localSheetId="0">#REF!</definedName>
    <definedName name="VALORIZACIONES">#REF!</definedName>
    <definedName name="VIGENCIA_ANTERIOR" localSheetId="0">#REF!</definedName>
    <definedName name="VIGENCIA_ANTERIOR">#REF!</definedName>
  </definedNames>
  <calcPr fullCalcOnLoad="1"/>
</workbook>
</file>

<file path=xl/sharedStrings.xml><?xml version="1.0" encoding="utf-8"?>
<sst xmlns="http://schemas.openxmlformats.org/spreadsheetml/2006/main" count="86" uniqueCount="74">
  <si>
    <t>ESTADO DE RESULTADOS</t>
  </si>
  <si>
    <t>INGRESOS</t>
  </si>
  <si>
    <t>código</t>
  </si>
  <si>
    <t>Ingresos fiscales</t>
  </si>
  <si>
    <t>Devoluciones y descuentos (db)</t>
  </si>
  <si>
    <t>Transferencias y Subvenciones</t>
  </si>
  <si>
    <t>Sistema general de participaciones</t>
  </si>
  <si>
    <t>Sistema general de seguridad social en salud</t>
  </si>
  <si>
    <t>Otras transferencias</t>
  </si>
  <si>
    <t>Otros ingresos</t>
  </si>
  <si>
    <t>Financieros</t>
  </si>
  <si>
    <t>Ingresos diversos</t>
  </si>
  <si>
    <t>GASTOS</t>
  </si>
  <si>
    <t>Gastos de administración y de operación</t>
  </si>
  <si>
    <t>Sueldos y salarios</t>
  </si>
  <si>
    <t>Contribuciones imputadas</t>
  </si>
  <si>
    <t>Contribuciones efectivas</t>
  </si>
  <si>
    <t>Prestaciones sociales</t>
  </si>
  <si>
    <t>Gastos de personal diversos</t>
  </si>
  <si>
    <t>Generales</t>
  </si>
  <si>
    <t>Impuestos, contribuciones y tasas</t>
  </si>
  <si>
    <t>De ventas</t>
  </si>
  <si>
    <t>Depreciación de propiedades, planta y equipo</t>
  </si>
  <si>
    <t>Depreciación de bienes de uso público</t>
  </si>
  <si>
    <t>Amortización de activos intangibles</t>
  </si>
  <si>
    <t>Gasto público social</t>
  </si>
  <si>
    <t xml:space="preserve">Educación </t>
  </si>
  <si>
    <t>Salud</t>
  </si>
  <si>
    <t>Desarrollo comunitario y bienestar social</t>
  </si>
  <si>
    <t>Subsidios asignados</t>
  </si>
  <si>
    <t>Comisiones</t>
  </si>
  <si>
    <t>Gastos diversos</t>
  </si>
  <si>
    <t>EXCEDENTE (DÉFICIT) DEL EJERCICIO</t>
  </si>
  <si>
    <t xml:space="preserve">Impuestos </t>
  </si>
  <si>
    <t>Contribuciones, tasas e ingresos no tributarios</t>
  </si>
  <si>
    <t>Aportes sobre la nómina</t>
  </si>
  <si>
    <t>Sistema General de Regalías</t>
  </si>
  <si>
    <t>Ganancias por la Aplicación del Método de Participación Patrimonial de Inversiones en Controladas</t>
  </si>
  <si>
    <t>Provisión Litigios y Demandas</t>
  </si>
  <si>
    <t>Provisiones Diversas</t>
  </si>
  <si>
    <t>Subvenciones</t>
  </si>
  <si>
    <t>Devoluciones y Descuentos</t>
  </si>
  <si>
    <t>Deterioro, Depreciaciones, Amortizaciones y Provisiones</t>
  </si>
  <si>
    <t>(Cifras en miles de pesos colombianos)</t>
  </si>
  <si>
    <t>Variación</t>
  </si>
  <si>
    <t>%</t>
  </si>
  <si>
    <t>$</t>
  </si>
  <si>
    <t>Medio Ambiente</t>
  </si>
  <si>
    <t>MUNICIPIO DE BUCARAMANGA - ADMINISTRACION CENTRAL</t>
  </si>
  <si>
    <t>Transferencias y subvenciones</t>
  </si>
  <si>
    <t>NOTA</t>
  </si>
  <si>
    <t>Particip.</t>
  </si>
  <si>
    <t>Recreación y Deporte</t>
  </si>
  <si>
    <t>Cultura</t>
  </si>
  <si>
    <t>Perdidas por la aplicación del método de participación patrimonial de inversiones en controladas</t>
  </si>
  <si>
    <t>Otros Gastos</t>
  </si>
  <si>
    <t>Agua potable y saneamiento básico</t>
  </si>
  <si>
    <t>Fondos Entregados</t>
  </si>
  <si>
    <t xml:space="preserve">      </t>
  </si>
  <si>
    <t>Operaciones Interinstitucionales</t>
  </si>
  <si>
    <t>Del 01 de Enero al 31 de Diciembre de 2020 - 2019</t>
  </si>
  <si>
    <t>Deterioro de Inversiones</t>
  </si>
  <si>
    <t>NOTA 28</t>
  </si>
  <si>
    <t xml:space="preserve">               NAYARIN SAHARAY ROJAS TELLEZ</t>
  </si>
  <si>
    <t xml:space="preserve">                JUAN CARLOS CARDENAS REY</t>
  </si>
  <si>
    <t xml:space="preserve">       Alcalde de Bucaramanga</t>
  </si>
  <si>
    <t xml:space="preserve">C.C.   91.230.309 de Bucaramanga (S.S.)                         </t>
  </si>
  <si>
    <t xml:space="preserve">                            Secretaria de Hacienda</t>
  </si>
  <si>
    <t xml:space="preserve">              C.C. 1.069.713.529 de Fusagasugá (Cund)</t>
  </si>
  <si>
    <t xml:space="preserve">                                                                      MAUREN BAUTISTA CUEVAS</t>
  </si>
  <si>
    <t xml:space="preserve">                                                            C.C. 37.659.007 de San Vicente de Chucurí</t>
  </si>
  <si>
    <t xml:space="preserve">                                                                                    T.P. 84060-T</t>
  </si>
  <si>
    <t xml:space="preserve">                                                                                Contador Público ( E )</t>
  </si>
  <si>
    <t>NOTA 29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</si>
</sst>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;\(#,##0\)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  <numFmt numFmtId="183" formatCode="_-* #,##0.00000_-;\-* #,##0.00000_-;_-* &quot;-&quot;_-;_-@_-"/>
    <numFmt numFmtId="184" formatCode="_-* #,##0.000000_-;\-* #,##0.000000_-;_-* &quot;-&quot;_-;_-@_-"/>
    <numFmt numFmtId="185" formatCode="_-* #,##0.00\ _€_-;\-* #,##0.00\ _€_-;_-* &quot;-&quot;??\ _€_-;_-@_-"/>
    <numFmt numFmtId="186" formatCode="_-* #,##0_-;\-* #,##0_-;_-* &quot;-&quot;??_-;_-@_-"/>
    <numFmt numFmtId="187" formatCode="_-* #,##0\ _€_-;\-* #,##0\ _€_-;_-* &quot;-&quot;??\ _€_-;_-@_-"/>
    <numFmt numFmtId="188" formatCode="0.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21" fillId="33" borderId="0" xfId="55" applyFont="1" applyFill="1" applyBorder="1">
      <alignment/>
      <protection/>
    </xf>
    <xf numFmtId="0" fontId="22" fillId="33" borderId="0" xfId="57" applyFont="1" applyFill="1" applyBorder="1" applyAlignment="1">
      <alignment horizontal="left"/>
      <protection/>
    </xf>
    <xf numFmtId="0" fontId="23" fillId="33" borderId="0" xfId="57" applyFont="1" applyFill="1" applyBorder="1" applyAlignment="1" applyProtection="1">
      <alignment horizontal="left"/>
      <protection/>
    </xf>
    <xf numFmtId="0" fontId="24" fillId="33" borderId="0" xfId="55" applyFont="1" applyFill="1" applyBorder="1">
      <alignment/>
      <protection/>
    </xf>
    <xf numFmtId="0" fontId="23" fillId="33" borderId="0" xfId="57" applyFont="1" applyFill="1" applyAlignment="1">
      <alignment horizontal="left"/>
      <protection/>
    </xf>
    <xf numFmtId="0" fontId="23" fillId="33" borderId="0" xfId="55" applyFont="1" applyFill="1">
      <alignment/>
      <protection/>
    </xf>
    <xf numFmtId="0" fontId="24" fillId="33" borderId="0" xfId="55" applyNumberFormat="1" applyFont="1" applyFill="1" applyBorder="1" applyAlignment="1">
      <alignment horizontal="left"/>
      <protection/>
    </xf>
    <xf numFmtId="0" fontId="23" fillId="33" borderId="0" xfId="57" applyFont="1" applyFill="1" applyBorder="1" applyAlignment="1">
      <alignment horizontal="right"/>
      <protection/>
    </xf>
    <xf numFmtId="10" fontId="47" fillId="33" borderId="0" xfId="55" applyNumberFormat="1" applyFont="1" applyFill="1" applyBorder="1">
      <alignment/>
      <protection/>
    </xf>
    <xf numFmtId="0" fontId="23" fillId="0" borderId="0" xfId="55" applyFont="1" applyBorder="1">
      <alignment/>
      <protection/>
    </xf>
    <xf numFmtId="0" fontId="23" fillId="33" borderId="0" xfId="57" applyFont="1" applyFill="1" applyBorder="1" applyProtection="1">
      <alignment/>
      <protection/>
    </xf>
    <xf numFmtId="0" fontId="23" fillId="33" borderId="0" xfId="55" applyFont="1" applyFill="1" applyBorder="1">
      <alignment/>
      <protection/>
    </xf>
    <xf numFmtId="0" fontId="22" fillId="33" borderId="0" xfId="57" applyFont="1" applyFill="1" applyBorder="1" applyAlignment="1" applyProtection="1">
      <alignment horizontal="left"/>
      <protection/>
    </xf>
    <xf numFmtId="0" fontId="24" fillId="33" borderId="0" xfId="55" applyFont="1" applyFill="1" applyBorder="1" applyProtection="1">
      <alignment/>
      <protection/>
    </xf>
    <xf numFmtId="10" fontId="47" fillId="33" borderId="0" xfId="55" applyNumberFormat="1" applyFont="1" applyFill="1">
      <alignment/>
      <protection/>
    </xf>
    <xf numFmtId="3" fontId="48" fillId="33" borderId="0" xfId="0" applyNumberFormat="1" applyFont="1" applyFill="1" applyAlignment="1">
      <alignment/>
    </xf>
    <xf numFmtId="0" fontId="22" fillId="33" borderId="0" xfId="55" applyFont="1" applyFill="1" applyBorder="1" applyAlignment="1">
      <alignment horizontal="centerContinuous"/>
      <protection/>
    </xf>
    <xf numFmtId="0" fontId="49" fillId="33" borderId="0" xfId="55" applyFont="1" applyFill="1" applyBorder="1" applyAlignment="1">
      <alignment horizontal="center" wrapText="1"/>
      <protection/>
    </xf>
    <xf numFmtId="0" fontId="49" fillId="33" borderId="0" xfId="55" applyFont="1" applyFill="1" applyBorder="1" applyAlignment="1">
      <alignment horizontal="center"/>
      <protection/>
    </xf>
    <xf numFmtId="0" fontId="49" fillId="33" borderId="0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center"/>
      <protection/>
    </xf>
    <xf numFmtId="10" fontId="22" fillId="33" borderId="0" xfId="55" applyNumberFormat="1" applyFont="1" applyFill="1" applyAlignment="1">
      <alignment horizontal="center"/>
      <protection/>
    </xf>
    <xf numFmtId="10" fontId="49" fillId="33" borderId="0" xfId="55" applyNumberFormat="1" applyFont="1" applyFill="1" applyAlignment="1">
      <alignment horizontal="left"/>
      <protection/>
    </xf>
    <xf numFmtId="10" fontId="49" fillId="33" borderId="0" xfId="55" applyNumberFormat="1" applyFont="1" applyFill="1" applyAlignment="1">
      <alignment horizontal="center"/>
      <protection/>
    </xf>
    <xf numFmtId="0" fontId="47" fillId="33" borderId="0" xfId="55" applyFont="1" applyFill="1" applyBorder="1" applyAlignment="1">
      <alignment horizontal="center"/>
      <protection/>
    </xf>
    <xf numFmtId="0" fontId="47" fillId="33" borderId="0" xfId="55" applyFont="1" applyFill="1" applyBorder="1">
      <alignment/>
      <protection/>
    </xf>
    <xf numFmtId="41" fontId="47" fillId="33" borderId="0" xfId="55" applyNumberFormat="1" applyFont="1" applyFill="1" applyBorder="1">
      <alignment/>
      <protection/>
    </xf>
    <xf numFmtId="10" fontId="47" fillId="33" borderId="0" xfId="55" applyNumberFormat="1" applyFont="1" applyFill="1" applyBorder="1" applyAlignment="1">
      <alignment horizontal="right"/>
      <protection/>
    </xf>
    <xf numFmtId="0" fontId="24" fillId="33" borderId="0" xfId="55" applyFont="1" applyFill="1" applyBorder="1" applyAlignment="1">
      <alignment horizontal="center"/>
      <protection/>
    </xf>
    <xf numFmtId="0" fontId="49" fillId="33" borderId="0" xfId="55" applyFont="1" applyFill="1" applyBorder="1" applyAlignment="1">
      <alignment horizontal="right"/>
      <protection/>
    </xf>
    <xf numFmtId="0" fontId="49" fillId="33" borderId="0" xfId="55" applyFont="1" applyFill="1" applyBorder="1">
      <alignment/>
      <protection/>
    </xf>
    <xf numFmtId="178" fontId="49" fillId="33" borderId="0" xfId="55" applyNumberFormat="1" applyFont="1" applyFill="1" applyBorder="1">
      <alignment/>
      <protection/>
    </xf>
    <xf numFmtId="10" fontId="49" fillId="33" borderId="0" xfId="55" applyNumberFormat="1" applyFont="1" applyFill="1" applyBorder="1" applyAlignment="1">
      <alignment horizontal="right"/>
      <protection/>
    </xf>
    <xf numFmtId="10" fontId="22" fillId="33" borderId="0" xfId="59" applyNumberFormat="1" applyFont="1" applyFill="1" applyBorder="1" applyAlignment="1">
      <alignment horizontal="right"/>
    </xf>
    <xf numFmtId="41" fontId="21" fillId="33" borderId="0" xfId="55" applyNumberFormat="1" applyFont="1" applyFill="1" applyBorder="1">
      <alignment/>
      <protection/>
    </xf>
    <xf numFmtId="0" fontId="47" fillId="33" borderId="0" xfId="55" applyFont="1" applyFill="1" applyBorder="1" applyAlignment="1">
      <alignment horizontal="right"/>
      <protection/>
    </xf>
    <xf numFmtId="178" fontId="47" fillId="33" borderId="0" xfId="55" applyNumberFormat="1" applyFont="1" applyFill="1" applyBorder="1">
      <alignment/>
      <protection/>
    </xf>
    <xf numFmtId="10" fontId="23" fillId="33" borderId="0" xfId="59" applyNumberFormat="1" applyFont="1" applyFill="1" applyBorder="1" applyAlignment="1">
      <alignment horizontal="right"/>
    </xf>
    <xf numFmtId="41" fontId="23" fillId="33" borderId="0" xfId="55" applyNumberFormat="1" applyFont="1" applyFill="1" applyBorder="1">
      <alignment/>
      <protection/>
    </xf>
    <xf numFmtId="41" fontId="22" fillId="33" borderId="0" xfId="55" applyNumberFormat="1" applyFont="1" applyFill="1" applyBorder="1">
      <alignment/>
      <protection/>
    </xf>
    <xf numFmtId="0" fontId="47" fillId="33" borderId="0" xfId="55" applyFont="1" applyFill="1" applyBorder="1" applyAlignment="1">
      <alignment vertical="center"/>
      <protection/>
    </xf>
    <xf numFmtId="0" fontId="47" fillId="33" borderId="0" xfId="55" applyFont="1" applyFill="1" applyBorder="1" applyAlignment="1">
      <alignment horizontal="left" wrapText="1"/>
      <protection/>
    </xf>
    <xf numFmtId="0" fontId="47" fillId="33" borderId="0" xfId="55" applyFont="1" applyFill="1" applyBorder="1" applyAlignment="1">
      <alignment wrapText="1"/>
      <protection/>
    </xf>
    <xf numFmtId="37" fontId="49" fillId="33" borderId="0" xfId="51" applyNumberFormat="1" applyFont="1" applyFill="1" applyBorder="1" applyAlignment="1">
      <alignment/>
    </xf>
    <xf numFmtId="37" fontId="47" fillId="33" borderId="0" xfId="51" applyNumberFormat="1" applyFont="1" applyFill="1" applyBorder="1" applyAlignment="1">
      <alignment/>
    </xf>
    <xf numFmtId="0" fontId="49" fillId="33" borderId="0" xfId="55" applyFont="1" applyFill="1" applyBorder="1" applyAlignment="1">
      <alignment wrapText="1"/>
      <protection/>
    </xf>
    <xf numFmtId="0" fontId="23" fillId="33" borderId="0" xfId="55" applyNumberFormat="1" applyFont="1" applyFill="1" applyBorder="1">
      <alignment/>
      <protection/>
    </xf>
    <xf numFmtId="41" fontId="23" fillId="33" borderId="0" xfId="55" applyNumberFormat="1" applyFont="1" applyFill="1" applyBorder="1" applyAlignment="1">
      <alignment horizontal="left"/>
      <protection/>
    </xf>
    <xf numFmtId="37" fontId="23" fillId="33" borderId="0" xfId="56" applyNumberFormat="1" applyFont="1" applyFill="1" applyBorder="1">
      <alignment/>
      <protection/>
    </xf>
    <xf numFmtId="41" fontId="49" fillId="0" borderId="0" xfId="55" applyNumberFormat="1" applyFont="1" applyFill="1" applyBorder="1">
      <alignment/>
      <protection/>
    </xf>
    <xf numFmtId="41" fontId="49" fillId="33" borderId="0" xfId="55" applyNumberFormat="1" applyFont="1" applyFill="1" applyBorder="1">
      <alignment/>
      <protection/>
    </xf>
    <xf numFmtId="0" fontId="47" fillId="33" borderId="0" xfId="55" applyFont="1" applyFill="1" applyAlignment="1">
      <alignment horizontal="right"/>
      <protection/>
    </xf>
    <xf numFmtId="0" fontId="27" fillId="33" borderId="0" xfId="55" applyNumberFormat="1" applyFont="1" applyFill="1" applyBorder="1" applyAlignment="1">
      <alignment horizontal="left"/>
      <protection/>
    </xf>
    <xf numFmtId="0" fontId="23" fillId="33" borderId="0" xfId="57" applyFont="1" applyFill="1" applyBorder="1" applyAlignment="1" applyProtection="1">
      <alignment horizontal="right"/>
      <protection/>
    </xf>
    <xf numFmtId="0" fontId="27" fillId="33" borderId="0" xfId="55" applyFont="1" applyFill="1" applyBorder="1">
      <alignment/>
      <protection/>
    </xf>
    <xf numFmtId="10" fontId="28" fillId="33" borderId="0" xfId="57" applyNumberFormat="1" applyFont="1" applyFill="1" applyBorder="1" applyProtection="1">
      <alignment/>
      <protection/>
    </xf>
    <xf numFmtId="0" fontId="23" fillId="33" borderId="0" xfId="57" applyFont="1" applyFill="1" applyBorder="1" applyAlignment="1" applyProtection="1">
      <alignment horizontal="center"/>
      <protection/>
    </xf>
    <xf numFmtId="0" fontId="22" fillId="33" borderId="0" xfId="57" applyFont="1" applyFill="1" applyBorder="1" applyAlignment="1" applyProtection="1">
      <alignment horizontal="center"/>
      <protection/>
    </xf>
    <xf numFmtId="0" fontId="22" fillId="33" borderId="0" xfId="55" applyFont="1" applyFill="1">
      <alignment/>
      <protection/>
    </xf>
    <xf numFmtId="0" fontId="23" fillId="33" borderId="0" xfId="57" applyFont="1" applyFill="1" applyAlignment="1" applyProtection="1">
      <alignment horizontal="center"/>
      <protection/>
    </xf>
    <xf numFmtId="0" fontId="23" fillId="33" borderId="0" xfId="55" applyFont="1" applyFill="1" applyAlignment="1">
      <alignment horizontal="center"/>
      <protection/>
    </xf>
    <xf numFmtId="0" fontId="23" fillId="33" borderId="0" xfId="57" applyFont="1" applyFill="1" applyAlignment="1" applyProtection="1">
      <alignment horizontal="right"/>
      <protection/>
    </xf>
    <xf numFmtId="0" fontId="23" fillId="33" borderId="0" xfId="57" applyFont="1" applyFill="1" applyAlignment="1" applyProtection="1">
      <alignment horizontal="center"/>
      <protection/>
    </xf>
    <xf numFmtId="0" fontId="47" fillId="33" borderId="0" xfId="55" applyFont="1" applyFill="1">
      <alignment/>
      <protection/>
    </xf>
    <xf numFmtId="0" fontId="23" fillId="33" borderId="0" xfId="57" applyFont="1" applyFill="1" applyProtection="1">
      <alignment/>
      <protection/>
    </xf>
    <xf numFmtId="10" fontId="23" fillId="33" borderId="0" xfId="55" applyNumberFormat="1" applyFont="1" applyFill="1">
      <alignment/>
      <protection/>
    </xf>
    <xf numFmtId="10" fontId="24" fillId="33" borderId="0" xfId="55" applyNumberFormat="1" applyFont="1" applyFill="1" applyBorder="1">
      <alignment/>
      <protection/>
    </xf>
    <xf numFmtId="10" fontId="23" fillId="33" borderId="0" xfId="55" applyNumberFormat="1" applyFont="1" applyFill="1" applyBorder="1">
      <alignment/>
      <protection/>
    </xf>
    <xf numFmtId="0" fontId="23" fillId="33" borderId="0" xfId="55" applyNumberFormat="1" applyFont="1" applyFill="1" applyBorder="1" applyAlignment="1">
      <alignment horizontal="left"/>
      <protection/>
    </xf>
    <xf numFmtId="0" fontId="23" fillId="33" borderId="0" xfId="55" applyNumberFormat="1" applyFont="1" applyFill="1" applyAlignment="1">
      <alignment horizontal="left"/>
      <protection/>
    </xf>
    <xf numFmtId="0" fontId="49" fillId="34" borderId="0" xfId="55" applyFont="1" applyFill="1" applyBorder="1" applyAlignment="1">
      <alignment horizontal="center"/>
      <protection/>
    </xf>
    <xf numFmtId="14" fontId="49" fillId="34" borderId="0" xfId="55" applyNumberFormat="1" applyFont="1" applyFill="1" applyBorder="1" applyAlignment="1">
      <alignment horizontal="center"/>
      <protection/>
    </xf>
    <xf numFmtId="0" fontId="49" fillId="33" borderId="0" xfId="55" applyFont="1" applyFill="1" applyBorder="1" applyAlignment="1">
      <alignment horizontal="right" vertical="center"/>
      <protection/>
    </xf>
    <xf numFmtId="0" fontId="47" fillId="33" borderId="0" xfId="55" applyFont="1" applyFill="1" applyBorder="1" applyAlignment="1">
      <alignment horizontal="right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1</xdr:col>
      <xdr:colOff>552450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PageLayoutView="0" workbookViewId="0" topLeftCell="A1">
      <selection activeCell="B8" sqref="B8"/>
    </sheetView>
  </sheetViews>
  <sheetFormatPr defaultColWidth="10.28125" defaultRowHeight="15"/>
  <cols>
    <col min="1" max="1" width="6.28125" style="70" customWidth="1"/>
    <col min="2" max="2" width="42.421875" style="6" customWidth="1"/>
    <col min="3" max="4" width="3.28125" style="6" customWidth="1"/>
    <col min="5" max="5" width="4.7109375" style="6" customWidth="1"/>
    <col min="6" max="6" width="18.140625" style="12" customWidth="1"/>
    <col min="7" max="7" width="17.00390625" style="12" customWidth="1"/>
    <col min="8" max="8" width="10.57421875" style="12" hidden="1" customWidth="1"/>
    <col min="9" max="9" width="8.57421875" style="68" hidden="1" customWidth="1"/>
    <col min="10" max="10" width="8.00390625" style="21" hidden="1" customWidth="1"/>
    <col min="11" max="11" width="4.57421875" style="12" customWidth="1"/>
    <col min="12" max="243" width="10.28125" style="12" customWidth="1"/>
    <col min="244" max="244" width="10.00390625" style="12" customWidth="1"/>
    <col min="245" max="245" width="82.8515625" style="12" customWidth="1"/>
    <col min="246" max="246" width="9.140625" style="12" customWidth="1"/>
    <col min="247" max="247" width="20.140625" style="12" customWidth="1"/>
    <col min="248" max="248" width="3.7109375" style="12" customWidth="1"/>
    <col min="249" max="249" width="20.140625" style="12" customWidth="1"/>
    <col min="250" max="250" width="19.28125" style="12" bestFit="1" customWidth="1"/>
    <col min="251" max="251" width="12.8515625" style="12" bestFit="1" customWidth="1"/>
    <col min="252" max="252" width="16.8515625" style="12" customWidth="1"/>
    <col min="253" max="16384" width="10.28125" style="12" customWidth="1"/>
  </cols>
  <sheetData>
    <row r="1" spans="1:10" ht="17.25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>
      <c r="A3" s="19" t="s">
        <v>60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19" t="s">
        <v>43</v>
      </c>
      <c r="B4" s="19"/>
      <c r="C4" s="19"/>
      <c r="D4" s="19"/>
      <c r="E4" s="19"/>
      <c r="F4" s="19"/>
      <c r="G4" s="19"/>
      <c r="H4" s="19"/>
      <c r="I4" s="19"/>
      <c r="J4" s="19"/>
    </row>
    <row r="5" spans="1:9" ht="12.75">
      <c r="A5" s="20"/>
      <c r="B5" s="20"/>
      <c r="C5" s="20"/>
      <c r="D5" s="20"/>
      <c r="E5" s="20"/>
      <c r="F5" s="20"/>
      <c r="G5" s="20"/>
      <c r="I5" s="12"/>
    </row>
    <row r="6" spans="1:9" ht="12.75">
      <c r="A6" s="20"/>
      <c r="B6" s="20"/>
      <c r="C6" s="20"/>
      <c r="D6" s="20"/>
      <c r="E6" s="20"/>
      <c r="F6" s="20"/>
      <c r="G6" s="20"/>
      <c r="H6" s="22"/>
      <c r="I6" s="23"/>
    </row>
    <row r="7" spans="1:9" ht="2.25" customHeight="1">
      <c r="A7" s="20"/>
      <c r="B7" s="20"/>
      <c r="C7" s="20"/>
      <c r="D7" s="20"/>
      <c r="E7" s="20"/>
      <c r="F7" s="20"/>
      <c r="G7" s="20"/>
      <c r="H7" s="22"/>
      <c r="I7" s="23"/>
    </row>
    <row r="8" spans="1:10" ht="12.75">
      <c r="A8" s="20"/>
      <c r="B8" s="20"/>
      <c r="C8" s="20"/>
      <c r="D8" s="20"/>
      <c r="E8" s="20"/>
      <c r="F8" s="20"/>
      <c r="G8" s="20"/>
      <c r="H8" s="22" t="s">
        <v>44</v>
      </c>
      <c r="I8" s="23" t="s">
        <v>44</v>
      </c>
      <c r="J8" s="24" t="s">
        <v>51</v>
      </c>
    </row>
    <row r="9" spans="1:10" ht="12.75">
      <c r="A9" s="20"/>
      <c r="B9" s="20"/>
      <c r="C9" s="20"/>
      <c r="D9" s="71"/>
      <c r="E9" s="71" t="s">
        <v>50</v>
      </c>
      <c r="F9" s="72">
        <v>44196</v>
      </c>
      <c r="G9" s="72">
        <v>43830</v>
      </c>
      <c r="H9" s="22" t="s">
        <v>46</v>
      </c>
      <c r="I9" s="24" t="s">
        <v>45</v>
      </c>
      <c r="J9" s="24" t="s">
        <v>45</v>
      </c>
    </row>
    <row r="10" spans="1:10" s="4" customFormat="1" ht="13.5" customHeight="1">
      <c r="A10" s="25" t="s">
        <v>2</v>
      </c>
      <c r="B10" s="26"/>
      <c r="C10" s="26"/>
      <c r="D10" s="26"/>
      <c r="E10" s="26"/>
      <c r="F10" s="27"/>
      <c r="G10" s="26"/>
      <c r="H10" s="12"/>
      <c r="I10" s="28"/>
      <c r="J10" s="29"/>
    </row>
    <row r="11" spans="1:11" s="1" customFormat="1" ht="12.75">
      <c r="A11" s="30"/>
      <c r="B11" s="31" t="s">
        <v>1</v>
      </c>
      <c r="C11" s="31"/>
      <c r="D11" s="31"/>
      <c r="E11" s="30" t="s">
        <v>62</v>
      </c>
      <c r="F11" s="51">
        <f>F12+F17+F23</f>
        <v>1002002606.61286</v>
      </c>
      <c r="G11" s="51">
        <f>G12+G17+G23</f>
        <v>955239266.14896</v>
      </c>
      <c r="H11" s="32">
        <f>+F11-G11</f>
        <v>46763340.46389997</v>
      </c>
      <c r="I11" s="33">
        <f>+(F11-G11)/G11</f>
        <v>0.04895458354892176</v>
      </c>
      <c r="J11" s="34">
        <f>+F11/$F$11</f>
        <v>1</v>
      </c>
      <c r="K11" s="35"/>
    </row>
    <row r="12" spans="1:10" s="4" customFormat="1" ht="12.75">
      <c r="A12" s="30">
        <v>41</v>
      </c>
      <c r="B12" s="31" t="s">
        <v>3</v>
      </c>
      <c r="C12" s="31"/>
      <c r="D12" s="31"/>
      <c r="E12" s="30"/>
      <c r="F12" s="51">
        <f>SUM(F13:F15)</f>
        <v>427283401.12286997</v>
      </c>
      <c r="G12" s="51">
        <f>SUM(G13:G15)</f>
        <v>436389423.78512</v>
      </c>
      <c r="H12" s="32">
        <f aca="true" t="shared" si="0" ref="H12:H46">+F12-G12</f>
        <v>-9106022.662250042</v>
      </c>
      <c r="I12" s="33">
        <f aca="true" t="shared" si="1" ref="I12:I46">+(F12-G12)/G12</f>
        <v>-0.020866735456755447</v>
      </c>
      <c r="J12" s="34">
        <f>+F12/$F$11</f>
        <v>0.426429430724982</v>
      </c>
    </row>
    <row r="13" spans="1:10" s="4" customFormat="1" ht="12.75">
      <c r="A13" s="36">
        <v>4105</v>
      </c>
      <c r="B13" s="26" t="s">
        <v>33</v>
      </c>
      <c r="C13" s="26"/>
      <c r="D13" s="26"/>
      <c r="E13" s="26"/>
      <c r="F13" s="27">
        <v>369509266.89443</v>
      </c>
      <c r="G13" s="27">
        <v>450316627.76111</v>
      </c>
      <c r="H13" s="37">
        <f t="shared" si="0"/>
        <v>-80807360.86668003</v>
      </c>
      <c r="I13" s="28">
        <f t="shared" si="1"/>
        <v>-0.17944565198144938</v>
      </c>
      <c r="J13" s="38">
        <f>+F13/$F$11</f>
        <v>0.3687707641235667</v>
      </c>
    </row>
    <row r="14" spans="1:10" s="4" customFormat="1" ht="12.75">
      <c r="A14" s="36">
        <v>4110</v>
      </c>
      <c r="B14" s="26" t="s">
        <v>34</v>
      </c>
      <c r="C14" s="26"/>
      <c r="D14" s="26"/>
      <c r="E14" s="26"/>
      <c r="F14" s="27">
        <v>72332462.90239</v>
      </c>
      <c r="G14" s="27">
        <v>67928828.21808</v>
      </c>
      <c r="H14" s="37">
        <f t="shared" si="0"/>
        <v>4403634.684310004</v>
      </c>
      <c r="I14" s="28">
        <f t="shared" si="1"/>
        <v>0.06482718456694839</v>
      </c>
      <c r="J14" s="38">
        <f aca="true" t="shared" si="2" ref="J14:J76">+F14/$F$11</f>
        <v>0.07218789893860708</v>
      </c>
    </row>
    <row r="15" spans="1:10" s="4" customFormat="1" ht="12.75">
      <c r="A15" s="36">
        <v>4195</v>
      </c>
      <c r="B15" s="26" t="s">
        <v>4</v>
      </c>
      <c r="C15" s="26"/>
      <c r="D15" s="26"/>
      <c r="E15" s="26"/>
      <c r="F15" s="37">
        <v>-14558328.67395</v>
      </c>
      <c r="G15" s="37">
        <v>-81856032.19407</v>
      </c>
      <c r="H15" s="37">
        <f>+(F15-G15)</f>
        <v>67297703.52012</v>
      </c>
      <c r="I15" s="28">
        <f t="shared" si="1"/>
        <v>-0.8221471492848065</v>
      </c>
      <c r="J15" s="38">
        <f t="shared" si="2"/>
        <v>-0.01452923233719176</v>
      </c>
    </row>
    <row r="16" spans="1:10" s="4" customFormat="1" ht="1.5" customHeight="1" hidden="1">
      <c r="A16" s="36"/>
      <c r="B16" s="26"/>
      <c r="C16" s="26"/>
      <c r="D16" s="26"/>
      <c r="E16" s="26"/>
      <c r="F16" s="26"/>
      <c r="G16" s="26"/>
      <c r="H16" s="39">
        <f t="shared" si="0"/>
        <v>0</v>
      </c>
      <c r="I16" s="28" t="e">
        <f t="shared" si="1"/>
        <v>#DIV/0!</v>
      </c>
      <c r="J16" s="38">
        <f t="shared" si="2"/>
        <v>0</v>
      </c>
    </row>
    <row r="17" spans="1:10" s="4" customFormat="1" ht="12.75">
      <c r="A17" s="30">
        <v>44</v>
      </c>
      <c r="B17" s="31" t="s">
        <v>5</v>
      </c>
      <c r="C17" s="31"/>
      <c r="D17" s="31"/>
      <c r="E17" s="30"/>
      <c r="F17" s="51">
        <f>SUM(F18:F21)</f>
        <v>485969157.96584</v>
      </c>
      <c r="G17" s="51">
        <f>SUM(G18:G21)</f>
        <v>453743265.47904</v>
      </c>
      <c r="H17" s="40">
        <f t="shared" si="0"/>
        <v>32225892.486799955</v>
      </c>
      <c r="I17" s="33">
        <f t="shared" si="1"/>
        <v>0.07102230476694223</v>
      </c>
      <c r="J17" s="34">
        <f t="shared" si="2"/>
        <v>0.4849978979681458</v>
      </c>
    </row>
    <row r="18" spans="1:10" s="4" customFormat="1" ht="12.75">
      <c r="A18" s="36">
        <v>4408</v>
      </c>
      <c r="B18" s="26" t="s">
        <v>6</v>
      </c>
      <c r="C18" s="26"/>
      <c r="D18" s="26"/>
      <c r="E18" s="26"/>
      <c r="F18" s="27">
        <v>338382557.677</v>
      </c>
      <c r="G18" s="27">
        <v>298991304.013</v>
      </c>
      <c r="H18" s="39">
        <f t="shared" si="0"/>
        <v>39391253.663999975</v>
      </c>
      <c r="I18" s="28">
        <f t="shared" si="1"/>
        <v>0.13174715496838416</v>
      </c>
      <c r="J18" s="38">
        <f t="shared" si="2"/>
        <v>0.33770626487775157</v>
      </c>
    </row>
    <row r="19" spans="1:10" s="4" customFormat="1" ht="12.75">
      <c r="A19" s="36">
        <v>4413</v>
      </c>
      <c r="B19" s="26" t="s">
        <v>36</v>
      </c>
      <c r="C19" s="26"/>
      <c r="D19" s="26"/>
      <c r="E19" s="26"/>
      <c r="F19" s="27">
        <v>169750.335</v>
      </c>
      <c r="G19" s="27">
        <v>279148.8744</v>
      </c>
      <c r="H19" s="37">
        <f t="shared" si="0"/>
        <v>-109398.53939999998</v>
      </c>
      <c r="I19" s="28">
        <f t="shared" si="1"/>
        <v>-0.39190034219245984</v>
      </c>
      <c r="J19" s="38">
        <f t="shared" si="2"/>
        <v>0.00016941107126838622</v>
      </c>
    </row>
    <row r="20" spans="1:10" s="4" customFormat="1" ht="12.75">
      <c r="A20" s="26">
        <v>4421</v>
      </c>
      <c r="B20" s="26" t="s">
        <v>7</v>
      </c>
      <c r="C20" s="26"/>
      <c r="D20" s="26"/>
      <c r="E20" s="26"/>
      <c r="F20" s="27">
        <v>139364926.84422</v>
      </c>
      <c r="G20" s="27">
        <v>112872583.818</v>
      </c>
      <c r="H20" s="39">
        <f t="shared" si="0"/>
        <v>26492343.02622001</v>
      </c>
      <c r="I20" s="28">
        <f t="shared" si="1"/>
        <v>0.23471016725316804</v>
      </c>
      <c r="J20" s="38">
        <f t="shared" si="2"/>
        <v>0.13908639151680963</v>
      </c>
    </row>
    <row r="21" spans="1:10" s="4" customFormat="1" ht="12.75">
      <c r="A21" s="26">
        <v>4428</v>
      </c>
      <c r="B21" s="26" t="s">
        <v>8</v>
      </c>
      <c r="C21" s="26"/>
      <c r="D21" s="26"/>
      <c r="E21" s="26"/>
      <c r="F21" s="27">
        <v>8051923.10962</v>
      </c>
      <c r="G21" s="27">
        <v>41600228.77364</v>
      </c>
      <c r="H21" s="37">
        <f t="shared" si="0"/>
        <v>-33548305.66402</v>
      </c>
      <c r="I21" s="28">
        <f t="shared" si="1"/>
        <v>-0.8064452204473908</v>
      </c>
      <c r="J21" s="38">
        <f t="shared" si="2"/>
        <v>0.00803583050231624</v>
      </c>
    </row>
    <row r="22" spans="8:10" s="4" customFormat="1" ht="1.5" customHeight="1" hidden="1">
      <c r="H22" s="39">
        <f t="shared" si="0"/>
        <v>0</v>
      </c>
      <c r="I22" s="28" t="e">
        <f t="shared" si="1"/>
        <v>#DIV/0!</v>
      </c>
      <c r="J22" s="38">
        <f t="shared" si="2"/>
        <v>0</v>
      </c>
    </row>
    <row r="23" spans="1:10" s="4" customFormat="1" ht="12.75">
      <c r="A23" s="31">
        <v>48</v>
      </c>
      <c r="B23" s="31" t="s">
        <v>9</v>
      </c>
      <c r="C23" s="31"/>
      <c r="D23" s="31"/>
      <c r="E23" s="30"/>
      <c r="F23" s="51">
        <f>SUM(F24:F26)</f>
        <v>88750047.52415</v>
      </c>
      <c r="G23" s="51">
        <f>SUM(G24:G26)</f>
        <v>65106576.8848</v>
      </c>
      <c r="H23" s="32">
        <f t="shared" si="0"/>
        <v>23643470.639349997</v>
      </c>
      <c r="I23" s="33">
        <f t="shared" si="1"/>
        <v>0.36315026485242663</v>
      </c>
      <c r="J23" s="34">
        <f t="shared" si="2"/>
        <v>0.08857267130687219</v>
      </c>
    </row>
    <row r="24" spans="1:10" s="4" customFormat="1" ht="12.75">
      <c r="A24" s="26">
        <v>4802</v>
      </c>
      <c r="B24" s="26" t="s">
        <v>10</v>
      </c>
      <c r="C24" s="26"/>
      <c r="D24" s="26"/>
      <c r="E24" s="26"/>
      <c r="F24" s="27">
        <v>14460726.86463</v>
      </c>
      <c r="G24" s="27">
        <v>18152746.15145</v>
      </c>
      <c r="H24" s="37">
        <f t="shared" si="0"/>
        <v>-3692019.28682</v>
      </c>
      <c r="I24" s="28">
        <f t="shared" si="1"/>
        <v>-0.20338626762128162</v>
      </c>
      <c r="J24" s="38">
        <f t="shared" si="2"/>
        <v>0.014431825595257297</v>
      </c>
    </row>
    <row r="25" spans="1:10" s="4" customFormat="1" ht="12.75">
      <c r="A25" s="26">
        <v>4808</v>
      </c>
      <c r="B25" s="26" t="s">
        <v>11</v>
      </c>
      <c r="C25" s="26"/>
      <c r="D25" s="26"/>
      <c r="E25" s="26"/>
      <c r="F25" s="27">
        <v>36230111.21631</v>
      </c>
      <c r="G25" s="27">
        <v>9468297.67435</v>
      </c>
      <c r="H25" s="37">
        <f t="shared" si="0"/>
        <v>26761813.54196</v>
      </c>
      <c r="I25" s="28">
        <f t="shared" si="1"/>
        <v>2.826465164319752</v>
      </c>
      <c r="J25" s="38">
        <f t="shared" si="2"/>
        <v>0.036157701564052014</v>
      </c>
    </row>
    <row r="26" spans="1:10" s="4" customFormat="1" ht="22.5" customHeight="1">
      <c r="A26" s="41">
        <v>4811</v>
      </c>
      <c r="B26" s="42" t="s">
        <v>37</v>
      </c>
      <c r="C26" s="43"/>
      <c r="D26" s="43"/>
      <c r="E26" s="43"/>
      <c r="F26" s="27">
        <v>38059209.44321</v>
      </c>
      <c r="G26" s="27">
        <v>37485533.059</v>
      </c>
      <c r="H26" s="37">
        <f t="shared" si="0"/>
        <v>573676.384209998</v>
      </c>
      <c r="I26" s="28">
        <f t="shared" si="1"/>
        <v>0.015303940944552273</v>
      </c>
      <c r="J26" s="38">
        <f t="shared" si="2"/>
        <v>0.037983144147562875</v>
      </c>
    </row>
    <row r="27" spans="1:10" s="4" customFormat="1" ht="4.5" customHeight="1">
      <c r="A27" s="26"/>
      <c r="B27" s="26"/>
      <c r="C27" s="26"/>
      <c r="D27" s="26"/>
      <c r="E27" s="26"/>
      <c r="F27" s="27"/>
      <c r="G27" s="27"/>
      <c r="H27" s="39"/>
      <c r="I27" s="28"/>
      <c r="J27" s="38"/>
    </row>
    <row r="28" spans="1:10" s="4" customFormat="1" ht="12.75">
      <c r="A28" s="30"/>
      <c r="B28" s="31" t="s">
        <v>12</v>
      </c>
      <c r="C28" s="31"/>
      <c r="D28" s="31" t="s">
        <v>73</v>
      </c>
      <c r="E28" s="30"/>
      <c r="F28" s="51">
        <f>F29+F38+F48+F56+F60+F71+F69</f>
        <v>917839739.72592</v>
      </c>
      <c r="G28" s="51">
        <f>G29+G38+G48+G56+G60+G71</f>
        <v>915739600.60435</v>
      </c>
      <c r="H28" s="32">
        <f t="shared" si="0"/>
        <v>2100139.121569991</v>
      </c>
      <c r="I28" s="33">
        <f t="shared" si="1"/>
        <v>0.0022933802580820868</v>
      </c>
      <c r="J28" s="34">
        <f t="shared" si="2"/>
        <v>0.9160053413718736</v>
      </c>
    </row>
    <row r="29" spans="1:10" s="4" customFormat="1" ht="12.75">
      <c r="A29" s="30">
        <v>51</v>
      </c>
      <c r="B29" s="31" t="s">
        <v>13</v>
      </c>
      <c r="C29" s="31"/>
      <c r="D29" s="31"/>
      <c r="E29" s="30"/>
      <c r="F29" s="51">
        <f>SUM(F30:F37)</f>
        <v>393793982.47634</v>
      </c>
      <c r="G29" s="51">
        <f>SUM(G30:G37)</f>
        <v>426398101.87521</v>
      </c>
      <c r="H29" s="32">
        <f t="shared" si="0"/>
        <v>-32604119.39886999</v>
      </c>
      <c r="I29" s="33">
        <f t="shared" si="1"/>
        <v>-0.0764640350308406</v>
      </c>
      <c r="J29" s="34">
        <f t="shared" si="2"/>
        <v>0.3930069441710432</v>
      </c>
    </row>
    <row r="30" spans="1:10" s="4" customFormat="1" ht="12.75">
      <c r="A30" s="36">
        <v>5101</v>
      </c>
      <c r="B30" s="26" t="s">
        <v>14</v>
      </c>
      <c r="C30" s="26"/>
      <c r="D30" s="26"/>
      <c r="E30" s="26"/>
      <c r="F30" s="27">
        <v>163356293.383</v>
      </c>
      <c r="G30" s="27">
        <v>146449035.16632</v>
      </c>
      <c r="H30" s="39">
        <f t="shared" si="0"/>
        <v>16907258.21667999</v>
      </c>
      <c r="I30" s="28">
        <f t="shared" si="1"/>
        <v>0.1154480683159071</v>
      </c>
      <c r="J30" s="38">
        <f t="shared" si="2"/>
        <v>0.1630298088097842</v>
      </c>
    </row>
    <row r="31" spans="1:10" s="4" customFormat="1" ht="12.75">
      <c r="A31" s="36">
        <v>5102</v>
      </c>
      <c r="B31" s="26" t="s">
        <v>15</v>
      </c>
      <c r="C31" s="26"/>
      <c r="D31" s="26"/>
      <c r="E31" s="26"/>
      <c r="F31" s="27">
        <v>1866249.80247</v>
      </c>
      <c r="G31" s="27">
        <v>2090830.945</v>
      </c>
      <c r="H31" s="37">
        <f t="shared" si="0"/>
        <v>-224581.14253000007</v>
      </c>
      <c r="I31" s="28">
        <f t="shared" si="1"/>
        <v>-0.10741238695890837</v>
      </c>
      <c r="J31" s="38">
        <f t="shared" si="2"/>
        <v>0.0018625199077860843</v>
      </c>
    </row>
    <row r="32" spans="1:10" s="4" customFormat="1" ht="12.75">
      <c r="A32" s="36">
        <v>5103</v>
      </c>
      <c r="B32" s="26" t="s">
        <v>16</v>
      </c>
      <c r="C32" s="26"/>
      <c r="D32" s="26"/>
      <c r="E32" s="26"/>
      <c r="F32" s="27">
        <v>24957067.2837</v>
      </c>
      <c r="G32" s="27">
        <v>22628880.359</v>
      </c>
      <c r="H32" s="37">
        <f t="shared" si="0"/>
        <v>2328186.9246999994</v>
      </c>
      <c r="I32" s="28">
        <f t="shared" si="1"/>
        <v>0.10288564382170276</v>
      </c>
      <c r="J32" s="38">
        <f t="shared" si="2"/>
        <v>0.024907187984334826</v>
      </c>
    </row>
    <row r="33" spans="1:10" s="4" customFormat="1" ht="12.75">
      <c r="A33" s="36">
        <v>5104</v>
      </c>
      <c r="B33" s="26" t="s">
        <v>35</v>
      </c>
      <c r="C33" s="26"/>
      <c r="D33" s="26"/>
      <c r="E33" s="26"/>
      <c r="F33" s="27">
        <v>8930156.4</v>
      </c>
      <c r="G33" s="27">
        <v>8050852.802</v>
      </c>
      <c r="H33" s="37">
        <f t="shared" si="0"/>
        <v>879303.5980000002</v>
      </c>
      <c r="I33" s="28">
        <f t="shared" si="1"/>
        <v>0.1092186901965917</v>
      </c>
      <c r="J33" s="38">
        <f t="shared" si="2"/>
        <v>0.008912308551958001</v>
      </c>
    </row>
    <row r="34" spans="1:10" s="4" customFormat="1" ht="12.75">
      <c r="A34" s="36">
        <v>5107</v>
      </c>
      <c r="B34" s="26" t="s">
        <v>17</v>
      </c>
      <c r="C34" s="26"/>
      <c r="D34" s="26"/>
      <c r="E34" s="26"/>
      <c r="F34" s="27">
        <v>64819178.13613</v>
      </c>
      <c r="G34" s="27">
        <v>43142362.11467</v>
      </c>
      <c r="H34" s="37">
        <f t="shared" si="0"/>
        <v>21676816.021459997</v>
      </c>
      <c r="I34" s="28">
        <f t="shared" si="1"/>
        <v>0.5024485206406692</v>
      </c>
      <c r="J34" s="38">
        <f t="shared" si="2"/>
        <v>0.06468963025479828</v>
      </c>
    </row>
    <row r="35" spans="1:10" s="4" customFormat="1" ht="12.75">
      <c r="A35" s="36">
        <v>5108</v>
      </c>
      <c r="B35" s="26" t="s">
        <v>18</v>
      </c>
      <c r="C35" s="26"/>
      <c r="D35" s="26"/>
      <c r="E35" s="26"/>
      <c r="F35" s="27">
        <v>2352193.855</v>
      </c>
      <c r="G35" s="27">
        <v>36478768.63912</v>
      </c>
      <c r="H35" s="37">
        <f t="shared" si="0"/>
        <v>-34126574.78412</v>
      </c>
      <c r="I35" s="28">
        <f t="shared" si="1"/>
        <v>-0.9355188252577832</v>
      </c>
      <c r="J35" s="38">
        <f t="shared" si="2"/>
        <v>0.0023474927504942194</v>
      </c>
    </row>
    <row r="36" spans="1:10" s="4" customFormat="1" ht="12" customHeight="1">
      <c r="A36" s="36">
        <v>5111</v>
      </c>
      <c r="B36" s="26" t="s">
        <v>19</v>
      </c>
      <c r="C36" s="26"/>
      <c r="D36" s="26"/>
      <c r="E36" s="26"/>
      <c r="F36" s="27">
        <v>126586571.08904</v>
      </c>
      <c r="G36" s="27">
        <v>166394149.1021</v>
      </c>
      <c r="H36" s="37">
        <f t="shared" si="0"/>
        <v>-39807578.01306002</v>
      </c>
      <c r="I36" s="28">
        <f t="shared" si="1"/>
        <v>-0.2392366452057996</v>
      </c>
      <c r="J36" s="38">
        <f t="shared" si="2"/>
        <v>0.12633357463704561</v>
      </c>
    </row>
    <row r="37" spans="1:10" s="4" customFormat="1" ht="13.5" customHeight="1">
      <c r="A37" s="36">
        <v>5120</v>
      </c>
      <c r="B37" s="26" t="s">
        <v>20</v>
      </c>
      <c r="C37" s="26"/>
      <c r="D37" s="26"/>
      <c r="E37" s="26"/>
      <c r="F37" s="27">
        <v>926272.527</v>
      </c>
      <c r="G37" s="27">
        <v>1163222.747</v>
      </c>
      <c r="H37" s="39">
        <f t="shared" si="0"/>
        <v>-236950.21999999997</v>
      </c>
      <c r="I37" s="28">
        <f t="shared" si="1"/>
        <v>-0.20370150137719065</v>
      </c>
      <c r="J37" s="38">
        <f t="shared" si="2"/>
        <v>0.0009244212748419331</v>
      </c>
    </row>
    <row r="38" spans="1:10" s="4" customFormat="1" ht="12" customHeight="1" hidden="1">
      <c r="A38" s="30">
        <v>52</v>
      </c>
      <c r="B38" s="31" t="s">
        <v>21</v>
      </c>
      <c r="C38" s="31"/>
      <c r="D38" s="31"/>
      <c r="E38" s="31"/>
      <c r="F38" s="51">
        <f>SUM(F39:F46)</f>
        <v>0</v>
      </c>
      <c r="G38" s="51">
        <f>SUM(G39:G46)</f>
        <v>0</v>
      </c>
      <c r="H38" s="44">
        <f t="shared" si="0"/>
        <v>0</v>
      </c>
      <c r="I38" s="33" t="e">
        <f t="shared" si="1"/>
        <v>#DIV/0!</v>
      </c>
      <c r="J38" s="34">
        <f t="shared" si="2"/>
        <v>0</v>
      </c>
    </row>
    <row r="39" spans="1:10" s="4" customFormat="1" ht="12" customHeight="1" hidden="1">
      <c r="A39" s="36">
        <v>5202</v>
      </c>
      <c r="B39" s="26" t="s">
        <v>14</v>
      </c>
      <c r="C39" s="26"/>
      <c r="D39" s="26"/>
      <c r="E39" s="26"/>
      <c r="F39" s="27">
        <v>0</v>
      </c>
      <c r="G39" s="27">
        <v>0</v>
      </c>
      <c r="H39" s="45">
        <f t="shared" si="0"/>
        <v>0</v>
      </c>
      <c r="I39" s="28" t="e">
        <f t="shared" si="1"/>
        <v>#DIV/0!</v>
      </c>
      <c r="J39" s="38">
        <f t="shared" si="2"/>
        <v>0</v>
      </c>
    </row>
    <row r="40" spans="1:10" s="4" customFormat="1" ht="12" customHeight="1" hidden="1">
      <c r="A40" s="36">
        <v>5203</v>
      </c>
      <c r="B40" s="26" t="s">
        <v>15</v>
      </c>
      <c r="C40" s="26"/>
      <c r="D40" s="26"/>
      <c r="E40" s="26"/>
      <c r="F40" s="27">
        <v>0</v>
      </c>
      <c r="G40" s="27">
        <v>0</v>
      </c>
      <c r="H40" s="45">
        <f t="shared" si="0"/>
        <v>0</v>
      </c>
      <c r="I40" s="28" t="e">
        <f t="shared" si="1"/>
        <v>#DIV/0!</v>
      </c>
      <c r="J40" s="38">
        <f t="shared" si="2"/>
        <v>0</v>
      </c>
    </row>
    <row r="41" spans="1:10" s="4" customFormat="1" ht="12" customHeight="1" hidden="1">
      <c r="A41" s="36">
        <v>5204</v>
      </c>
      <c r="B41" s="26" t="s">
        <v>16</v>
      </c>
      <c r="C41" s="26"/>
      <c r="D41" s="26"/>
      <c r="E41" s="26"/>
      <c r="F41" s="27">
        <v>0</v>
      </c>
      <c r="G41" s="27">
        <v>0</v>
      </c>
      <c r="H41" s="45">
        <f t="shared" si="0"/>
        <v>0</v>
      </c>
      <c r="I41" s="28" t="e">
        <f t="shared" si="1"/>
        <v>#DIV/0!</v>
      </c>
      <c r="J41" s="38">
        <f t="shared" si="2"/>
        <v>0</v>
      </c>
    </row>
    <row r="42" spans="1:10" s="4" customFormat="1" ht="12" customHeight="1" hidden="1">
      <c r="A42" s="36">
        <v>5207</v>
      </c>
      <c r="B42" s="26" t="s">
        <v>35</v>
      </c>
      <c r="C42" s="26"/>
      <c r="D42" s="26"/>
      <c r="E42" s="26"/>
      <c r="F42" s="27">
        <v>0</v>
      </c>
      <c r="G42" s="27">
        <v>0</v>
      </c>
      <c r="H42" s="45">
        <f t="shared" si="0"/>
        <v>0</v>
      </c>
      <c r="I42" s="28" t="e">
        <f t="shared" si="1"/>
        <v>#DIV/0!</v>
      </c>
      <c r="J42" s="38">
        <f t="shared" si="2"/>
        <v>0</v>
      </c>
    </row>
    <row r="43" spans="1:10" s="4" customFormat="1" ht="12" customHeight="1" hidden="1">
      <c r="A43" s="36">
        <v>5208</v>
      </c>
      <c r="B43" s="26" t="s">
        <v>17</v>
      </c>
      <c r="C43" s="26"/>
      <c r="D43" s="26"/>
      <c r="E43" s="26"/>
      <c r="F43" s="27">
        <v>0</v>
      </c>
      <c r="G43" s="27">
        <v>0</v>
      </c>
      <c r="H43" s="45">
        <f t="shared" si="0"/>
        <v>0</v>
      </c>
      <c r="I43" s="28" t="e">
        <f t="shared" si="1"/>
        <v>#DIV/0!</v>
      </c>
      <c r="J43" s="38">
        <f t="shared" si="2"/>
        <v>0</v>
      </c>
    </row>
    <row r="44" spans="1:10" s="4" customFormat="1" ht="12" customHeight="1" hidden="1">
      <c r="A44" s="36">
        <v>5211</v>
      </c>
      <c r="B44" s="26" t="s">
        <v>19</v>
      </c>
      <c r="C44" s="26"/>
      <c r="D44" s="26"/>
      <c r="E44" s="26"/>
      <c r="F44" s="27">
        <v>0</v>
      </c>
      <c r="G44" s="27">
        <v>0</v>
      </c>
      <c r="H44" s="45">
        <f t="shared" si="0"/>
        <v>0</v>
      </c>
      <c r="I44" s="28" t="e">
        <f t="shared" si="1"/>
        <v>#DIV/0!</v>
      </c>
      <c r="J44" s="38">
        <f t="shared" si="2"/>
        <v>0</v>
      </c>
    </row>
    <row r="45" spans="1:10" s="4" customFormat="1" ht="12.75" hidden="1">
      <c r="A45" s="36">
        <v>5212</v>
      </c>
      <c r="B45" s="26" t="s">
        <v>18</v>
      </c>
      <c r="C45" s="26"/>
      <c r="D45" s="26"/>
      <c r="E45" s="26"/>
      <c r="F45" s="27">
        <v>0</v>
      </c>
      <c r="G45" s="27">
        <v>0</v>
      </c>
      <c r="H45" s="45">
        <f t="shared" si="0"/>
        <v>0</v>
      </c>
      <c r="I45" s="28" t="e">
        <f t="shared" si="1"/>
        <v>#DIV/0!</v>
      </c>
      <c r="J45" s="38">
        <f t="shared" si="2"/>
        <v>0</v>
      </c>
    </row>
    <row r="46" spans="1:10" s="4" customFormat="1" ht="12.75" hidden="1">
      <c r="A46" s="36">
        <v>5220</v>
      </c>
      <c r="B46" s="26" t="s">
        <v>20</v>
      </c>
      <c r="C46" s="26"/>
      <c r="D46" s="26"/>
      <c r="E46" s="26"/>
      <c r="F46" s="27">
        <v>0</v>
      </c>
      <c r="G46" s="27">
        <v>0</v>
      </c>
      <c r="H46" s="45">
        <f t="shared" si="0"/>
        <v>0</v>
      </c>
      <c r="I46" s="28" t="e">
        <f t="shared" si="1"/>
        <v>#DIV/0!</v>
      </c>
      <c r="J46" s="38">
        <f t="shared" si="2"/>
        <v>0</v>
      </c>
    </row>
    <row r="47" spans="1:10" s="4" customFormat="1" ht="12.75" hidden="1">
      <c r="A47" s="36"/>
      <c r="B47" s="26"/>
      <c r="C47" s="26"/>
      <c r="D47" s="26"/>
      <c r="E47" s="26"/>
      <c r="F47" s="31"/>
      <c r="G47" s="31"/>
      <c r="H47" s="39"/>
      <c r="I47" s="28"/>
      <c r="J47" s="38"/>
    </row>
    <row r="48" spans="1:10" s="4" customFormat="1" ht="25.5">
      <c r="A48" s="73">
        <v>53</v>
      </c>
      <c r="B48" s="46" t="s">
        <v>42</v>
      </c>
      <c r="C48" s="31"/>
      <c r="D48" s="31"/>
      <c r="E48" s="30"/>
      <c r="F48" s="51">
        <f>SUM(F49:F54)</f>
        <v>83687784.59460999</v>
      </c>
      <c r="G48" s="51">
        <f>SUM(G49:G54)</f>
        <v>111432556.6207</v>
      </c>
      <c r="H48" s="32">
        <f aca="true" t="shared" si="3" ref="H48:H74">+F48-G48</f>
        <v>-27744772.02609001</v>
      </c>
      <c r="I48" s="33">
        <f aca="true" t="shared" si="4" ref="I48:I76">+(F48-G48)/G48</f>
        <v>-0.24898263907314921</v>
      </c>
      <c r="J48" s="34">
        <f t="shared" si="2"/>
        <v>0.08352052583725876</v>
      </c>
    </row>
    <row r="49" spans="1:10" s="4" customFormat="1" ht="12.75">
      <c r="A49" s="26">
        <v>5346</v>
      </c>
      <c r="B49" s="26" t="s">
        <v>61</v>
      </c>
      <c r="C49" s="31"/>
      <c r="D49" s="31"/>
      <c r="E49" s="31"/>
      <c r="F49" s="27">
        <v>430950.343</v>
      </c>
      <c r="G49" s="27"/>
      <c r="H49" s="37">
        <f t="shared" si="3"/>
        <v>430950.343</v>
      </c>
      <c r="I49" s="28">
        <v>1</v>
      </c>
      <c r="J49" s="38">
        <f t="shared" si="2"/>
        <v>0.000430089043836694</v>
      </c>
    </row>
    <row r="50" spans="1:10" s="26" customFormat="1" ht="12.75">
      <c r="A50" s="26">
        <v>5360</v>
      </c>
      <c r="B50" s="26" t="s">
        <v>22</v>
      </c>
      <c r="F50" s="27">
        <v>14522699.36021</v>
      </c>
      <c r="G50" s="27">
        <v>13986940.53437</v>
      </c>
      <c r="H50" s="39">
        <f t="shared" si="3"/>
        <v>535758.8258400001</v>
      </c>
      <c r="I50" s="28">
        <f t="shared" si="4"/>
        <v>0.03830421846174895</v>
      </c>
      <c r="J50" s="38">
        <f t="shared" si="2"/>
        <v>0.014493674232347662</v>
      </c>
    </row>
    <row r="51" spans="1:10" s="26" customFormat="1" ht="12.75">
      <c r="A51" s="26">
        <v>5364</v>
      </c>
      <c r="B51" s="26" t="s">
        <v>23</v>
      </c>
      <c r="F51" s="27">
        <v>49332001.37524</v>
      </c>
      <c r="G51" s="27">
        <v>49339904.82436</v>
      </c>
      <c r="H51" s="37">
        <f t="shared" si="3"/>
        <v>-7903.449120000005</v>
      </c>
      <c r="I51" s="28">
        <f t="shared" si="4"/>
        <v>-0.00016018371231429554</v>
      </c>
      <c r="J51" s="38">
        <f t="shared" si="2"/>
        <v>0.049233406230349476</v>
      </c>
    </row>
    <row r="52" spans="1:10" s="26" customFormat="1" ht="12.75">
      <c r="A52" s="26">
        <v>5366</v>
      </c>
      <c r="B52" s="26" t="s">
        <v>24</v>
      </c>
      <c r="F52" s="27">
        <v>723903.83542</v>
      </c>
      <c r="G52" s="27">
        <v>742274.97988</v>
      </c>
      <c r="H52" s="39">
        <f t="shared" si="3"/>
        <v>-18371.14445999998</v>
      </c>
      <c r="I52" s="28">
        <f t="shared" si="4"/>
        <v>-0.024749782705824133</v>
      </c>
      <c r="J52" s="38">
        <f t="shared" si="2"/>
        <v>0.0007224570381778379</v>
      </c>
    </row>
    <row r="53" spans="1:10" s="26" customFormat="1" ht="12.75">
      <c r="A53" s="47">
        <v>5368</v>
      </c>
      <c r="B53" s="48" t="s">
        <v>38</v>
      </c>
      <c r="C53" s="39"/>
      <c r="D53" s="39"/>
      <c r="E53" s="39"/>
      <c r="F53" s="27">
        <v>18678229.68074</v>
      </c>
      <c r="G53" s="27">
        <v>47363436.28209</v>
      </c>
      <c r="H53" s="37">
        <f t="shared" si="3"/>
        <v>-28685206.601350002</v>
      </c>
      <c r="I53" s="28">
        <f t="shared" si="4"/>
        <v>-0.6056403177865922</v>
      </c>
      <c r="J53" s="38">
        <f t="shared" si="2"/>
        <v>0.018640899292547086</v>
      </c>
    </row>
    <row r="54" spans="1:10" s="26" customFormat="1" ht="12.75" hidden="1">
      <c r="A54" s="47">
        <v>5373</v>
      </c>
      <c r="B54" s="39" t="s">
        <v>39</v>
      </c>
      <c r="C54" s="39"/>
      <c r="D54" s="39"/>
      <c r="E54" s="39"/>
      <c r="F54" s="49">
        <v>0</v>
      </c>
      <c r="G54" s="49">
        <v>0</v>
      </c>
      <c r="H54" s="45">
        <f t="shared" si="3"/>
        <v>0</v>
      </c>
      <c r="I54" s="28">
        <v>0</v>
      </c>
      <c r="J54" s="38">
        <f t="shared" si="2"/>
        <v>0</v>
      </c>
    </row>
    <row r="55" spans="1:10" s="4" customFormat="1" ht="0.75" customHeight="1">
      <c r="A55" s="36"/>
      <c r="B55" s="26"/>
      <c r="C55" s="26"/>
      <c r="D55" s="26"/>
      <c r="E55" s="26"/>
      <c r="H55" s="39">
        <f t="shared" si="3"/>
        <v>0</v>
      </c>
      <c r="I55" s="28" t="e">
        <f t="shared" si="4"/>
        <v>#DIV/0!</v>
      </c>
      <c r="J55" s="38">
        <f t="shared" si="2"/>
        <v>0</v>
      </c>
    </row>
    <row r="56" spans="1:10" s="4" customFormat="1" ht="12.75">
      <c r="A56" s="30">
        <v>54</v>
      </c>
      <c r="B56" s="31" t="s">
        <v>49</v>
      </c>
      <c r="C56" s="31"/>
      <c r="D56" s="31"/>
      <c r="E56" s="30"/>
      <c r="F56" s="51">
        <f>SUM(F57:F59)</f>
        <v>111314228.40179001</v>
      </c>
      <c r="G56" s="51">
        <f>SUM(G57:G59)</f>
        <v>119589817.65292001</v>
      </c>
      <c r="H56" s="32">
        <f t="shared" si="3"/>
        <v>-8275589.25113</v>
      </c>
      <c r="I56" s="33">
        <f t="shared" si="4"/>
        <v>-0.0691997814993569</v>
      </c>
      <c r="J56" s="34">
        <f t="shared" si="2"/>
        <v>0.11109175531795605</v>
      </c>
    </row>
    <row r="57" spans="1:10" s="4" customFormat="1" ht="12.75">
      <c r="A57" s="36">
        <v>5423</v>
      </c>
      <c r="B57" s="26" t="s">
        <v>8</v>
      </c>
      <c r="C57" s="26"/>
      <c r="D57" s="26"/>
      <c r="E57" s="26"/>
      <c r="F57" s="27">
        <v>69343996.25696</v>
      </c>
      <c r="G57" s="27">
        <v>103788613.85972</v>
      </c>
      <c r="H57" s="37">
        <f t="shared" si="3"/>
        <v>-34444617.60276</v>
      </c>
      <c r="I57" s="28">
        <f t="shared" si="4"/>
        <v>-0.33187279723491747</v>
      </c>
      <c r="J57" s="38">
        <f t="shared" si="2"/>
        <v>0.06920540505515091</v>
      </c>
    </row>
    <row r="58" spans="1:10" s="4" customFormat="1" ht="12.75">
      <c r="A58" s="36">
        <v>5424</v>
      </c>
      <c r="B58" s="26" t="s">
        <v>40</v>
      </c>
      <c r="C58" s="26"/>
      <c r="D58" s="26"/>
      <c r="E58" s="26"/>
      <c r="F58" s="27">
        <v>41970232.14483</v>
      </c>
      <c r="G58" s="27">
        <v>15801203.7932</v>
      </c>
      <c r="H58" s="37">
        <f t="shared" si="3"/>
        <v>26169028.351630002</v>
      </c>
      <c r="I58" s="28">
        <f t="shared" si="4"/>
        <v>1.6561414366981182</v>
      </c>
      <c r="J58" s="38">
        <f t="shared" si="2"/>
        <v>0.04188635026280514</v>
      </c>
    </row>
    <row r="59" spans="1:10" s="4" customFormat="1" ht="0.75" customHeight="1">
      <c r="A59" s="36"/>
      <c r="B59" s="26"/>
      <c r="C59" s="26"/>
      <c r="D59" s="26"/>
      <c r="E59" s="26"/>
      <c r="H59" s="39">
        <f t="shared" si="3"/>
        <v>0</v>
      </c>
      <c r="I59" s="28" t="e">
        <f t="shared" si="4"/>
        <v>#DIV/0!</v>
      </c>
      <c r="J59" s="38">
        <f t="shared" si="2"/>
        <v>0</v>
      </c>
    </row>
    <row r="60" spans="1:10" s="4" customFormat="1" ht="12.75">
      <c r="A60" s="30">
        <v>55</v>
      </c>
      <c r="B60" s="31" t="s">
        <v>25</v>
      </c>
      <c r="C60" s="31"/>
      <c r="D60" s="31"/>
      <c r="E60" s="30"/>
      <c r="F60" s="51">
        <f>SUM(F61:F68)</f>
        <v>250225831.98472998</v>
      </c>
      <c r="G60" s="51">
        <f>SUM(G61:G68)</f>
        <v>220101487.37343004</v>
      </c>
      <c r="H60" s="44">
        <f t="shared" si="3"/>
        <v>30124344.611299932</v>
      </c>
      <c r="I60" s="33">
        <f t="shared" si="4"/>
        <v>0.13686570213944155</v>
      </c>
      <c r="J60" s="34">
        <f t="shared" si="2"/>
        <v>0.24972572958725725</v>
      </c>
    </row>
    <row r="61" spans="1:10" s="4" customFormat="1" ht="12.75">
      <c r="A61" s="36">
        <v>5501</v>
      </c>
      <c r="B61" s="26" t="s">
        <v>26</v>
      </c>
      <c r="C61" s="26"/>
      <c r="D61" s="26"/>
      <c r="E61" s="26"/>
      <c r="F61" s="27">
        <v>15079991.36379</v>
      </c>
      <c r="G61" s="27">
        <v>17084296.06813</v>
      </c>
      <c r="H61" s="37">
        <f t="shared" si="3"/>
        <v>-2004304.7043400016</v>
      </c>
      <c r="I61" s="28">
        <f t="shared" si="4"/>
        <v>-0.11731854191399453</v>
      </c>
      <c r="J61" s="38">
        <f t="shared" si="2"/>
        <v>0.015049852429791533</v>
      </c>
    </row>
    <row r="62" spans="1:10" s="4" customFormat="1" ht="12.75">
      <c r="A62" s="36">
        <v>5502</v>
      </c>
      <c r="B62" s="26" t="s">
        <v>27</v>
      </c>
      <c r="C62" s="26"/>
      <c r="D62" s="26"/>
      <c r="E62" s="26"/>
      <c r="F62" s="27">
        <v>205234659.96422</v>
      </c>
      <c r="G62" s="27">
        <v>172012708.286</v>
      </c>
      <c r="H62" s="37">
        <f t="shared" si="3"/>
        <v>33221951.678219974</v>
      </c>
      <c r="I62" s="28">
        <f t="shared" si="4"/>
        <v>0.193136611877437</v>
      </c>
      <c r="J62" s="38">
        <f t="shared" si="2"/>
        <v>0.20482447711188015</v>
      </c>
    </row>
    <row r="63" spans="1:10" s="4" customFormat="1" ht="12.75">
      <c r="A63" s="36">
        <v>5503</v>
      </c>
      <c r="B63" s="26" t="s">
        <v>56</v>
      </c>
      <c r="C63" s="26"/>
      <c r="D63" s="26"/>
      <c r="E63" s="26"/>
      <c r="F63" s="27">
        <v>520513.48245</v>
      </c>
      <c r="G63" s="27">
        <v>71820.004</v>
      </c>
      <c r="H63" s="39">
        <f t="shared" si="3"/>
        <v>448693.47845</v>
      </c>
      <c r="I63" s="28">
        <f t="shared" si="4"/>
        <v>6.247472200781275</v>
      </c>
      <c r="J63" s="38">
        <f t="shared" si="2"/>
        <v>0.0005194731820204824</v>
      </c>
    </row>
    <row r="64" spans="1:10" s="4" customFormat="1" ht="12.75">
      <c r="A64" s="36">
        <v>5505</v>
      </c>
      <c r="B64" s="26" t="s">
        <v>52</v>
      </c>
      <c r="C64" s="26"/>
      <c r="D64" s="26"/>
      <c r="E64" s="26"/>
      <c r="F64" s="27">
        <v>0</v>
      </c>
      <c r="G64" s="27">
        <v>1500000</v>
      </c>
      <c r="H64" s="37">
        <f t="shared" si="3"/>
        <v>-1500000</v>
      </c>
      <c r="I64" s="28">
        <f t="shared" si="4"/>
        <v>-1</v>
      </c>
      <c r="J64" s="38">
        <f>+F64/$F$11</f>
        <v>0</v>
      </c>
    </row>
    <row r="65" spans="1:10" s="4" customFormat="1" ht="12.75">
      <c r="A65" s="36">
        <v>5506</v>
      </c>
      <c r="B65" s="26" t="s">
        <v>53</v>
      </c>
      <c r="C65" s="26"/>
      <c r="D65" s="26"/>
      <c r="E65" s="26"/>
      <c r="F65" s="27">
        <v>2151759.318</v>
      </c>
      <c r="G65" s="27">
        <v>1500000</v>
      </c>
      <c r="H65" s="37">
        <f t="shared" si="3"/>
        <v>651759.318</v>
      </c>
      <c r="I65" s="28">
        <f t="shared" si="4"/>
        <v>0.434506212</v>
      </c>
      <c r="J65" s="38">
        <f t="shared" si="2"/>
        <v>0.002147458802800667</v>
      </c>
    </row>
    <row r="66" spans="1:10" s="4" customFormat="1" ht="12.75">
      <c r="A66" s="36">
        <v>5507</v>
      </c>
      <c r="B66" s="26" t="s">
        <v>28</v>
      </c>
      <c r="C66" s="26"/>
      <c r="D66" s="26"/>
      <c r="E66" s="26"/>
      <c r="F66" s="27">
        <v>14362953.61227</v>
      </c>
      <c r="G66" s="27">
        <v>20790612.3183</v>
      </c>
      <c r="H66" s="37">
        <f t="shared" si="3"/>
        <v>-6427658.706030002</v>
      </c>
      <c r="I66" s="28">
        <f t="shared" si="4"/>
        <v>-0.30916158733681665</v>
      </c>
      <c r="J66" s="38">
        <f t="shared" si="2"/>
        <v>0.014334247752929609</v>
      </c>
    </row>
    <row r="67" spans="1:10" s="4" customFormat="1" ht="12.75">
      <c r="A67" s="36">
        <v>5508</v>
      </c>
      <c r="B67" s="26" t="s">
        <v>47</v>
      </c>
      <c r="C67" s="26"/>
      <c r="D67" s="26"/>
      <c r="E67" s="26"/>
      <c r="F67" s="27">
        <v>0</v>
      </c>
      <c r="G67" s="27">
        <v>110107.5</v>
      </c>
      <c r="H67" s="37">
        <f t="shared" si="3"/>
        <v>-110107.5</v>
      </c>
      <c r="I67" s="28">
        <f t="shared" si="4"/>
        <v>-1</v>
      </c>
      <c r="J67" s="38">
        <f t="shared" si="2"/>
        <v>0</v>
      </c>
    </row>
    <row r="68" spans="1:10" s="4" customFormat="1" ht="13.5" customHeight="1">
      <c r="A68" s="36">
        <v>5550</v>
      </c>
      <c r="B68" s="26" t="s">
        <v>29</v>
      </c>
      <c r="C68" s="26"/>
      <c r="D68" s="26"/>
      <c r="E68" s="26"/>
      <c r="F68" s="27">
        <v>12875954.244</v>
      </c>
      <c r="G68" s="27">
        <v>7031943.197</v>
      </c>
      <c r="H68" s="37">
        <f t="shared" si="3"/>
        <v>5844011.047000001</v>
      </c>
      <c r="I68" s="28">
        <f t="shared" si="4"/>
        <v>0.8310663046159418</v>
      </c>
      <c r="J68" s="38">
        <f t="shared" si="2"/>
        <v>0.012850220307834823</v>
      </c>
    </row>
    <row r="69" spans="1:10" s="4" customFormat="1" ht="13.5" customHeight="1">
      <c r="A69" s="31">
        <v>57</v>
      </c>
      <c r="B69" s="31" t="s">
        <v>59</v>
      </c>
      <c r="C69" s="31"/>
      <c r="D69" s="31"/>
      <c r="E69" s="30"/>
      <c r="F69" s="51">
        <f>SUM(F70)</f>
        <v>28662581.0833</v>
      </c>
      <c r="G69" s="51">
        <f>SUM(G70)</f>
        <v>0</v>
      </c>
      <c r="H69" s="32">
        <f>+F69-G69</f>
        <v>28662581.0833</v>
      </c>
      <c r="I69" s="33">
        <v>1</v>
      </c>
      <c r="J69" s="34">
        <f>+F69/$F$11</f>
        <v>0.028605295928510747</v>
      </c>
    </row>
    <row r="70" spans="1:10" s="4" customFormat="1" ht="13.5" customHeight="1">
      <c r="A70" s="36">
        <v>5705</v>
      </c>
      <c r="B70" s="26" t="s">
        <v>57</v>
      </c>
      <c r="C70" s="26"/>
      <c r="D70" s="26"/>
      <c r="E70" s="26"/>
      <c r="F70" s="27">
        <v>28662581.0833</v>
      </c>
      <c r="G70" s="27">
        <v>0</v>
      </c>
      <c r="H70" s="37">
        <f>+F70-G70</f>
        <v>28662581.0833</v>
      </c>
      <c r="I70" s="28">
        <v>1</v>
      </c>
      <c r="J70" s="38">
        <f>+F70/$F$11</f>
        <v>0.028605295928510747</v>
      </c>
    </row>
    <row r="71" spans="1:10" s="4" customFormat="1" ht="11.25" customHeight="1">
      <c r="A71" s="31">
        <v>58</v>
      </c>
      <c r="B71" s="31" t="s">
        <v>55</v>
      </c>
      <c r="C71" s="31"/>
      <c r="D71" s="31"/>
      <c r="E71" s="30"/>
      <c r="F71" s="51">
        <f>SUM(F72:F76)</f>
        <v>50155331.18515</v>
      </c>
      <c r="G71" s="51">
        <f>SUM(G72:G76)</f>
        <v>38217637.08209</v>
      </c>
      <c r="H71" s="32">
        <f t="shared" si="3"/>
        <v>11937694.10306</v>
      </c>
      <c r="I71" s="33">
        <f t="shared" si="4"/>
        <v>0.31236086305959465</v>
      </c>
      <c r="J71" s="34">
        <f t="shared" si="2"/>
        <v>0.05005509052984762</v>
      </c>
    </row>
    <row r="72" spans="1:10" s="4" customFormat="1" ht="12.75">
      <c r="A72" s="36">
        <v>5802</v>
      </c>
      <c r="B72" s="26" t="s">
        <v>30</v>
      </c>
      <c r="C72" s="26"/>
      <c r="D72" s="26"/>
      <c r="E72" s="26"/>
      <c r="F72" s="27">
        <v>631232.34351</v>
      </c>
      <c r="G72" s="27">
        <v>992161.59796</v>
      </c>
      <c r="H72" s="37">
        <f t="shared" si="3"/>
        <v>-360929.25445</v>
      </c>
      <c r="I72" s="28">
        <f t="shared" si="4"/>
        <v>-0.363780713940262</v>
      </c>
      <c r="J72" s="38">
        <f t="shared" si="2"/>
        <v>0.0006299707599003153</v>
      </c>
    </row>
    <row r="73" spans="1:10" s="4" customFormat="1" ht="12.75">
      <c r="A73" s="36">
        <v>5804</v>
      </c>
      <c r="B73" s="26" t="s">
        <v>10</v>
      </c>
      <c r="C73" s="26"/>
      <c r="D73" s="26"/>
      <c r="E73" s="26"/>
      <c r="F73" s="27">
        <v>19681685.30753</v>
      </c>
      <c r="G73" s="27">
        <v>21225272.67922</v>
      </c>
      <c r="H73" s="37">
        <f t="shared" si="3"/>
        <v>-1543587.3716899976</v>
      </c>
      <c r="I73" s="28">
        <f t="shared" si="4"/>
        <v>-0.07272403021711014</v>
      </c>
      <c r="J73" s="38">
        <f t="shared" si="2"/>
        <v>0.01964234940871201</v>
      </c>
    </row>
    <row r="74" spans="1:10" s="4" customFormat="1" ht="38.25">
      <c r="A74" s="74">
        <v>5811</v>
      </c>
      <c r="B74" s="43" t="s">
        <v>54</v>
      </c>
      <c r="F74" s="27">
        <v>1634626.20629</v>
      </c>
      <c r="G74" s="27">
        <v>8476864.371</v>
      </c>
      <c r="H74" s="37">
        <f t="shared" si="3"/>
        <v>-6842238.164709999</v>
      </c>
      <c r="I74" s="28">
        <f t="shared" si="4"/>
        <v>-0.8071661719772018</v>
      </c>
      <c r="J74" s="38">
        <f t="shared" si="2"/>
        <v>0.0016313592354970433</v>
      </c>
    </row>
    <row r="75" spans="1:10" s="4" customFormat="1" ht="12.75" customHeight="1">
      <c r="A75" s="36">
        <v>5890</v>
      </c>
      <c r="B75" s="26" t="s">
        <v>31</v>
      </c>
      <c r="C75" s="26"/>
      <c r="D75" s="26"/>
      <c r="E75" s="26"/>
      <c r="F75" s="27">
        <v>403061.95821</v>
      </c>
      <c r="G75" s="27">
        <v>1261370.76751</v>
      </c>
      <c r="H75" s="37">
        <f>+F75-G75</f>
        <v>-858308.8092999998</v>
      </c>
      <c r="I75" s="28">
        <f t="shared" si="4"/>
        <v>-0.680457191024284</v>
      </c>
      <c r="J75" s="38">
        <f t="shared" si="2"/>
        <v>0.00040225639688952383</v>
      </c>
    </row>
    <row r="76" spans="1:10" s="4" customFormat="1" ht="12.75" customHeight="1">
      <c r="A76" s="36">
        <v>5893</v>
      </c>
      <c r="B76" s="26" t="s">
        <v>41</v>
      </c>
      <c r="C76" s="26"/>
      <c r="D76" s="26"/>
      <c r="E76" s="26"/>
      <c r="F76" s="27">
        <v>27804725.36961</v>
      </c>
      <c r="G76" s="27">
        <v>6261967.6664</v>
      </c>
      <c r="H76" s="37">
        <f>+F76-G76</f>
        <v>21542757.70321</v>
      </c>
      <c r="I76" s="28">
        <f t="shared" si="4"/>
        <v>3.440253743053086</v>
      </c>
      <c r="J76" s="38">
        <f t="shared" si="2"/>
        <v>0.027749154728848733</v>
      </c>
    </row>
    <row r="77" spans="1:10" s="4" customFormat="1" ht="9" customHeight="1">
      <c r="A77" s="36"/>
      <c r="B77" s="26"/>
      <c r="C77" s="26"/>
      <c r="D77" s="26"/>
      <c r="E77" s="26"/>
      <c r="F77" s="27"/>
      <c r="G77" s="27"/>
      <c r="H77" s="39"/>
      <c r="I77" s="28"/>
      <c r="J77" s="38"/>
    </row>
    <row r="78" spans="1:10" s="4" customFormat="1" ht="12.75">
      <c r="A78" s="36"/>
      <c r="B78" s="31" t="s">
        <v>32</v>
      </c>
      <c r="C78" s="31"/>
      <c r="D78" s="31"/>
      <c r="E78" s="30"/>
      <c r="F78" s="50">
        <f>F11-F28</f>
        <v>84162866.88694</v>
      </c>
      <c r="G78" s="51">
        <f>G11-G28</f>
        <v>39499665.54461002</v>
      </c>
      <c r="H78" s="32">
        <f>+F78-G78</f>
        <v>44663201.34232998</v>
      </c>
      <c r="I78" s="33">
        <f>+(F78-G78)/G78</f>
        <v>1.1307235321243005</v>
      </c>
      <c r="J78" s="34">
        <f>+F78/$F$11</f>
        <v>0.0839946586281264</v>
      </c>
    </row>
    <row r="79" spans="1:10" s="4" customFormat="1" ht="12.75">
      <c r="A79" s="52"/>
      <c r="B79" s="26"/>
      <c r="C79" s="26"/>
      <c r="D79" s="26"/>
      <c r="E79" s="26"/>
      <c r="F79" s="26"/>
      <c r="G79" s="26"/>
      <c r="H79" s="12"/>
      <c r="I79" s="9"/>
      <c r="J79" s="29"/>
    </row>
    <row r="80" spans="1:10" s="4" customFormat="1" ht="12.75">
      <c r="A80" s="52"/>
      <c r="B80" s="26"/>
      <c r="C80" s="26"/>
      <c r="D80" s="26"/>
      <c r="E80" s="26"/>
      <c r="F80" s="26"/>
      <c r="G80" s="26"/>
      <c r="H80" s="12"/>
      <c r="I80" s="9"/>
      <c r="J80" s="29"/>
    </row>
    <row r="81" spans="1:10" s="4" customFormat="1" ht="12.75">
      <c r="A81" s="52"/>
      <c r="B81" s="26"/>
      <c r="C81" s="26"/>
      <c r="D81" s="26"/>
      <c r="E81" s="26"/>
      <c r="F81" s="26"/>
      <c r="G81" s="26"/>
      <c r="H81" s="12"/>
      <c r="I81" s="9"/>
      <c r="J81" s="29"/>
    </row>
    <row r="82" spans="1:10" s="4" customFormat="1" ht="12.75">
      <c r="A82" s="52"/>
      <c r="B82" s="26"/>
      <c r="C82" s="26"/>
      <c r="D82" s="26"/>
      <c r="E82" s="26"/>
      <c r="F82" s="26"/>
      <c r="G82" s="26"/>
      <c r="H82" s="12"/>
      <c r="I82" s="9"/>
      <c r="J82" s="29"/>
    </row>
    <row r="83" spans="1:10" s="4" customFormat="1" ht="12.75">
      <c r="A83" s="52"/>
      <c r="B83" s="26"/>
      <c r="C83" s="26"/>
      <c r="D83" s="26"/>
      <c r="E83" s="26"/>
      <c r="F83" s="26"/>
      <c r="G83" s="26"/>
      <c r="H83" s="12"/>
      <c r="I83" s="9"/>
      <c r="J83" s="29"/>
    </row>
    <row r="84" spans="1:17" s="4" customFormat="1" ht="12.75">
      <c r="A84" s="53"/>
      <c r="B84" s="54"/>
      <c r="C84" s="54"/>
      <c r="D84" s="54"/>
      <c r="E84" s="55"/>
      <c r="H84" s="12"/>
      <c r="I84" s="56"/>
      <c r="J84" s="57"/>
      <c r="K84" s="12"/>
      <c r="L84" s="54"/>
      <c r="M84" s="54"/>
      <c r="N84" s="11"/>
      <c r="O84" s="11"/>
      <c r="P84" s="54"/>
      <c r="Q84" s="6"/>
    </row>
    <row r="85" spans="1:17" s="1" customFormat="1" ht="12.75">
      <c r="A85" s="13" t="s">
        <v>64</v>
      </c>
      <c r="F85" s="2" t="s">
        <v>63</v>
      </c>
      <c r="I85" s="12"/>
      <c r="J85" s="58"/>
      <c r="K85" s="59"/>
      <c r="N85" s="13"/>
      <c r="O85" s="13"/>
      <c r="P85" s="13"/>
      <c r="Q85" s="59"/>
    </row>
    <row r="86" spans="2:17" s="4" customFormat="1" ht="12.75">
      <c r="B86" s="3" t="s">
        <v>65</v>
      </c>
      <c r="F86" s="5" t="s">
        <v>67</v>
      </c>
      <c r="I86" s="12"/>
      <c r="J86" s="60"/>
      <c r="K86" s="6"/>
      <c r="N86" s="3"/>
      <c r="O86" s="3"/>
      <c r="P86" s="3"/>
      <c r="Q86" s="3"/>
    </row>
    <row r="87" spans="2:18" s="4" customFormat="1" ht="12.75">
      <c r="B87" s="6" t="s">
        <v>66</v>
      </c>
      <c r="F87" s="6" t="s">
        <v>68</v>
      </c>
      <c r="I87" s="12"/>
      <c r="J87" s="61"/>
      <c r="K87" s="62"/>
      <c r="L87" s="6"/>
      <c r="M87" s="63"/>
      <c r="N87" s="63"/>
      <c r="O87" s="63"/>
      <c r="P87" s="63"/>
      <c r="Q87" s="63"/>
      <c r="R87" s="6"/>
    </row>
    <row r="88" spans="2:18" s="4" customFormat="1" ht="12.75">
      <c r="B88" s="7"/>
      <c r="C88" s="6"/>
      <c r="D88" s="6"/>
      <c r="I88" s="12"/>
      <c r="J88" s="61"/>
      <c r="K88" s="64"/>
      <c r="L88" s="6"/>
      <c r="M88" s="62"/>
      <c r="N88" s="62"/>
      <c r="O88" s="65"/>
      <c r="P88" s="65"/>
      <c r="Q88" s="62"/>
      <c r="R88" s="6"/>
    </row>
    <row r="89" spans="2:18" s="4" customFormat="1" ht="12.75">
      <c r="B89" s="7"/>
      <c r="C89" s="6"/>
      <c r="D89" s="6"/>
      <c r="I89" s="12"/>
      <c r="J89" s="61"/>
      <c r="K89" s="64"/>
      <c r="L89" s="6"/>
      <c r="M89" s="62"/>
      <c r="N89" s="62"/>
      <c r="O89" s="65"/>
      <c r="P89" s="65"/>
      <c r="Q89" s="62"/>
      <c r="R89" s="6"/>
    </row>
    <row r="90" spans="2:18" s="4" customFormat="1" ht="12.75">
      <c r="B90" s="7"/>
      <c r="C90" s="6"/>
      <c r="D90" s="6"/>
      <c r="I90" s="12"/>
      <c r="J90" s="61"/>
      <c r="K90" s="64"/>
      <c r="L90" s="6"/>
      <c r="M90" s="62"/>
      <c r="N90" s="62"/>
      <c r="O90" s="65"/>
      <c r="P90" s="65"/>
      <c r="Q90" s="62"/>
      <c r="R90" s="6"/>
    </row>
    <row r="91" spans="2:18" s="4" customFormat="1" ht="12.75">
      <c r="B91" s="7"/>
      <c r="C91" s="6"/>
      <c r="D91" s="6"/>
      <c r="I91" s="12"/>
      <c r="J91" s="61"/>
      <c r="K91" s="64"/>
      <c r="L91" s="6"/>
      <c r="M91" s="62"/>
      <c r="N91" s="62"/>
      <c r="O91" s="65"/>
      <c r="P91" s="65"/>
      <c r="Q91" s="62"/>
      <c r="R91" s="6"/>
    </row>
    <row r="92" spans="1:16" s="4" customFormat="1" ht="12.75">
      <c r="A92" s="7"/>
      <c r="B92" s="6"/>
      <c r="C92" s="6"/>
      <c r="D92" s="6"/>
      <c r="E92" s="6"/>
      <c r="F92" s="6"/>
      <c r="G92" s="6"/>
      <c r="H92" s="6"/>
      <c r="I92" s="66"/>
      <c r="J92" s="61"/>
      <c r="K92" s="6"/>
      <c r="L92" s="6"/>
      <c r="M92" s="6"/>
      <c r="N92" s="6"/>
      <c r="O92" s="6"/>
      <c r="P92" s="6"/>
    </row>
    <row r="93" spans="1:16" s="4" customFormat="1" ht="12.75">
      <c r="A93" s="7"/>
      <c r="B93" s="8" t="s">
        <v>58</v>
      </c>
      <c r="C93" s="9"/>
      <c r="D93" s="9"/>
      <c r="E93" s="10"/>
      <c r="F93" s="11"/>
      <c r="G93" s="12"/>
      <c r="H93" s="6"/>
      <c r="I93" s="66"/>
      <c r="J93" s="61"/>
      <c r="K93" s="6"/>
      <c r="L93" s="6"/>
      <c r="M93" s="6"/>
      <c r="N93" s="6"/>
      <c r="O93" s="6"/>
      <c r="P93" s="6"/>
    </row>
    <row r="94" spans="1:10" s="4" customFormat="1" ht="12.75">
      <c r="A94" s="7"/>
      <c r="B94" s="13" t="s">
        <v>69</v>
      </c>
      <c r="G94" s="14"/>
      <c r="H94" s="12"/>
      <c r="I94" s="67"/>
      <c r="J94" s="29"/>
    </row>
    <row r="95" spans="1:10" s="4" customFormat="1" ht="12.75">
      <c r="A95" s="7"/>
      <c r="B95" s="3" t="s">
        <v>72</v>
      </c>
      <c r="D95" s="15"/>
      <c r="G95" s="14"/>
      <c r="H95" s="12"/>
      <c r="I95" s="67"/>
      <c r="J95" s="29"/>
    </row>
    <row r="96" spans="1:10" s="4" customFormat="1" ht="12.75">
      <c r="A96" s="7"/>
      <c r="B96" s="6" t="s">
        <v>70</v>
      </c>
      <c r="D96" s="16"/>
      <c r="G96" s="14"/>
      <c r="H96" s="12"/>
      <c r="I96" s="67"/>
      <c r="J96" s="29"/>
    </row>
    <row r="97" spans="1:10" s="4" customFormat="1" ht="12.75">
      <c r="A97" s="7"/>
      <c r="B97" s="6" t="s">
        <v>71</v>
      </c>
      <c r="D97" s="17"/>
      <c r="G97" s="14"/>
      <c r="H97" s="12"/>
      <c r="I97" s="67"/>
      <c r="J97" s="29"/>
    </row>
    <row r="98" spans="1:10" s="4" customFormat="1" ht="12.75">
      <c r="A98" s="7"/>
      <c r="B98" s="17"/>
      <c r="C98" s="17"/>
      <c r="D98" s="17"/>
      <c r="E98" s="17"/>
      <c r="F98" s="14"/>
      <c r="G98" s="14"/>
      <c r="H98" s="12"/>
      <c r="I98" s="67"/>
      <c r="J98" s="29"/>
    </row>
    <row r="99" spans="1:10" s="4" customFormat="1" ht="12.75">
      <c r="A99" s="7"/>
      <c r="B99" s="17"/>
      <c r="C99" s="17"/>
      <c r="D99" s="17"/>
      <c r="E99" s="17"/>
      <c r="F99" s="14"/>
      <c r="G99" s="14"/>
      <c r="H99" s="12"/>
      <c r="I99" s="67"/>
      <c r="J99" s="29"/>
    </row>
    <row r="100" spans="1:10" s="4" customFormat="1" ht="12.75">
      <c r="A100" s="7"/>
      <c r="B100" s="17"/>
      <c r="C100" s="17"/>
      <c r="D100" s="17"/>
      <c r="E100" s="17"/>
      <c r="F100" s="14"/>
      <c r="G100" s="14"/>
      <c r="H100" s="12"/>
      <c r="I100" s="67"/>
      <c r="J100" s="29"/>
    </row>
    <row r="101" spans="1:10" s="4" customFormat="1" ht="12.75">
      <c r="A101" s="7"/>
      <c r="B101" s="17"/>
      <c r="C101" s="17"/>
      <c r="D101" s="17"/>
      <c r="E101" s="17"/>
      <c r="F101" s="14"/>
      <c r="G101" s="14"/>
      <c r="H101" s="12"/>
      <c r="I101" s="67"/>
      <c r="J101" s="29"/>
    </row>
    <row r="102" spans="1:10" s="4" customFormat="1" ht="12.75">
      <c r="A102" s="7"/>
      <c r="B102" s="17"/>
      <c r="C102" s="17"/>
      <c r="D102" s="17"/>
      <c r="E102" s="17"/>
      <c r="F102" s="14"/>
      <c r="G102" s="14"/>
      <c r="H102" s="12"/>
      <c r="I102" s="67"/>
      <c r="J102" s="29"/>
    </row>
    <row r="103" spans="1:10" s="4" customFormat="1" ht="12.75">
      <c r="A103" s="7"/>
      <c r="B103" s="17"/>
      <c r="C103" s="17"/>
      <c r="D103" s="17"/>
      <c r="E103" s="17"/>
      <c r="F103" s="14"/>
      <c r="G103" s="14"/>
      <c r="H103" s="12"/>
      <c r="I103" s="67"/>
      <c r="J103" s="29"/>
    </row>
    <row r="104" spans="1:10" s="4" customFormat="1" ht="12.75">
      <c r="A104" s="7"/>
      <c r="B104" s="17"/>
      <c r="C104" s="17"/>
      <c r="D104" s="17"/>
      <c r="E104" s="17"/>
      <c r="F104" s="14"/>
      <c r="G104" s="14"/>
      <c r="H104" s="12"/>
      <c r="I104" s="67"/>
      <c r="J104" s="29"/>
    </row>
    <row r="105" spans="1:10" s="4" customFormat="1" ht="12.75">
      <c r="A105" s="7"/>
      <c r="B105" s="17"/>
      <c r="C105" s="17"/>
      <c r="D105" s="17"/>
      <c r="E105" s="17"/>
      <c r="F105" s="14"/>
      <c r="G105" s="14"/>
      <c r="H105" s="12"/>
      <c r="I105" s="67"/>
      <c r="J105" s="29"/>
    </row>
    <row r="106" spans="1:10" s="4" customFormat="1" ht="12.75">
      <c r="A106" s="7"/>
      <c r="B106" s="17"/>
      <c r="C106" s="17"/>
      <c r="D106" s="17"/>
      <c r="E106" s="17"/>
      <c r="F106" s="14"/>
      <c r="G106" s="14"/>
      <c r="H106" s="12"/>
      <c r="I106" s="67"/>
      <c r="J106" s="29"/>
    </row>
    <row r="107" spans="1:10" s="4" customFormat="1" ht="12.75">
      <c r="A107" s="7"/>
      <c r="B107" s="17"/>
      <c r="C107" s="17"/>
      <c r="D107" s="17"/>
      <c r="E107" s="17"/>
      <c r="F107" s="14"/>
      <c r="G107" s="14"/>
      <c r="H107" s="12"/>
      <c r="I107" s="67"/>
      <c r="J107" s="29"/>
    </row>
    <row r="108" spans="1:10" s="4" customFormat="1" ht="12.75">
      <c r="A108" s="7"/>
      <c r="B108" s="17"/>
      <c r="C108" s="17"/>
      <c r="D108" s="17"/>
      <c r="E108" s="17"/>
      <c r="F108" s="14"/>
      <c r="G108" s="14"/>
      <c r="H108" s="12"/>
      <c r="I108" s="67"/>
      <c r="J108" s="29"/>
    </row>
    <row r="109" spans="1:10" s="4" customFormat="1" ht="12.75">
      <c r="A109" s="7"/>
      <c r="B109" s="17"/>
      <c r="C109" s="17"/>
      <c r="D109" s="17"/>
      <c r="E109" s="17"/>
      <c r="F109" s="14"/>
      <c r="G109" s="14"/>
      <c r="H109" s="12"/>
      <c r="I109" s="67"/>
      <c r="J109" s="29"/>
    </row>
    <row r="110" spans="1:10" s="4" customFormat="1" ht="12.75">
      <c r="A110" s="7"/>
      <c r="B110" s="17"/>
      <c r="C110" s="17"/>
      <c r="D110" s="17"/>
      <c r="E110" s="17"/>
      <c r="F110" s="14"/>
      <c r="G110" s="14"/>
      <c r="H110" s="12"/>
      <c r="I110" s="67"/>
      <c r="J110" s="29"/>
    </row>
    <row r="111" spans="1:10" s="4" customFormat="1" ht="12.75">
      <c r="A111" s="7"/>
      <c r="B111" s="17"/>
      <c r="C111" s="17"/>
      <c r="D111" s="17"/>
      <c r="E111" s="17"/>
      <c r="F111" s="14"/>
      <c r="G111" s="14"/>
      <c r="H111" s="12"/>
      <c r="I111" s="67"/>
      <c r="J111" s="29"/>
    </row>
    <row r="112" spans="1:10" s="4" customFormat="1" ht="12.75">
      <c r="A112" s="7"/>
      <c r="B112" s="17"/>
      <c r="C112" s="17"/>
      <c r="D112" s="17"/>
      <c r="E112" s="17"/>
      <c r="F112" s="14"/>
      <c r="G112" s="14"/>
      <c r="H112" s="12"/>
      <c r="I112" s="67"/>
      <c r="J112" s="29"/>
    </row>
    <row r="113" spans="1:10" s="4" customFormat="1" ht="12.75">
      <c r="A113" s="7"/>
      <c r="B113" s="17"/>
      <c r="C113" s="17"/>
      <c r="D113" s="17"/>
      <c r="E113" s="17"/>
      <c r="F113" s="14"/>
      <c r="G113" s="14"/>
      <c r="H113" s="12"/>
      <c r="I113" s="67"/>
      <c r="J113" s="29"/>
    </row>
    <row r="114" spans="1:10" s="4" customFormat="1" ht="12.75">
      <c r="A114" s="7"/>
      <c r="B114" s="17"/>
      <c r="C114" s="17"/>
      <c r="D114" s="17"/>
      <c r="E114" s="17"/>
      <c r="F114" s="14"/>
      <c r="G114" s="14"/>
      <c r="H114" s="12"/>
      <c r="I114" s="67"/>
      <c r="J114" s="29"/>
    </row>
    <row r="115" spans="1:10" s="4" customFormat="1" ht="12.75">
      <c r="A115" s="7"/>
      <c r="B115" s="17"/>
      <c r="C115" s="17"/>
      <c r="D115" s="17"/>
      <c r="E115" s="17"/>
      <c r="F115" s="14"/>
      <c r="G115" s="14"/>
      <c r="H115" s="12"/>
      <c r="I115" s="67"/>
      <c r="J115" s="29"/>
    </row>
    <row r="116" spans="1:10" s="4" customFormat="1" ht="12.75">
      <c r="A116" s="7"/>
      <c r="B116" s="17"/>
      <c r="C116" s="17"/>
      <c r="D116" s="17"/>
      <c r="E116" s="17"/>
      <c r="F116" s="14"/>
      <c r="G116" s="14"/>
      <c r="H116" s="12"/>
      <c r="I116" s="67"/>
      <c r="J116" s="29"/>
    </row>
    <row r="117" spans="1:10" s="4" customFormat="1" ht="12.75">
      <c r="A117" s="7"/>
      <c r="B117" s="17"/>
      <c r="C117" s="17"/>
      <c r="D117" s="17"/>
      <c r="E117" s="17"/>
      <c r="F117" s="14"/>
      <c r="G117" s="14"/>
      <c r="H117" s="12"/>
      <c r="I117" s="67"/>
      <c r="J117" s="29"/>
    </row>
    <row r="118" spans="1:10" s="4" customFormat="1" ht="12.75">
      <c r="A118" s="7"/>
      <c r="B118" s="17"/>
      <c r="C118" s="17"/>
      <c r="D118" s="17"/>
      <c r="E118" s="17"/>
      <c r="F118" s="14"/>
      <c r="G118" s="14"/>
      <c r="H118" s="12"/>
      <c r="I118" s="67"/>
      <c r="J118" s="29"/>
    </row>
    <row r="119" spans="1:10" s="4" customFormat="1" ht="12.75">
      <c r="A119" s="7"/>
      <c r="B119" s="17"/>
      <c r="C119" s="17"/>
      <c r="D119" s="17"/>
      <c r="E119" s="17"/>
      <c r="F119" s="14"/>
      <c r="G119" s="14"/>
      <c r="H119" s="12"/>
      <c r="I119" s="67"/>
      <c r="J119" s="29"/>
    </row>
    <row r="120" spans="1:10" s="4" customFormat="1" ht="12.75">
      <c r="A120" s="7"/>
      <c r="B120" s="17"/>
      <c r="C120" s="17"/>
      <c r="D120" s="17"/>
      <c r="E120" s="17"/>
      <c r="F120" s="14"/>
      <c r="G120" s="14"/>
      <c r="H120" s="12"/>
      <c r="I120" s="67"/>
      <c r="J120" s="29"/>
    </row>
    <row r="121" spans="1:10" s="4" customFormat="1" ht="12.75">
      <c r="A121" s="7"/>
      <c r="B121" s="17"/>
      <c r="C121" s="17"/>
      <c r="D121" s="17"/>
      <c r="E121" s="17"/>
      <c r="F121" s="14"/>
      <c r="G121" s="14"/>
      <c r="H121" s="12"/>
      <c r="I121" s="67"/>
      <c r="J121" s="29"/>
    </row>
    <row r="122" spans="1:10" s="4" customFormat="1" ht="12.75">
      <c r="A122" s="7"/>
      <c r="B122" s="17"/>
      <c r="C122" s="17"/>
      <c r="D122" s="17"/>
      <c r="E122" s="17"/>
      <c r="F122" s="14"/>
      <c r="G122" s="14"/>
      <c r="H122" s="12"/>
      <c r="I122" s="67"/>
      <c r="J122" s="29"/>
    </row>
    <row r="123" spans="1:10" s="4" customFormat="1" ht="12.75">
      <c r="A123" s="7"/>
      <c r="B123" s="17"/>
      <c r="C123" s="17"/>
      <c r="D123" s="17"/>
      <c r="E123" s="17"/>
      <c r="F123" s="14"/>
      <c r="G123" s="14"/>
      <c r="H123" s="12"/>
      <c r="I123" s="67"/>
      <c r="J123" s="29"/>
    </row>
    <row r="124" spans="1:10" s="4" customFormat="1" ht="12.75">
      <c r="A124" s="7"/>
      <c r="B124" s="17"/>
      <c r="C124" s="17"/>
      <c r="D124" s="17"/>
      <c r="E124" s="17"/>
      <c r="F124" s="14"/>
      <c r="G124" s="14"/>
      <c r="H124" s="12"/>
      <c r="I124" s="67"/>
      <c r="J124" s="29"/>
    </row>
    <row r="125" spans="1:10" s="4" customFormat="1" ht="12.75">
      <c r="A125" s="7"/>
      <c r="B125" s="17"/>
      <c r="C125" s="17"/>
      <c r="D125" s="17"/>
      <c r="E125" s="17"/>
      <c r="F125" s="14"/>
      <c r="G125" s="14"/>
      <c r="H125" s="12"/>
      <c r="I125" s="67"/>
      <c r="J125" s="29"/>
    </row>
    <row r="126" spans="1:10" s="4" customFormat="1" ht="12.75">
      <c r="A126" s="7"/>
      <c r="B126" s="17"/>
      <c r="C126" s="17"/>
      <c r="D126" s="17"/>
      <c r="E126" s="17"/>
      <c r="F126" s="14"/>
      <c r="G126" s="14"/>
      <c r="H126" s="12"/>
      <c r="I126" s="67"/>
      <c r="J126" s="29"/>
    </row>
    <row r="127" spans="1:10" s="4" customFormat="1" ht="12.75">
      <c r="A127" s="7"/>
      <c r="B127" s="17"/>
      <c r="C127" s="17"/>
      <c r="D127" s="17"/>
      <c r="E127" s="17"/>
      <c r="F127" s="14"/>
      <c r="G127" s="14"/>
      <c r="H127" s="12"/>
      <c r="I127" s="67"/>
      <c r="J127" s="29"/>
    </row>
    <row r="128" spans="1:10" s="4" customFormat="1" ht="12.75">
      <c r="A128" s="7"/>
      <c r="B128" s="17"/>
      <c r="C128" s="17"/>
      <c r="D128" s="17"/>
      <c r="E128" s="17"/>
      <c r="F128" s="14"/>
      <c r="G128" s="14"/>
      <c r="H128" s="12"/>
      <c r="I128" s="67"/>
      <c r="J128" s="29"/>
    </row>
    <row r="129" spans="1:10" s="4" customFormat="1" ht="12.75">
      <c r="A129" s="7"/>
      <c r="B129" s="17"/>
      <c r="C129" s="17"/>
      <c r="D129" s="17"/>
      <c r="E129" s="17"/>
      <c r="F129" s="14"/>
      <c r="G129" s="14"/>
      <c r="H129" s="12"/>
      <c r="I129" s="67"/>
      <c r="J129" s="29"/>
    </row>
    <row r="130" spans="1:10" s="4" customFormat="1" ht="12.75">
      <c r="A130" s="7"/>
      <c r="B130" s="17"/>
      <c r="C130" s="17"/>
      <c r="D130" s="17"/>
      <c r="E130" s="17"/>
      <c r="F130" s="14"/>
      <c r="G130" s="14"/>
      <c r="H130" s="12"/>
      <c r="I130" s="67"/>
      <c r="J130" s="29"/>
    </row>
    <row r="131" spans="1:10" s="4" customFormat="1" ht="12.75">
      <c r="A131" s="7"/>
      <c r="B131" s="17"/>
      <c r="C131" s="17"/>
      <c r="D131" s="17"/>
      <c r="E131" s="17"/>
      <c r="F131" s="14"/>
      <c r="G131" s="14"/>
      <c r="H131" s="12"/>
      <c r="I131" s="67"/>
      <c r="J131" s="29"/>
    </row>
    <row r="132" spans="1:10" s="4" customFormat="1" ht="12.75">
      <c r="A132" s="7"/>
      <c r="B132" s="17"/>
      <c r="C132" s="17"/>
      <c r="D132" s="17"/>
      <c r="E132" s="17"/>
      <c r="F132" s="14"/>
      <c r="G132" s="14"/>
      <c r="H132" s="12"/>
      <c r="I132" s="67"/>
      <c r="J132" s="29"/>
    </row>
    <row r="133" spans="1:10" s="4" customFormat="1" ht="12.75">
      <c r="A133" s="7"/>
      <c r="B133" s="17"/>
      <c r="C133" s="17"/>
      <c r="D133" s="17"/>
      <c r="E133" s="17"/>
      <c r="F133" s="14"/>
      <c r="G133" s="14"/>
      <c r="H133" s="12"/>
      <c r="I133" s="67"/>
      <c r="J133" s="29"/>
    </row>
    <row r="134" spans="1:10" s="4" customFormat="1" ht="12.75">
      <c r="A134" s="7"/>
      <c r="B134" s="17"/>
      <c r="C134" s="17"/>
      <c r="D134" s="17"/>
      <c r="E134" s="17"/>
      <c r="F134" s="14"/>
      <c r="G134" s="14"/>
      <c r="H134" s="12"/>
      <c r="I134" s="67"/>
      <c r="J134" s="29"/>
    </row>
    <row r="135" spans="1:10" s="4" customFormat="1" ht="12.75">
      <c r="A135" s="7"/>
      <c r="B135" s="17"/>
      <c r="C135" s="17"/>
      <c r="D135" s="17"/>
      <c r="E135" s="17"/>
      <c r="F135" s="14"/>
      <c r="G135" s="14"/>
      <c r="H135" s="12"/>
      <c r="I135" s="67"/>
      <c r="J135" s="29"/>
    </row>
    <row r="136" spans="1:10" s="4" customFormat="1" ht="12.75">
      <c r="A136" s="7"/>
      <c r="B136" s="17"/>
      <c r="C136" s="17"/>
      <c r="D136" s="17"/>
      <c r="E136" s="17"/>
      <c r="F136" s="14"/>
      <c r="G136" s="14"/>
      <c r="H136" s="12"/>
      <c r="I136" s="67"/>
      <c r="J136" s="29"/>
    </row>
    <row r="137" spans="1:10" s="4" customFormat="1" ht="12.75">
      <c r="A137" s="7"/>
      <c r="B137" s="17"/>
      <c r="C137" s="17"/>
      <c r="D137" s="17"/>
      <c r="E137" s="17"/>
      <c r="F137" s="14"/>
      <c r="G137" s="14"/>
      <c r="H137" s="12"/>
      <c r="I137" s="67"/>
      <c r="J137" s="29"/>
    </row>
    <row r="138" spans="1:10" s="4" customFormat="1" ht="12.75">
      <c r="A138" s="7"/>
      <c r="B138" s="17"/>
      <c r="C138" s="17"/>
      <c r="D138" s="17"/>
      <c r="E138" s="17"/>
      <c r="F138" s="14"/>
      <c r="G138" s="14"/>
      <c r="H138" s="12"/>
      <c r="I138" s="67"/>
      <c r="J138" s="29"/>
    </row>
    <row r="139" spans="1:10" s="4" customFormat="1" ht="12.75">
      <c r="A139" s="7"/>
      <c r="B139" s="17"/>
      <c r="C139" s="17"/>
      <c r="D139" s="17"/>
      <c r="E139" s="17"/>
      <c r="F139" s="14"/>
      <c r="G139" s="14"/>
      <c r="H139" s="12"/>
      <c r="I139" s="67"/>
      <c r="J139" s="29"/>
    </row>
    <row r="140" spans="1:10" s="4" customFormat="1" ht="12.75">
      <c r="A140" s="7"/>
      <c r="B140" s="17"/>
      <c r="C140" s="17"/>
      <c r="D140" s="17"/>
      <c r="E140" s="17"/>
      <c r="F140" s="14"/>
      <c r="G140" s="14"/>
      <c r="H140" s="12"/>
      <c r="I140" s="67"/>
      <c r="J140" s="29"/>
    </row>
    <row r="141" spans="1:7" ht="12.75">
      <c r="A141" s="7"/>
      <c r="B141" s="17"/>
      <c r="C141" s="17"/>
      <c r="D141" s="17"/>
      <c r="E141" s="17"/>
      <c r="F141" s="14"/>
      <c r="G141" s="14"/>
    </row>
    <row r="142" spans="1:7" ht="12.75">
      <c r="A142" s="7"/>
      <c r="B142" s="17"/>
      <c r="C142" s="17"/>
      <c r="D142" s="17"/>
      <c r="E142" s="17"/>
      <c r="F142" s="14"/>
      <c r="G142" s="14"/>
    </row>
    <row r="143" spans="1:7" ht="12.75">
      <c r="A143" s="7"/>
      <c r="B143" s="17"/>
      <c r="C143" s="17"/>
      <c r="D143" s="17"/>
      <c r="E143" s="17"/>
      <c r="F143" s="14"/>
      <c r="G143" s="14"/>
    </row>
    <row r="144" spans="1:7" ht="12.75">
      <c r="A144" s="7"/>
      <c r="B144" s="17"/>
      <c r="C144" s="17"/>
      <c r="D144" s="17"/>
      <c r="E144" s="17"/>
      <c r="F144" s="14"/>
      <c r="G144" s="14"/>
    </row>
    <row r="145" spans="1:7" ht="12.75">
      <c r="A145" s="7"/>
      <c r="B145" s="17"/>
      <c r="C145" s="17"/>
      <c r="D145" s="17"/>
      <c r="E145" s="17"/>
      <c r="F145" s="14"/>
      <c r="G145" s="14"/>
    </row>
    <row r="146" spans="1:7" ht="12.75">
      <c r="A146" s="7"/>
      <c r="B146" s="17"/>
      <c r="C146" s="17"/>
      <c r="D146" s="17"/>
      <c r="E146" s="17"/>
      <c r="F146" s="14"/>
      <c r="G146" s="14"/>
    </row>
    <row r="147" spans="1:7" ht="12.75">
      <c r="A147" s="7"/>
      <c r="B147" s="17"/>
      <c r="C147" s="17"/>
      <c r="D147" s="17"/>
      <c r="E147" s="17"/>
      <c r="F147" s="14"/>
      <c r="G147" s="14"/>
    </row>
    <row r="148" spans="1:7" ht="12.75">
      <c r="A148" s="7"/>
      <c r="B148" s="17"/>
      <c r="C148" s="17"/>
      <c r="D148" s="17"/>
      <c r="E148" s="17"/>
      <c r="F148" s="14"/>
      <c r="G148" s="14"/>
    </row>
    <row r="149" spans="1:7" ht="12.75">
      <c r="A149" s="7"/>
      <c r="B149" s="17"/>
      <c r="C149" s="17"/>
      <c r="D149" s="17"/>
      <c r="E149" s="17"/>
      <c r="F149" s="4"/>
      <c r="G149" s="4"/>
    </row>
    <row r="150" spans="1:7" ht="12.75">
      <c r="A150" s="7"/>
      <c r="B150" s="17"/>
      <c r="C150" s="17"/>
      <c r="D150" s="17"/>
      <c r="E150" s="17"/>
      <c r="F150" s="4"/>
      <c r="G150" s="4"/>
    </row>
    <row r="151" spans="1:7" ht="12.75">
      <c r="A151" s="7"/>
      <c r="B151" s="17"/>
      <c r="C151" s="17"/>
      <c r="D151" s="17"/>
      <c r="E151" s="17"/>
      <c r="F151" s="4"/>
      <c r="G151" s="4"/>
    </row>
    <row r="152" spans="1:7" ht="12.75">
      <c r="A152" s="7"/>
      <c r="B152" s="17"/>
      <c r="C152" s="17"/>
      <c r="D152" s="17"/>
      <c r="E152" s="17"/>
      <c r="F152" s="4"/>
      <c r="G152" s="4"/>
    </row>
    <row r="153" spans="1:7" ht="12.75">
      <c r="A153" s="7"/>
      <c r="B153" s="17"/>
      <c r="C153" s="17"/>
      <c r="D153" s="17"/>
      <c r="E153" s="17"/>
      <c r="F153" s="4"/>
      <c r="G153" s="4"/>
    </row>
    <row r="154" spans="1:7" ht="12.75">
      <c r="A154" s="7"/>
      <c r="B154" s="17"/>
      <c r="C154" s="17"/>
      <c r="D154" s="17"/>
      <c r="E154" s="17"/>
      <c r="F154" s="4"/>
      <c r="G154" s="4"/>
    </row>
    <row r="155" spans="1:7" ht="12.75">
      <c r="A155" s="7"/>
      <c r="B155" s="17"/>
      <c r="C155" s="17"/>
      <c r="D155" s="17"/>
      <c r="E155" s="17"/>
      <c r="F155" s="4"/>
      <c r="G155" s="4"/>
    </row>
    <row r="156" spans="1:7" ht="12.75">
      <c r="A156" s="7"/>
      <c r="B156" s="17"/>
      <c r="C156" s="17"/>
      <c r="D156" s="17"/>
      <c r="E156" s="17"/>
      <c r="F156" s="4"/>
      <c r="G156" s="4"/>
    </row>
    <row r="157" spans="1:7" ht="12.75">
      <c r="A157" s="7"/>
      <c r="B157" s="17"/>
      <c r="C157" s="17"/>
      <c r="D157" s="17"/>
      <c r="E157" s="17"/>
      <c r="F157" s="4"/>
      <c r="G157" s="4"/>
    </row>
    <row r="158" spans="1:7" ht="12.75">
      <c r="A158" s="7"/>
      <c r="B158" s="17"/>
      <c r="C158" s="17"/>
      <c r="D158" s="17"/>
      <c r="E158" s="17"/>
      <c r="F158" s="4"/>
      <c r="G158" s="4"/>
    </row>
    <row r="159" spans="1:7" ht="12.75">
      <c r="A159" s="7"/>
      <c r="B159" s="17"/>
      <c r="C159" s="17"/>
      <c r="D159" s="17"/>
      <c r="E159" s="17"/>
      <c r="F159" s="4"/>
      <c r="G159" s="4"/>
    </row>
    <row r="160" spans="1:7" ht="12.75">
      <c r="A160" s="7"/>
      <c r="B160" s="17"/>
      <c r="C160" s="17"/>
      <c r="D160" s="17"/>
      <c r="E160" s="17"/>
      <c r="F160" s="4"/>
      <c r="G160" s="4"/>
    </row>
    <row r="161" spans="1:7" ht="12.75">
      <c r="A161" s="7"/>
      <c r="B161" s="17"/>
      <c r="C161" s="17"/>
      <c r="D161" s="17"/>
      <c r="E161" s="17"/>
      <c r="F161" s="4"/>
      <c r="G161" s="4"/>
    </row>
    <row r="162" spans="1:7" ht="12.75">
      <c r="A162" s="7"/>
      <c r="B162" s="17"/>
      <c r="C162" s="17"/>
      <c r="D162" s="17"/>
      <c r="E162" s="17"/>
      <c r="F162" s="4"/>
      <c r="G162" s="4"/>
    </row>
    <row r="163" spans="1:7" ht="12.75">
      <c r="A163" s="7"/>
      <c r="B163" s="17"/>
      <c r="C163" s="17"/>
      <c r="D163" s="17"/>
      <c r="E163" s="17"/>
      <c r="F163" s="4"/>
      <c r="G163" s="4"/>
    </row>
    <row r="164" spans="1:7" ht="12.75">
      <c r="A164" s="7"/>
      <c r="B164" s="17"/>
      <c r="C164" s="17"/>
      <c r="D164" s="17"/>
      <c r="E164" s="17"/>
      <c r="F164" s="4"/>
      <c r="G164" s="4"/>
    </row>
    <row r="165" spans="1:7" ht="12.75">
      <c r="A165" s="7"/>
      <c r="B165" s="17"/>
      <c r="C165" s="17"/>
      <c r="D165" s="17"/>
      <c r="E165" s="17"/>
      <c r="F165" s="4"/>
      <c r="G165" s="4"/>
    </row>
    <row r="166" spans="1:7" ht="12.75">
      <c r="A166" s="7"/>
      <c r="B166" s="17"/>
      <c r="C166" s="17"/>
      <c r="D166" s="17"/>
      <c r="E166" s="17"/>
      <c r="F166" s="4"/>
      <c r="G166" s="4"/>
    </row>
    <row r="167" spans="1:7" ht="12.75">
      <c r="A167" s="7"/>
      <c r="B167" s="17"/>
      <c r="C167" s="17"/>
      <c r="D167" s="17"/>
      <c r="E167" s="17"/>
      <c r="F167" s="4"/>
      <c r="G167" s="4"/>
    </row>
    <row r="168" spans="1:7" ht="12.75">
      <c r="A168" s="7"/>
      <c r="B168" s="17"/>
      <c r="C168" s="17"/>
      <c r="D168" s="17"/>
      <c r="E168" s="17"/>
      <c r="F168" s="4"/>
      <c r="G168" s="4"/>
    </row>
    <row r="169" spans="1:7" ht="12.75">
      <c r="A169" s="7"/>
      <c r="B169" s="17"/>
      <c r="C169" s="17"/>
      <c r="D169" s="17"/>
      <c r="E169" s="17"/>
      <c r="F169" s="4"/>
      <c r="G169" s="4"/>
    </row>
    <row r="170" spans="1:7" ht="12.75">
      <c r="A170" s="7"/>
      <c r="B170" s="17"/>
      <c r="C170" s="17"/>
      <c r="D170" s="17"/>
      <c r="E170" s="17"/>
      <c r="F170" s="4"/>
      <c r="G170" s="4"/>
    </row>
    <row r="171" spans="1:7" ht="12.75">
      <c r="A171" s="7"/>
      <c r="B171" s="17"/>
      <c r="C171" s="17"/>
      <c r="D171" s="17"/>
      <c r="E171" s="17"/>
      <c r="F171" s="4"/>
      <c r="G171" s="4"/>
    </row>
    <row r="172" spans="1:7" ht="12.75">
      <c r="A172" s="7"/>
      <c r="B172" s="17"/>
      <c r="C172" s="17"/>
      <c r="D172" s="17"/>
      <c r="E172" s="17"/>
      <c r="F172" s="4"/>
      <c r="G172" s="4"/>
    </row>
    <row r="173" spans="1:7" ht="12.75">
      <c r="A173" s="7"/>
      <c r="B173" s="17"/>
      <c r="C173" s="17"/>
      <c r="D173" s="17"/>
      <c r="E173" s="17"/>
      <c r="F173" s="4"/>
      <c r="G173" s="4"/>
    </row>
    <row r="174" spans="1:7" ht="12.75">
      <c r="A174" s="7"/>
      <c r="B174" s="17"/>
      <c r="C174" s="17"/>
      <c r="D174" s="17"/>
      <c r="E174" s="17"/>
      <c r="F174" s="4"/>
      <c r="G174" s="4"/>
    </row>
    <row r="175" spans="1:7" ht="12.75">
      <c r="A175" s="7"/>
      <c r="B175" s="17"/>
      <c r="C175" s="17"/>
      <c r="D175" s="17"/>
      <c r="E175" s="17"/>
      <c r="F175" s="4"/>
      <c r="G175" s="4"/>
    </row>
    <row r="176" spans="1:7" ht="12.75">
      <c r="A176" s="7"/>
      <c r="B176" s="17"/>
      <c r="C176" s="17"/>
      <c r="D176" s="17"/>
      <c r="E176" s="17"/>
      <c r="F176" s="4"/>
      <c r="G176" s="4"/>
    </row>
    <row r="177" spans="1:7" ht="12.75">
      <c r="A177" s="7"/>
      <c r="B177" s="17"/>
      <c r="C177" s="17"/>
      <c r="D177" s="17"/>
      <c r="E177" s="17"/>
      <c r="F177" s="4"/>
      <c r="G177" s="4"/>
    </row>
    <row r="178" spans="1:7" ht="12.75">
      <c r="A178" s="7"/>
      <c r="B178" s="17"/>
      <c r="C178" s="17"/>
      <c r="D178" s="17"/>
      <c r="E178" s="17"/>
      <c r="F178" s="4"/>
      <c r="G178" s="4"/>
    </row>
    <row r="179" spans="1:7" ht="12.75">
      <c r="A179" s="69"/>
      <c r="B179" s="12"/>
      <c r="C179" s="12"/>
      <c r="D179" s="12"/>
      <c r="E179" s="12"/>
      <c r="F179" s="4"/>
      <c r="G179" s="4"/>
    </row>
    <row r="180" spans="1:5" ht="12.75">
      <c r="A180" s="69"/>
      <c r="B180" s="12"/>
      <c r="C180" s="12"/>
      <c r="D180" s="12"/>
      <c r="E180" s="12"/>
    </row>
    <row r="181" spans="1:5" ht="12.75">
      <c r="A181" s="69"/>
      <c r="B181" s="12"/>
      <c r="C181" s="12"/>
      <c r="D181" s="12"/>
      <c r="E181" s="12"/>
    </row>
    <row r="182" spans="1:5" ht="12.75">
      <c r="A182" s="69"/>
      <c r="B182" s="12"/>
      <c r="C182" s="12"/>
      <c r="D182" s="12"/>
      <c r="E182" s="12"/>
    </row>
    <row r="183" spans="1:5" ht="12.75">
      <c r="A183" s="69"/>
      <c r="B183" s="12"/>
      <c r="C183" s="12"/>
      <c r="D183" s="12"/>
      <c r="E183" s="12"/>
    </row>
    <row r="184" spans="1:5" ht="12.75">
      <c r="A184" s="69"/>
      <c r="B184" s="12"/>
      <c r="C184" s="12"/>
      <c r="D184" s="12"/>
      <c r="E184" s="12"/>
    </row>
    <row r="185" spans="1:5" ht="12.75">
      <c r="A185" s="69"/>
      <c r="B185" s="12"/>
      <c r="C185" s="12"/>
      <c r="D185" s="12"/>
      <c r="E185" s="12"/>
    </row>
    <row r="186" spans="1:5" ht="12.75">
      <c r="A186" s="69"/>
      <c r="B186" s="12"/>
      <c r="C186" s="12"/>
      <c r="D186" s="12"/>
      <c r="E186" s="12"/>
    </row>
    <row r="187" spans="1:5" ht="12.75">
      <c r="A187" s="69"/>
      <c r="B187" s="12"/>
      <c r="C187" s="12"/>
      <c r="D187" s="12"/>
      <c r="E187" s="12"/>
    </row>
    <row r="188" spans="1:5" ht="12.75">
      <c r="A188" s="69"/>
      <c r="B188" s="12"/>
      <c r="C188" s="12"/>
      <c r="D188" s="12"/>
      <c r="E188" s="12"/>
    </row>
    <row r="189" spans="1:5" ht="12.75">
      <c r="A189" s="69"/>
      <c r="B189" s="12"/>
      <c r="C189" s="12"/>
      <c r="D189" s="12"/>
      <c r="E189" s="12"/>
    </row>
    <row r="190" spans="1:5" ht="12.75">
      <c r="A190" s="69"/>
      <c r="B190" s="12"/>
      <c r="C190" s="12"/>
      <c r="D190" s="12"/>
      <c r="E190" s="12"/>
    </row>
    <row r="191" spans="1:5" ht="12.75">
      <c r="A191" s="69"/>
      <c r="B191" s="12"/>
      <c r="C191" s="12"/>
      <c r="D191" s="12"/>
      <c r="E191" s="12"/>
    </row>
    <row r="192" spans="1:5" ht="12.75">
      <c r="A192" s="69"/>
      <c r="B192" s="12"/>
      <c r="C192" s="12"/>
      <c r="D192" s="12"/>
      <c r="E192" s="12"/>
    </row>
    <row r="193" spans="1:5" ht="12.75">
      <c r="A193" s="69"/>
      <c r="B193" s="12"/>
      <c r="C193" s="12"/>
      <c r="D193" s="12"/>
      <c r="E193" s="12"/>
    </row>
    <row r="194" spans="1:5" ht="12.75">
      <c r="A194" s="69"/>
      <c r="B194" s="12"/>
      <c r="C194" s="12"/>
      <c r="D194" s="12"/>
      <c r="E194" s="12"/>
    </row>
    <row r="195" spans="1:5" ht="12.75">
      <c r="A195" s="69"/>
      <c r="B195" s="12"/>
      <c r="C195" s="12"/>
      <c r="D195" s="12"/>
      <c r="E195" s="12"/>
    </row>
    <row r="196" spans="1:5" ht="12.75">
      <c r="A196" s="69"/>
      <c r="B196" s="12"/>
      <c r="C196" s="12"/>
      <c r="D196" s="12"/>
      <c r="E196" s="12"/>
    </row>
    <row r="197" spans="1:5" ht="12.75">
      <c r="A197" s="69"/>
      <c r="B197" s="12"/>
      <c r="C197" s="12"/>
      <c r="D197" s="12"/>
      <c r="E197" s="12"/>
    </row>
    <row r="198" spans="1:5" ht="12.75">
      <c r="A198" s="69"/>
      <c r="B198" s="12"/>
      <c r="C198" s="12"/>
      <c r="D198" s="12"/>
      <c r="E198" s="12"/>
    </row>
    <row r="199" spans="1:5" ht="12.75">
      <c r="A199" s="69"/>
      <c r="B199" s="12"/>
      <c r="C199" s="12"/>
      <c r="D199" s="12"/>
      <c r="E199" s="12"/>
    </row>
    <row r="200" spans="1:5" ht="12.75">
      <c r="A200" s="69"/>
      <c r="B200" s="12"/>
      <c r="C200" s="12"/>
      <c r="D200" s="12"/>
      <c r="E200" s="12"/>
    </row>
    <row r="201" spans="1:5" ht="12.75">
      <c r="A201" s="69"/>
      <c r="B201" s="12"/>
      <c r="C201" s="12"/>
      <c r="D201" s="12"/>
      <c r="E201" s="12"/>
    </row>
    <row r="202" spans="1:5" ht="12.75">
      <c r="A202" s="69"/>
      <c r="B202" s="12"/>
      <c r="C202" s="12"/>
      <c r="D202" s="12"/>
      <c r="E202" s="12"/>
    </row>
    <row r="203" spans="1:5" ht="12.75">
      <c r="A203" s="69"/>
      <c r="B203" s="12"/>
      <c r="C203" s="12"/>
      <c r="D203" s="12"/>
      <c r="E203" s="12"/>
    </row>
    <row r="204" spans="1:5" ht="12.75">
      <c r="A204" s="69"/>
      <c r="B204" s="12"/>
      <c r="C204" s="12"/>
      <c r="D204" s="12"/>
      <c r="E204" s="12"/>
    </row>
    <row r="205" spans="1:5" ht="12.75">
      <c r="A205" s="69"/>
      <c r="B205" s="12"/>
      <c r="C205" s="12"/>
      <c r="D205" s="12"/>
      <c r="E205" s="12"/>
    </row>
    <row r="206" spans="1:5" ht="12.75">
      <c r="A206" s="69"/>
      <c r="B206" s="12"/>
      <c r="C206" s="12"/>
      <c r="D206" s="12"/>
      <c r="E206" s="12"/>
    </row>
    <row r="207" spans="1:5" ht="12.75">
      <c r="A207" s="69"/>
      <c r="B207" s="12"/>
      <c r="C207" s="12"/>
      <c r="D207" s="12"/>
      <c r="E207" s="12"/>
    </row>
    <row r="208" spans="1:5" ht="12.75">
      <c r="A208" s="69"/>
      <c r="B208" s="12"/>
      <c r="C208" s="12"/>
      <c r="D208" s="12"/>
      <c r="E208" s="12"/>
    </row>
    <row r="209" spans="1:5" ht="12.75">
      <c r="A209" s="69"/>
      <c r="B209" s="12"/>
      <c r="C209" s="12"/>
      <c r="D209" s="12"/>
      <c r="E209" s="12"/>
    </row>
    <row r="210" spans="1:5" ht="12.75">
      <c r="A210" s="69"/>
      <c r="B210" s="12"/>
      <c r="C210" s="12"/>
      <c r="D210" s="12"/>
      <c r="E210" s="12"/>
    </row>
    <row r="211" spans="1:5" ht="12.75">
      <c r="A211" s="69"/>
      <c r="B211" s="12"/>
      <c r="C211" s="12"/>
      <c r="D211" s="12"/>
      <c r="E211" s="12"/>
    </row>
    <row r="212" spans="1:5" ht="12.75">
      <c r="A212" s="69"/>
      <c r="B212" s="12"/>
      <c r="C212" s="12"/>
      <c r="D212" s="12"/>
      <c r="E212" s="12"/>
    </row>
    <row r="213" spans="1:5" ht="12.75">
      <c r="A213" s="69"/>
      <c r="B213" s="12"/>
      <c r="C213" s="12"/>
      <c r="D213" s="12"/>
      <c r="E213" s="12"/>
    </row>
    <row r="214" spans="1:5" ht="12.75">
      <c r="A214" s="69"/>
      <c r="B214" s="12"/>
      <c r="C214" s="12"/>
      <c r="D214" s="12"/>
      <c r="E214" s="12"/>
    </row>
    <row r="215" spans="1:5" ht="12.75">
      <c r="A215" s="69"/>
      <c r="B215" s="12"/>
      <c r="C215" s="12"/>
      <c r="D215" s="12"/>
      <c r="E215" s="12"/>
    </row>
    <row r="216" spans="1:5" ht="12.75">
      <c r="A216" s="69"/>
      <c r="B216" s="12"/>
      <c r="C216" s="12"/>
      <c r="D216" s="12"/>
      <c r="E216" s="12"/>
    </row>
    <row r="217" spans="1:5" ht="12.75">
      <c r="A217" s="69"/>
      <c r="B217" s="12"/>
      <c r="C217" s="12"/>
      <c r="D217" s="12"/>
      <c r="E217" s="12"/>
    </row>
    <row r="218" spans="1:5" ht="12.75">
      <c r="A218" s="69"/>
      <c r="B218" s="12"/>
      <c r="C218" s="12"/>
      <c r="D218" s="12"/>
      <c r="E218" s="12"/>
    </row>
    <row r="219" spans="1:5" ht="12.75">
      <c r="A219" s="69"/>
      <c r="B219" s="12"/>
      <c r="C219" s="12"/>
      <c r="D219" s="12"/>
      <c r="E219" s="12"/>
    </row>
    <row r="220" spans="1:5" ht="12.75">
      <c r="A220" s="69"/>
      <c r="B220" s="12"/>
      <c r="C220" s="12"/>
      <c r="D220" s="12"/>
      <c r="E220" s="12"/>
    </row>
    <row r="221" spans="1:5" ht="12.75">
      <c r="A221" s="69"/>
      <c r="B221" s="12"/>
      <c r="C221" s="12"/>
      <c r="D221" s="12"/>
      <c r="E221" s="12"/>
    </row>
    <row r="222" spans="1:5" ht="12.75">
      <c r="A222" s="69"/>
      <c r="B222" s="12"/>
      <c r="C222" s="12"/>
      <c r="D222" s="12"/>
      <c r="E222" s="12"/>
    </row>
    <row r="223" spans="1:5" ht="12.75">
      <c r="A223" s="69"/>
      <c r="B223" s="12"/>
      <c r="C223" s="12"/>
      <c r="D223" s="12"/>
      <c r="E223" s="12"/>
    </row>
    <row r="224" spans="1:5" ht="12.75">
      <c r="A224" s="69"/>
      <c r="B224" s="12"/>
      <c r="C224" s="12"/>
      <c r="D224" s="12"/>
      <c r="E224" s="12"/>
    </row>
    <row r="225" spans="1:5" ht="12.75">
      <c r="A225" s="69"/>
      <c r="B225" s="12"/>
      <c r="C225" s="12"/>
      <c r="D225" s="12"/>
      <c r="E225" s="12"/>
    </row>
    <row r="226" spans="1:5" ht="12.75">
      <c r="A226" s="69"/>
      <c r="B226" s="12"/>
      <c r="C226" s="12"/>
      <c r="D226" s="12"/>
      <c r="E226" s="12"/>
    </row>
    <row r="227" spans="1:5" ht="12.75">
      <c r="A227" s="69"/>
      <c r="B227" s="12"/>
      <c r="C227" s="12"/>
      <c r="D227" s="12"/>
      <c r="E227" s="12"/>
    </row>
    <row r="228" spans="1:5" ht="12.75">
      <c r="A228" s="69"/>
      <c r="B228" s="12"/>
      <c r="C228" s="12"/>
      <c r="D228" s="12"/>
      <c r="E228" s="12"/>
    </row>
    <row r="229" spans="1:5" ht="12.75">
      <c r="A229" s="69"/>
      <c r="B229" s="12"/>
      <c r="C229" s="12"/>
      <c r="D229" s="12"/>
      <c r="E229" s="12"/>
    </row>
    <row r="230" spans="1:5" ht="12.75">
      <c r="A230" s="69"/>
      <c r="B230" s="12"/>
      <c r="C230" s="12"/>
      <c r="D230" s="12"/>
      <c r="E230" s="12"/>
    </row>
    <row r="231" spans="1:5" ht="12.75">
      <c r="A231" s="69"/>
      <c r="B231" s="12"/>
      <c r="C231" s="12"/>
      <c r="D231" s="12"/>
      <c r="E231" s="12"/>
    </row>
    <row r="232" spans="1:5" ht="12.75">
      <c r="A232" s="69"/>
      <c r="B232" s="12"/>
      <c r="C232" s="12"/>
      <c r="D232" s="12"/>
      <c r="E232" s="12"/>
    </row>
    <row r="233" spans="1:5" ht="12.75">
      <c r="A233" s="69"/>
      <c r="B233" s="12"/>
      <c r="C233" s="12"/>
      <c r="D233" s="12"/>
      <c r="E233" s="12"/>
    </row>
    <row r="234" spans="1:5" ht="12.75">
      <c r="A234" s="69"/>
      <c r="B234" s="12"/>
      <c r="C234" s="12"/>
      <c r="D234" s="12"/>
      <c r="E234" s="12"/>
    </row>
    <row r="235" spans="1:5" ht="12.75">
      <c r="A235" s="69"/>
      <c r="B235" s="12"/>
      <c r="C235" s="12"/>
      <c r="D235" s="12"/>
      <c r="E235" s="12"/>
    </row>
    <row r="236" spans="1:5" ht="12.75">
      <c r="A236" s="69"/>
      <c r="B236" s="12"/>
      <c r="C236" s="12"/>
      <c r="D236" s="12"/>
      <c r="E236" s="12"/>
    </row>
    <row r="237" spans="1:5" ht="12.75">
      <c r="A237" s="69"/>
      <c r="B237" s="12"/>
      <c r="C237" s="12"/>
      <c r="D237" s="12"/>
      <c r="E237" s="12"/>
    </row>
    <row r="238" spans="1:5" ht="12.75">
      <c r="A238" s="69"/>
      <c r="B238" s="12"/>
      <c r="C238" s="12"/>
      <c r="D238" s="12"/>
      <c r="E238" s="12"/>
    </row>
    <row r="239" spans="1:5" ht="12.75">
      <c r="A239" s="69"/>
      <c r="B239" s="12"/>
      <c r="C239" s="12"/>
      <c r="D239" s="12"/>
      <c r="E239" s="12"/>
    </row>
    <row r="240" spans="1:5" ht="12.75">
      <c r="A240" s="69"/>
      <c r="B240" s="12"/>
      <c r="C240" s="12"/>
      <c r="D240" s="12"/>
      <c r="E240" s="12"/>
    </row>
    <row r="241" spans="1:5" ht="12.75">
      <c r="A241" s="69"/>
      <c r="B241" s="12"/>
      <c r="C241" s="12"/>
      <c r="D241" s="12"/>
      <c r="E241" s="12"/>
    </row>
    <row r="242" spans="1:5" ht="12.75">
      <c r="A242" s="69"/>
      <c r="B242" s="12"/>
      <c r="C242" s="12"/>
      <c r="D242" s="12"/>
      <c r="E242" s="12"/>
    </row>
    <row r="243" spans="1:5" ht="12.75">
      <c r="A243" s="69"/>
      <c r="B243" s="12"/>
      <c r="C243" s="12"/>
      <c r="D243" s="12"/>
      <c r="E243" s="12"/>
    </row>
    <row r="244" spans="1:5" ht="12.75">
      <c r="A244" s="69"/>
      <c r="B244" s="12"/>
      <c r="C244" s="12"/>
      <c r="D244" s="12"/>
      <c r="E244" s="12"/>
    </row>
    <row r="245" spans="1:5" ht="12.75">
      <c r="A245" s="69"/>
      <c r="B245" s="12"/>
      <c r="C245" s="12"/>
      <c r="D245" s="12"/>
      <c r="E245" s="12"/>
    </row>
    <row r="246" spans="1:5" ht="12.75">
      <c r="A246" s="69"/>
      <c r="B246" s="12"/>
      <c r="C246" s="12"/>
      <c r="D246" s="12"/>
      <c r="E246" s="12"/>
    </row>
    <row r="247" spans="1:5" ht="12.75">
      <c r="A247" s="69"/>
      <c r="B247" s="12"/>
      <c r="C247" s="12"/>
      <c r="D247" s="12"/>
      <c r="E247" s="12"/>
    </row>
    <row r="248" spans="1:5" ht="12.75">
      <c r="A248" s="69"/>
      <c r="B248" s="12"/>
      <c r="C248" s="12"/>
      <c r="D248" s="12"/>
      <c r="E248" s="12"/>
    </row>
    <row r="249" spans="1:5" ht="12.75">
      <c r="A249" s="69"/>
      <c r="B249" s="12"/>
      <c r="C249" s="12"/>
      <c r="D249" s="12"/>
      <c r="E249" s="12"/>
    </row>
    <row r="250" spans="1:5" ht="12.75">
      <c r="A250" s="69"/>
      <c r="B250" s="12"/>
      <c r="C250" s="12"/>
      <c r="D250" s="12"/>
      <c r="E250" s="12"/>
    </row>
    <row r="251" spans="1:5" ht="12.75">
      <c r="A251" s="69"/>
      <c r="B251" s="12"/>
      <c r="C251" s="12"/>
      <c r="D251" s="12"/>
      <c r="E251" s="12"/>
    </row>
  </sheetData>
  <sheetProtection/>
  <mergeCells count="5">
    <mergeCell ref="A1:J1"/>
    <mergeCell ref="A2:J2"/>
    <mergeCell ref="A3:J3"/>
    <mergeCell ref="A4:J4"/>
    <mergeCell ref="M87:Q87"/>
  </mergeCells>
  <printOptions/>
  <pageMargins left="0.68" right="0.03937007874015748" top="0.2362204724409449" bottom="0.28" header="0.2362204724409449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Maya</dc:creator>
  <cp:keywords/>
  <dc:description/>
  <cp:lastModifiedBy>Mauren Bautista Cuevas</cp:lastModifiedBy>
  <cp:lastPrinted>2021-02-17T17:40:05Z</cp:lastPrinted>
  <dcterms:created xsi:type="dcterms:W3CDTF">2018-06-14T11:05:42Z</dcterms:created>
  <dcterms:modified xsi:type="dcterms:W3CDTF">2021-02-17T22:51:05Z</dcterms:modified>
  <cp:category/>
  <cp:version/>
  <cp:contentType/>
  <cp:contentStatus/>
</cp:coreProperties>
</file>