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N64" i="9"/>
  <c r="L65" i="9"/>
  <c r="N65" i="9"/>
  <c r="L66" i="9"/>
  <c r="N66" i="9"/>
  <c r="L67" i="9"/>
  <c r="N67" i="9"/>
  <c r="L68" i="9"/>
  <c r="N68" i="9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R69" i="9"/>
  <c r="Q69" i="9"/>
  <c r="T69" i="9"/>
  <c r="P69" i="9"/>
  <c r="S69" i="9"/>
  <c r="I27" i="9"/>
  <c r="I20" i="9"/>
  <c r="I21" i="9"/>
  <c r="I25" i="9"/>
  <c r="I26" i="9"/>
  <c r="I28" i="9"/>
  <c r="I29" i="9"/>
  <c r="I31" i="9"/>
  <c r="I33" i="9"/>
  <c r="I34" i="9"/>
  <c r="I36" i="9"/>
  <c r="I37" i="9"/>
  <c r="I45" i="9"/>
  <c r="I47" i="9"/>
  <c r="I51" i="9"/>
  <c r="I56" i="9"/>
  <c r="I58" i="9"/>
  <c r="I59" i="9"/>
  <c r="I60" i="9"/>
  <c r="I61" i="9"/>
  <c r="I63" i="9"/>
  <c r="I64" i="9"/>
  <c r="I68" i="9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12" i="9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<sst xmlns="http://schemas.openxmlformats.org/spreadsheetml/2006/main" count="108" uniqueCount="101">
  <si>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</si>
  <si>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</si>
  <si>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</si>
  <si>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</si>
  <si>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</si>
  <si>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</si>
  <si>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</si>
  <si>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</si>
  <si>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</si>
  <si>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</si>
  <si>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</si>
  <si>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</si>
  <si>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</si>
  <si>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</si>
  <si>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</si>
  <si>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</si>
  <si>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</si>
  <si>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</si>
  <si>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</si>
  <si>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</si>
  <si>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</si>
  <si>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</si>
  <si>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</si>
  <si>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</si>
  <si>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</si>
  <si>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</si>
  <si>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</si>
  <si>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</si>
  <si>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</si>
  <si>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</si>
  <si>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</si>
  <si>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</si>
  <si>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</si>
  <si>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</si>
  <si>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</si>
  <si>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</si>
  <si>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</si>
  <si>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</si>
  <si>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</si>
  <si>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</si>
  <si>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</si>
  <si>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</si>
  <si>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</si>
  <si>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</si>
  <si>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</si>
  <si>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</si>
  <si>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</si>
  <si>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</si>
  <si>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</si>
  <si>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</si>
  <si>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</si>
  <si>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</si>
  <si>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</si>
  <si>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</si>
  <si>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</si>
  <si>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</si>
  <si>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</si>
  <si>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</si>
  <si>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</si>
  <si>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</si>
  <si>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</si>
  <si>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</si>
  <si>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</si>
  <si>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</si>
  <si>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</si>
  <si>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</si>
  <si>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</si>
  <si>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</si>
  <si>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</si>
  <si>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</si>
  <si>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</si>
  <si>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</si>
  <si>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</si>
  <si>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</si>
  <si>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</si>
  <si>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</si>
  <si>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</si>
  <si>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</si>
  <si>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</si>
  <si>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</si>
  <si>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</si>
  <si>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</si>
  <si>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</si>
  <si>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</si>
  <si>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</si>
  <si>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</si>
  <si>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</si>
  <si>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</si>
  <si>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</si>
  <si>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</si>
  <si>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</si>
  <si>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</si>
  <si>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</si>
  <si>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</si>
  <si>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</si>
  <si>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</si>
  <si>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 xml:space="preserve"> -</t>
  </si>
  <si>
    <t>2210040  2210042 2210057 2210043 2210044 2210046 2210047  2210048</t>
  </si>
  <si>
    <t>2210015 2210052 2210054 2210954 2210954 2210001 2210003 2210008 2210002</t>
  </si>
  <si>
    <t>2210005
2210645
2210655</t>
  </si>
  <si>
    <t>2210900
2210954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</si>
</sst>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165100</xdr:rowOff>
    </xdr:from>
    <xdr:to>
      <xdr:col>17</xdr:col>
      <xdr:colOff>660400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556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5" t="s">
        <v>16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0" ht="20.100000000000001" customHeight="1" x14ac:dyDescent="0.2">
      <c r="B3" s="115" t="s">
        <v>19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2:20" ht="20.100000000000001" customHeight="1" x14ac:dyDescent="0.2">
      <c r="B4" s="115" t="s">
        <v>27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116" t="s">
        <v>3</v>
      </c>
      <c r="E8" s="117"/>
      <c r="F8" s="117"/>
      <c r="G8" s="117"/>
      <c r="H8" s="117"/>
      <c r="I8" s="117"/>
      <c r="J8" s="117"/>
      <c r="K8" s="11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19" t="s">
        <v>17</v>
      </c>
      <c r="C9" s="122" t="s">
        <v>18</v>
      </c>
      <c r="D9" s="125" t="s">
        <v>0</v>
      </c>
      <c r="E9" s="128" t="s">
        <v>4</v>
      </c>
      <c r="F9" s="128"/>
      <c r="G9" s="128" t="s">
        <v>5</v>
      </c>
      <c r="H9" s="128"/>
      <c r="I9" s="128"/>
      <c r="J9" s="128"/>
      <c r="K9" s="130"/>
      <c r="L9" s="5"/>
      <c r="M9" s="125" t="s">
        <v>6</v>
      </c>
      <c r="N9" s="130"/>
      <c r="O9" s="138" t="s">
        <v>24</v>
      </c>
      <c r="P9" s="139"/>
      <c r="Q9" s="139"/>
      <c r="R9" s="139"/>
      <c r="S9" s="139"/>
      <c r="T9" s="140"/>
    </row>
    <row r="10" spans="2:20" ht="17.100000000000001" customHeight="1" x14ac:dyDescent="0.2">
      <c r="B10" s="120"/>
      <c r="C10" s="123"/>
      <c r="D10" s="126"/>
      <c r="E10" s="129"/>
      <c r="F10" s="129"/>
      <c r="G10" s="129" t="s">
        <v>7</v>
      </c>
      <c r="H10" s="133" t="s">
        <v>25</v>
      </c>
      <c r="I10" s="133" t="s">
        <v>26</v>
      </c>
      <c r="J10" s="134" t="s">
        <v>1</v>
      </c>
      <c r="K10" s="131" t="s">
        <v>8</v>
      </c>
      <c r="L10" s="6"/>
      <c r="M10" s="136" t="s">
        <v>9</v>
      </c>
      <c r="N10" s="155" t="s">
        <v>10</v>
      </c>
      <c r="O10" s="141"/>
      <c r="P10" s="142"/>
      <c r="Q10" s="142"/>
      <c r="R10" s="142"/>
      <c r="S10" s="142"/>
      <c r="T10" s="143"/>
    </row>
    <row r="11" spans="2:20" ht="37.5" customHeight="1" thickBot="1" x14ac:dyDescent="0.25">
      <c r="B11" s="121"/>
      <c r="C11" s="124"/>
      <c r="D11" s="127"/>
      <c r="E11" s="34" t="s">
        <v>11</v>
      </c>
      <c r="F11" s="34" t="s">
        <v>12</v>
      </c>
      <c r="G11" s="133"/>
      <c r="H11" s="157"/>
      <c r="I11" s="158"/>
      <c r="J11" s="135"/>
      <c r="K11" s="132"/>
      <c r="L11" s="20"/>
      <c r="M11" s="137"/>
      <c r="N11" s="156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0.75" thickBot="1" x14ac:dyDescent="0.25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 t="e">
        <f>+J12+(#REF!-#REF!)</f>
        <v>#REF!</v>
      </c>
      <c r="J12" s="83">
        <v>10</v>
      </c>
      <c r="K12" s="84">
        <v>11</v>
      </c>
      <c r="L12" s="33">
        <f>+K12/J12</f>
        <v>1.1000000000000001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0.75" thickBot="1" x14ac:dyDescent="0.25">
      <c r="B14" s="152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1</v>
      </c>
      <c r="N14" s="32">
        <f t="shared" ref="N14:N68" si="2">IF(J14=0," -",IF(L14&gt;100%,100%,L14))</f>
        <v>1</v>
      </c>
      <c r="O14" s="108" t="s">
        <v>96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2.95" customHeight="1" thickBot="1" x14ac:dyDescent="0.25">
      <c r="B15" s="153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75.75" thickBot="1" x14ac:dyDescent="0.25">
      <c r="B16" s="154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1</v>
      </c>
      <c r="N16" s="32">
        <f t="shared" si="2"/>
        <v>1</v>
      </c>
      <c r="O16" s="108" t="s">
        <v>96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2.95" customHeight="1" thickBot="1" x14ac:dyDescent="0.25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 x14ac:dyDescent="0.2">
      <c r="B18" s="152" t="s">
        <v>95</v>
      </c>
      <c r="C18" s="149" t="s">
        <v>94</v>
      </c>
      <c r="D18" s="147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3300486</v>
      </c>
      <c r="Q18" s="87">
        <v>3209541</v>
      </c>
      <c r="R18" s="87">
        <v>0</v>
      </c>
      <c r="S18" s="19">
        <f t="shared" si="3"/>
        <v>0.97244496719574025</v>
      </c>
      <c r="T18" s="18" t="str">
        <f t="shared" si="4"/>
        <v xml:space="preserve"> -</v>
      </c>
    </row>
    <row r="19" spans="2:20" ht="60" x14ac:dyDescent="0.2">
      <c r="B19" s="153"/>
      <c r="C19" s="150"/>
      <c r="D19" s="145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30</v>
      </c>
      <c r="L19" s="33">
        <f t="shared" si="0"/>
        <v>0.63829787234042556</v>
      </c>
      <c r="M19" s="22">
        <f t="shared" si="1"/>
        <v>1</v>
      </c>
      <c r="N19" s="32">
        <f t="shared" si="2"/>
        <v>0.63829787234042556</v>
      </c>
      <c r="O19" s="111">
        <v>2210645</v>
      </c>
      <c r="P19" s="89">
        <v>4199414</v>
      </c>
      <c r="Q19" s="89">
        <v>2112726</v>
      </c>
      <c r="R19" s="89">
        <v>0</v>
      </c>
      <c r="S19" s="27">
        <f t="shared" si="3"/>
        <v>0.50310019445570264</v>
      </c>
      <c r="T19" s="23" t="str">
        <f t="shared" si="4"/>
        <v xml:space="preserve"> -</v>
      </c>
    </row>
    <row r="20" spans="2:20" ht="60" x14ac:dyDescent="0.2">
      <c r="B20" s="153"/>
      <c r="C20" s="150"/>
      <c r="D20" s="145"/>
      <c r="E20" s="53">
        <v>43101</v>
      </c>
      <c r="F20" s="102">
        <v>43465</v>
      </c>
      <c r="G20" s="10" t="s">
        <v>33</v>
      </c>
      <c r="H20" s="89">
        <v>23</v>
      </c>
      <c r="I20" s="89" t="e">
        <f>+J20+(#REF!-#REF!)</f>
        <v>#REF!</v>
      </c>
      <c r="J20" s="89">
        <v>9</v>
      </c>
      <c r="K20" s="90">
        <v>4</v>
      </c>
      <c r="L20" s="33">
        <f t="shared" si="0"/>
        <v>0.44444444444444442</v>
      </c>
      <c r="M20" s="22">
        <f t="shared" si="1"/>
        <v>1</v>
      </c>
      <c r="N20" s="32">
        <f t="shared" si="2"/>
        <v>0.44444444444444442</v>
      </c>
      <c r="O20" s="111">
        <v>2210907</v>
      </c>
      <c r="P20" s="89">
        <v>120563</v>
      </c>
      <c r="Q20" s="89">
        <v>120563</v>
      </c>
      <c r="R20" s="89">
        <v>0</v>
      </c>
      <c r="S20" s="27">
        <f t="shared" si="3"/>
        <v>1</v>
      </c>
      <c r="T20" s="23" t="str">
        <f t="shared" si="4"/>
        <v xml:space="preserve"> -</v>
      </c>
    </row>
    <row r="21" spans="2:20" ht="45" x14ac:dyDescent="0.2">
      <c r="B21" s="153"/>
      <c r="C21" s="150"/>
      <c r="D21" s="145"/>
      <c r="E21" s="53">
        <v>43101</v>
      </c>
      <c r="F21" s="102">
        <v>43465</v>
      </c>
      <c r="G21" s="10" t="s">
        <v>34</v>
      </c>
      <c r="H21" s="89">
        <v>17400</v>
      </c>
      <c r="I21" s="89" t="e">
        <f>+J21+(#REF!-#REF!)</f>
        <v>#REF!</v>
      </c>
      <c r="J21" s="89">
        <v>5000</v>
      </c>
      <c r="K21" s="90">
        <v>692</v>
      </c>
      <c r="L21" s="33">
        <f t="shared" si="0"/>
        <v>0.1384</v>
      </c>
      <c r="M21" s="22">
        <f t="shared" si="1"/>
        <v>1</v>
      </c>
      <c r="N21" s="32">
        <f t="shared" si="2"/>
        <v>0.1384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 x14ac:dyDescent="0.2">
      <c r="B22" s="153"/>
      <c r="C22" s="150"/>
      <c r="D22" s="145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830487</v>
      </c>
      <c r="Q22" s="89">
        <v>456960</v>
      </c>
      <c r="R22" s="89">
        <v>0</v>
      </c>
      <c r="S22" s="27">
        <f t="shared" si="3"/>
        <v>0.55023137026828839</v>
      </c>
      <c r="T22" s="23" t="str">
        <f t="shared" si="4"/>
        <v xml:space="preserve"> -</v>
      </c>
    </row>
    <row r="23" spans="2:20" ht="45" customHeight="1" x14ac:dyDescent="0.2">
      <c r="B23" s="153"/>
      <c r="C23" s="150"/>
      <c r="D23" s="145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97</v>
      </c>
      <c r="P23" s="89">
        <v>161615152</v>
      </c>
      <c r="Q23" s="89">
        <v>158689122</v>
      </c>
      <c r="R23" s="89">
        <v>0</v>
      </c>
      <c r="S23" s="27">
        <f t="shared" si="3"/>
        <v>0.98189507627354145</v>
      </c>
      <c r="T23" s="23" t="str">
        <f t="shared" si="4"/>
        <v xml:space="preserve"> -</v>
      </c>
    </row>
    <row r="24" spans="2:20" ht="45" customHeight="1" x14ac:dyDescent="0.2">
      <c r="B24" s="153"/>
      <c r="C24" s="150"/>
      <c r="D24" s="145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98</v>
      </c>
      <c r="P24" s="89">
        <v>29740833</v>
      </c>
      <c r="Q24" s="89">
        <v>29717530</v>
      </c>
      <c r="R24" s="89">
        <v>0</v>
      </c>
      <c r="S24" s="27">
        <f t="shared" si="3"/>
        <v>0.99921646444805368</v>
      </c>
      <c r="T24" s="23" t="str">
        <f t="shared" si="4"/>
        <v xml:space="preserve"> -</v>
      </c>
    </row>
    <row r="25" spans="2:20" ht="45" x14ac:dyDescent="0.2">
      <c r="B25" s="153"/>
      <c r="C25" s="150"/>
      <c r="D25" s="145"/>
      <c r="E25" s="53">
        <v>43101</v>
      </c>
      <c r="F25" s="102">
        <v>43465</v>
      </c>
      <c r="G25" s="10" t="s">
        <v>38</v>
      </c>
      <c r="H25" s="89">
        <v>12</v>
      </c>
      <c r="I25" s="89" t="e">
        <f>+J25+(#REF!-#REF!)</f>
        <v>#REF!</v>
      </c>
      <c r="J25" s="89">
        <v>4</v>
      </c>
      <c r="K25" s="90">
        <v>13</v>
      </c>
      <c r="L25" s="33">
        <f t="shared" si="0"/>
        <v>3.25</v>
      </c>
      <c r="M25" s="22">
        <f t="shared" si="1"/>
        <v>1</v>
      </c>
      <c r="N25" s="32">
        <f t="shared" si="2"/>
        <v>1</v>
      </c>
      <c r="O25" s="111">
        <v>2210645</v>
      </c>
      <c r="P25" s="89">
        <v>1824686</v>
      </c>
      <c r="Q25" s="89">
        <v>1824686</v>
      </c>
      <c r="R25" s="89">
        <v>0</v>
      </c>
      <c r="S25" s="27">
        <f t="shared" si="3"/>
        <v>1</v>
      </c>
      <c r="T25" s="23" t="str">
        <f t="shared" si="4"/>
        <v xml:space="preserve"> -</v>
      </c>
    </row>
    <row r="26" spans="2:20" ht="45" x14ac:dyDescent="0.2">
      <c r="B26" s="153"/>
      <c r="C26" s="150"/>
      <c r="D26" s="145"/>
      <c r="E26" s="53">
        <v>43101</v>
      </c>
      <c r="F26" s="102">
        <v>43465</v>
      </c>
      <c r="G26" s="10" t="s">
        <v>39</v>
      </c>
      <c r="H26" s="89">
        <v>4</v>
      </c>
      <c r="I26" s="89" t="e">
        <f>+J26+(#REF!-#REF!)</f>
        <v>#REF!</v>
      </c>
      <c r="J26" s="89">
        <v>2</v>
      </c>
      <c r="K26" s="90">
        <v>4</v>
      </c>
      <c r="L26" s="33">
        <f t="shared" si="0"/>
        <v>2</v>
      </c>
      <c r="M26" s="22">
        <f t="shared" si="1"/>
        <v>1</v>
      </c>
      <c r="N26" s="32">
        <f t="shared" si="2"/>
        <v>1</v>
      </c>
      <c r="O26" s="111">
        <v>2210297</v>
      </c>
      <c r="P26" s="89">
        <v>2544247</v>
      </c>
      <c r="Q26" s="89">
        <v>2538763</v>
      </c>
      <c r="R26" s="89">
        <v>15038171</v>
      </c>
      <c r="S26" s="27">
        <f t="shared" si="3"/>
        <v>0.9978445488979647</v>
      </c>
      <c r="T26" s="23">
        <f t="shared" si="4"/>
        <v>5.9234245181610099</v>
      </c>
    </row>
    <row r="27" spans="2:20" ht="60" x14ac:dyDescent="0.2">
      <c r="B27" s="153"/>
      <c r="C27" s="150"/>
      <c r="D27" s="145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99</v>
      </c>
      <c r="P27" s="89">
        <v>15713617</v>
      </c>
      <c r="Q27" s="89">
        <v>15054339</v>
      </c>
      <c r="R27" s="89">
        <v>0</v>
      </c>
      <c r="S27" s="27">
        <f t="shared" si="3"/>
        <v>0.95804416004284687</v>
      </c>
      <c r="T27" s="23" t="str">
        <f t="shared" si="4"/>
        <v xml:space="preserve"> -</v>
      </c>
    </row>
    <row r="28" spans="2:20" ht="75" x14ac:dyDescent="0.2">
      <c r="B28" s="153"/>
      <c r="C28" s="150"/>
      <c r="D28" s="145"/>
      <c r="E28" s="53">
        <v>43101</v>
      </c>
      <c r="F28" s="102">
        <v>43465</v>
      </c>
      <c r="G28" s="10" t="s">
        <v>41</v>
      </c>
      <c r="H28" s="89">
        <v>10</v>
      </c>
      <c r="I28" s="89" t="e">
        <f>+J28+(#REF!-#REF!)</f>
        <v>#REF!</v>
      </c>
      <c r="J28" s="89">
        <v>3</v>
      </c>
      <c r="K28" s="90">
        <v>1</v>
      </c>
      <c r="L28" s="33">
        <f t="shared" si="0"/>
        <v>0.33333333333333331</v>
      </c>
      <c r="M28" s="22">
        <f t="shared" si="1"/>
        <v>1</v>
      </c>
      <c r="N28" s="32">
        <f t="shared" si="2"/>
        <v>0.33333333333333331</v>
      </c>
      <c r="O28" s="111" t="s">
        <v>96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60" x14ac:dyDescent="0.2">
      <c r="B29" s="153"/>
      <c r="C29" s="150"/>
      <c r="D29" s="145"/>
      <c r="E29" s="53">
        <v>43101</v>
      </c>
      <c r="F29" s="102">
        <v>43465</v>
      </c>
      <c r="G29" s="10" t="s">
        <v>42</v>
      </c>
      <c r="H29" s="89">
        <v>13</v>
      </c>
      <c r="I29" s="89" t="e">
        <f>+J29+(#REF!-#REF!)</f>
        <v>#REF!</v>
      </c>
      <c r="J29" s="89">
        <v>4</v>
      </c>
      <c r="K29" s="90">
        <v>4</v>
      </c>
      <c r="L29" s="33">
        <f t="shared" si="0"/>
        <v>1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589550</v>
      </c>
      <c r="Q29" s="89">
        <v>589550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0.75" thickBot="1" x14ac:dyDescent="0.25">
      <c r="B30" s="153"/>
      <c r="C30" s="150"/>
      <c r="D30" s="146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45" x14ac:dyDescent="0.2">
      <c r="B31" s="153"/>
      <c r="C31" s="150"/>
      <c r="D31" s="147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 t="e">
        <f>+J31+(#REF!-#REF!)</f>
        <v>#REF!</v>
      </c>
      <c r="J31" s="87">
        <v>145</v>
      </c>
      <c r="K31" s="88">
        <v>166</v>
      </c>
      <c r="L31" s="77">
        <f t="shared" si="0"/>
        <v>1.1448275862068966</v>
      </c>
      <c r="M31" s="17">
        <f t="shared" si="1"/>
        <v>1</v>
      </c>
      <c r="N31" s="78">
        <f t="shared" si="2"/>
        <v>1</v>
      </c>
      <c r="O31" s="110" t="s">
        <v>96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60" x14ac:dyDescent="0.2">
      <c r="B32" s="153"/>
      <c r="C32" s="150"/>
      <c r="D32" s="145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236920</v>
      </c>
      <c r="Q32" s="89">
        <v>236920</v>
      </c>
      <c r="R32" s="89">
        <v>20061</v>
      </c>
      <c r="S32" s="27">
        <f t="shared" si="3"/>
        <v>1</v>
      </c>
      <c r="T32" s="23">
        <f t="shared" si="4"/>
        <v>8.4674151612358597E-2</v>
      </c>
    </row>
    <row r="33" spans="2:20" ht="60" x14ac:dyDescent="0.2">
      <c r="B33" s="153"/>
      <c r="C33" s="150"/>
      <c r="D33" s="145"/>
      <c r="E33" s="53">
        <v>43101</v>
      </c>
      <c r="F33" s="102">
        <v>43465</v>
      </c>
      <c r="G33" s="10" t="s">
        <v>46</v>
      </c>
      <c r="H33" s="89">
        <v>4570</v>
      </c>
      <c r="I33" s="89" t="e">
        <f>+J33+(#REF!-#REF!)</f>
        <v>#REF!</v>
      </c>
      <c r="J33" s="89">
        <v>1119</v>
      </c>
      <c r="K33" s="90">
        <v>1868</v>
      </c>
      <c r="L33" s="33">
        <f t="shared" si="0"/>
        <v>1.6693476318141198</v>
      </c>
      <c r="M33" s="22">
        <f t="shared" si="1"/>
        <v>1</v>
      </c>
      <c r="N33" s="32">
        <f t="shared" si="2"/>
        <v>1</v>
      </c>
      <c r="O33" s="111">
        <v>2210146</v>
      </c>
      <c r="P33" s="89">
        <v>3215361</v>
      </c>
      <c r="Q33" s="89">
        <v>2933331</v>
      </c>
      <c r="R33" s="89">
        <v>500000</v>
      </c>
      <c r="S33" s="27">
        <f t="shared" si="3"/>
        <v>0.91228667636386707</v>
      </c>
      <c r="T33" s="23">
        <f t="shared" si="4"/>
        <v>0.17045468104349629</v>
      </c>
    </row>
    <row r="34" spans="2:20" ht="45" x14ac:dyDescent="0.2">
      <c r="B34" s="153"/>
      <c r="C34" s="150"/>
      <c r="D34" s="145"/>
      <c r="E34" s="53">
        <v>43101</v>
      </c>
      <c r="F34" s="102">
        <v>43465</v>
      </c>
      <c r="G34" s="10" t="s">
        <v>47</v>
      </c>
      <c r="H34" s="89">
        <v>800</v>
      </c>
      <c r="I34" s="89" t="e">
        <f>+J34+(#REF!-#REF!)</f>
        <v>#REF!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96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 x14ac:dyDescent="0.2">
      <c r="B35" s="153"/>
      <c r="C35" s="150"/>
      <c r="D35" s="145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3463101</v>
      </c>
      <c r="Q35" s="89">
        <v>3463101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 x14ac:dyDescent="0.2">
      <c r="B36" s="153"/>
      <c r="C36" s="150"/>
      <c r="D36" s="145"/>
      <c r="E36" s="53">
        <v>43101</v>
      </c>
      <c r="F36" s="102">
        <v>43465</v>
      </c>
      <c r="G36" s="10" t="s">
        <v>49</v>
      </c>
      <c r="H36" s="89">
        <v>12800</v>
      </c>
      <c r="I36" s="89" t="e">
        <f>+J36+(#REF!-#REF!)</f>
        <v>#REF!</v>
      </c>
      <c r="J36" s="89">
        <v>3418</v>
      </c>
      <c r="K36" s="90">
        <v>2922</v>
      </c>
      <c r="L36" s="33">
        <f t="shared" si="0"/>
        <v>0.85488589818607374</v>
      </c>
      <c r="M36" s="22">
        <f t="shared" si="1"/>
        <v>1</v>
      </c>
      <c r="N36" s="32">
        <f t="shared" si="2"/>
        <v>0.85488589818607374</v>
      </c>
      <c r="O36" s="111">
        <v>2210913</v>
      </c>
      <c r="P36" s="89">
        <v>155618</v>
      </c>
      <c r="Q36" s="89">
        <v>147982</v>
      </c>
      <c r="R36" s="89">
        <v>64000</v>
      </c>
      <c r="S36" s="27">
        <f t="shared" si="3"/>
        <v>0.95093112621933196</v>
      </c>
      <c r="T36" s="23">
        <f t="shared" si="4"/>
        <v>0.43248503196334687</v>
      </c>
    </row>
    <row r="37" spans="2:20" ht="75" x14ac:dyDescent="0.2">
      <c r="B37" s="153"/>
      <c r="C37" s="150"/>
      <c r="D37" s="145"/>
      <c r="E37" s="53">
        <v>43101</v>
      </c>
      <c r="F37" s="102">
        <v>43465</v>
      </c>
      <c r="G37" s="10" t="s">
        <v>50</v>
      </c>
      <c r="H37" s="89">
        <v>47</v>
      </c>
      <c r="I37" s="89" t="e">
        <f>+J37+(#REF!-#REF!)</f>
        <v>#REF!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45214</v>
      </c>
      <c r="Q37" s="89">
        <v>45214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 x14ac:dyDescent="0.2">
      <c r="B38" s="153"/>
      <c r="C38" s="150"/>
      <c r="D38" s="145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1</v>
      </c>
      <c r="N38" s="32">
        <f t="shared" si="2"/>
        <v>1</v>
      </c>
      <c r="O38" s="111">
        <v>2210005</v>
      </c>
      <c r="P38" s="89">
        <v>753452</v>
      </c>
      <c r="Q38" s="89">
        <v>728456</v>
      </c>
      <c r="R38" s="89">
        <v>0</v>
      </c>
      <c r="S38" s="27">
        <f t="shared" si="3"/>
        <v>0.96682469487107336</v>
      </c>
      <c r="T38" s="23" t="str">
        <f t="shared" si="4"/>
        <v xml:space="preserve"> -</v>
      </c>
    </row>
    <row r="39" spans="2:20" ht="45" x14ac:dyDescent="0.2">
      <c r="B39" s="153"/>
      <c r="C39" s="150"/>
      <c r="D39" s="145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9637</v>
      </c>
      <c r="L39" s="33">
        <f t="shared" si="0"/>
        <v>1.0039587457026773</v>
      </c>
      <c r="M39" s="22">
        <f t="shared" si="1"/>
        <v>1</v>
      </c>
      <c r="N39" s="32">
        <f t="shared" si="2"/>
        <v>1</v>
      </c>
      <c r="O39" s="111">
        <v>2210634</v>
      </c>
      <c r="P39" s="89">
        <v>13263505</v>
      </c>
      <c r="Q39" s="89">
        <v>12818385</v>
      </c>
      <c r="R39" s="89">
        <v>0</v>
      </c>
      <c r="S39" s="27">
        <f t="shared" si="3"/>
        <v>0.96644024335950418</v>
      </c>
      <c r="T39" s="23" t="str">
        <f t="shared" si="4"/>
        <v xml:space="preserve"> -</v>
      </c>
    </row>
    <row r="40" spans="2:20" ht="45" x14ac:dyDescent="0.2">
      <c r="B40" s="153"/>
      <c r="C40" s="150"/>
      <c r="D40" s="145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25821</v>
      </c>
      <c r="L40" s="33">
        <f t="shared" si="0"/>
        <v>0.91111503175723363</v>
      </c>
      <c r="M40" s="22">
        <f t="shared" si="1"/>
        <v>1</v>
      </c>
      <c r="N40" s="32">
        <f t="shared" si="2"/>
        <v>0.91111503175723363</v>
      </c>
      <c r="O40" s="111">
        <v>2210803</v>
      </c>
      <c r="P40" s="89">
        <v>16908989</v>
      </c>
      <c r="Q40" s="89">
        <v>16578827</v>
      </c>
      <c r="R40" s="89">
        <v>0</v>
      </c>
      <c r="S40" s="27">
        <f t="shared" si="3"/>
        <v>0.98047417264272863</v>
      </c>
      <c r="T40" s="23" t="str">
        <f t="shared" si="4"/>
        <v xml:space="preserve"> -</v>
      </c>
    </row>
    <row r="41" spans="2:20" ht="60" x14ac:dyDescent="0.2">
      <c r="B41" s="153"/>
      <c r="C41" s="150"/>
      <c r="D41" s="145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60" x14ac:dyDescent="0.2">
      <c r="B42" s="153"/>
      <c r="C42" s="150"/>
      <c r="D42" s="145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 x14ac:dyDescent="0.2">
      <c r="B43" s="153"/>
      <c r="C43" s="150"/>
      <c r="D43" s="145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45" x14ac:dyDescent="0.2">
      <c r="B44" s="153"/>
      <c r="C44" s="150"/>
      <c r="D44" s="145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0.94</v>
      </c>
      <c r="L44" s="33">
        <f t="shared" si="0"/>
        <v>0.94</v>
      </c>
      <c r="M44" s="22">
        <f t="shared" si="1"/>
        <v>1</v>
      </c>
      <c r="N44" s="32">
        <f t="shared" si="2"/>
        <v>0.94</v>
      </c>
      <c r="O44" s="111">
        <v>2210803</v>
      </c>
      <c r="P44" s="89">
        <v>3022763</v>
      </c>
      <c r="Q44" s="89">
        <v>2800214</v>
      </c>
      <c r="R44" s="89">
        <v>0</v>
      </c>
      <c r="S44" s="27">
        <f t="shared" si="3"/>
        <v>0.92637563712404847</v>
      </c>
      <c r="T44" s="23" t="str">
        <f t="shared" si="4"/>
        <v xml:space="preserve"> -</v>
      </c>
    </row>
    <row r="45" spans="2:20" ht="30.75" thickBot="1" x14ac:dyDescent="0.25">
      <c r="B45" s="153"/>
      <c r="C45" s="150"/>
      <c r="D45" s="148"/>
      <c r="E45" s="61">
        <v>43101</v>
      </c>
      <c r="F45" s="105">
        <v>43465</v>
      </c>
      <c r="G45" s="11" t="s">
        <v>58</v>
      </c>
      <c r="H45" s="91">
        <v>2</v>
      </c>
      <c r="I45" s="91" t="e">
        <f>+J45+(#REF!-#REF!)</f>
        <v>#REF!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 x14ac:dyDescent="0.2">
      <c r="B46" s="153"/>
      <c r="C46" s="150"/>
      <c r="D46" s="144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200000</v>
      </c>
      <c r="Q46" s="93">
        <v>200000</v>
      </c>
      <c r="R46" s="93">
        <v>80300</v>
      </c>
      <c r="S46" s="75">
        <f t="shared" si="3"/>
        <v>1</v>
      </c>
      <c r="T46" s="76">
        <f t="shared" si="4"/>
        <v>0.40150000000000002</v>
      </c>
    </row>
    <row r="47" spans="2:20" ht="45" x14ac:dyDescent="0.2">
      <c r="B47" s="153"/>
      <c r="C47" s="150"/>
      <c r="D47" s="145"/>
      <c r="E47" s="53">
        <v>43101</v>
      </c>
      <c r="F47" s="102">
        <v>43465</v>
      </c>
      <c r="G47" s="10" t="s">
        <v>60</v>
      </c>
      <c r="H47" s="89">
        <v>188</v>
      </c>
      <c r="I47" s="89" t="e">
        <f>+J47+(#REF!-#REF!)</f>
        <v>#REF!</v>
      </c>
      <c r="J47" s="89">
        <v>47</v>
      </c>
      <c r="K47" s="90">
        <v>226</v>
      </c>
      <c r="L47" s="33">
        <f t="shared" si="0"/>
        <v>4.8085106382978724</v>
      </c>
      <c r="M47" s="22">
        <f t="shared" si="1"/>
        <v>1</v>
      </c>
      <c r="N47" s="32">
        <f t="shared" si="2"/>
        <v>1</v>
      </c>
      <c r="O47" s="111" t="s">
        <v>96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90" x14ac:dyDescent="0.2">
      <c r="B48" s="153"/>
      <c r="C48" s="150"/>
      <c r="D48" s="145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134486</v>
      </c>
      <c r="Q48" s="89">
        <v>134486</v>
      </c>
      <c r="R48" s="89">
        <v>0</v>
      </c>
      <c r="S48" s="27">
        <f t="shared" si="3"/>
        <v>1</v>
      </c>
      <c r="T48" s="23" t="str">
        <f t="shared" si="4"/>
        <v xml:space="preserve"> -</v>
      </c>
    </row>
    <row r="49" spans="2:20" ht="60.75" thickBot="1" x14ac:dyDescent="0.25">
      <c r="B49" s="153"/>
      <c r="C49" s="150"/>
      <c r="D49" s="146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170000</v>
      </c>
      <c r="Q49" s="95">
        <v>107616</v>
      </c>
      <c r="R49" s="95">
        <v>13500</v>
      </c>
      <c r="S49" s="68">
        <f t="shared" si="3"/>
        <v>0.63303529411764703</v>
      </c>
      <c r="T49" s="69">
        <f t="shared" si="4"/>
        <v>0.12544603033006244</v>
      </c>
    </row>
    <row r="50" spans="2:20" ht="45" x14ac:dyDescent="0.2">
      <c r="B50" s="153"/>
      <c r="C50" s="150"/>
      <c r="D50" s="147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96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60" x14ac:dyDescent="0.2">
      <c r="B51" s="153"/>
      <c r="C51" s="150"/>
      <c r="D51" s="145"/>
      <c r="E51" s="53">
        <v>43101</v>
      </c>
      <c r="F51" s="102">
        <v>43465</v>
      </c>
      <c r="G51" s="10" t="s">
        <v>64</v>
      </c>
      <c r="H51" s="89">
        <v>480</v>
      </c>
      <c r="I51" s="89" t="e">
        <f>+J51+(#REF!-#REF!)</f>
        <v>#REF!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75" x14ac:dyDescent="0.2">
      <c r="B52" s="153"/>
      <c r="C52" s="150"/>
      <c r="D52" s="145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25741</v>
      </c>
      <c r="L52" s="33">
        <f t="shared" si="0"/>
        <v>3.1495167013336598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 x14ac:dyDescent="0.2">
      <c r="B53" s="153"/>
      <c r="C53" s="150"/>
      <c r="D53" s="145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160000</v>
      </c>
      <c r="Q53" s="89">
        <v>101799</v>
      </c>
      <c r="R53" s="89">
        <v>35100</v>
      </c>
      <c r="S53" s="27">
        <f t="shared" si="3"/>
        <v>0.63624375</v>
      </c>
      <c r="T53" s="23">
        <f t="shared" si="4"/>
        <v>0.3447971001679781</v>
      </c>
    </row>
    <row r="54" spans="2:20" ht="60" x14ac:dyDescent="0.2">
      <c r="B54" s="153"/>
      <c r="C54" s="150"/>
      <c r="D54" s="145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99710</v>
      </c>
      <c r="Q54" s="89">
        <v>99710</v>
      </c>
      <c r="R54" s="89">
        <v>43232</v>
      </c>
      <c r="S54" s="27">
        <f t="shared" si="3"/>
        <v>1</v>
      </c>
      <c r="T54" s="23">
        <f t="shared" si="4"/>
        <v>0.43357737438571858</v>
      </c>
    </row>
    <row r="55" spans="2:20" ht="60" x14ac:dyDescent="0.2">
      <c r="B55" s="153"/>
      <c r="C55" s="150"/>
      <c r="D55" s="145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1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 x14ac:dyDescent="0.2">
      <c r="B56" s="153"/>
      <c r="C56" s="150"/>
      <c r="D56" s="145"/>
      <c r="E56" s="53">
        <v>43101</v>
      </c>
      <c r="F56" s="102">
        <v>43465</v>
      </c>
      <c r="G56" s="10" t="s">
        <v>69</v>
      </c>
      <c r="H56" s="89">
        <v>12</v>
      </c>
      <c r="I56" s="89" t="e">
        <f>+J56+(#REF!-#REF!)</f>
        <v>#REF!</v>
      </c>
      <c r="J56" s="89">
        <v>4</v>
      </c>
      <c r="K56" s="90">
        <v>6</v>
      </c>
      <c r="L56" s="33">
        <f t="shared" si="0"/>
        <v>1.5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75" x14ac:dyDescent="0.2">
      <c r="B57" s="153"/>
      <c r="C57" s="150"/>
      <c r="D57" s="145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60" x14ac:dyDescent="0.2">
      <c r="B58" s="153"/>
      <c r="C58" s="150"/>
      <c r="D58" s="145"/>
      <c r="E58" s="53">
        <v>43101</v>
      </c>
      <c r="F58" s="102">
        <v>43465</v>
      </c>
      <c r="G58" s="10" t="s">
        <v>71</v>
      </c>
      <c r="H58" s="89">
        <v>8</v>
      </c>
      <c r="I58" s="89" t="e">
        <f>+J58+(#REF!-#REF!)</f>
        <v>#REF!</v>
      </c>
      <c r="J58" s="89">
        <v>2</v>
      </c>
      <c r="K58" s="90">
        <v>1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100</v>
      </c>
      <c r="P58" s="89">
        <v>16474</v>
      </c>
      <c r="Q58" s="89">
        <v>16474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 x14ac:dyDescent="0.2">
      <c r="B59" s="153"/>
      <c r="C59" s="150"/>
      <c r="D59" s="145"/>
      <c r="E59" s="53">
        <v>43101</v>
      </c>
      <c r="F59" s="102">
        <v>43465</v>
      </c>
      <c r="G59" s="10" t="s">
        <v>72</v>
      </c>
      <c r="H59" s="89">
        <v>340</v>
      </c>
      <c r="I59" s="89" t="e">
        <f>+J59+(#REF!-#REF!)</f>
        <v>#REF!</v>
      </c>
      <c r="J59" s="89">
        <v>115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90" x14ac:dyDescent="0.2">
      <c r="B60" s="153"/>
      <c r="C60" s="150"/>
      <c r="D60" s="145"/>
      <c r="E60" s="53">
        <v>43101</v>
      </c>
      <c r="F60" s="102">
        <v>43465</v>
      </c>
      <c r="G60" s="10" t="s">
        <v>73</v>
      </c>
      <c r="H60" s="89">
        <v>2500</v>
      </c>
      <c r="I60" s="89" t="e">
        <f>+J60+(#REF!-#REF!)</f>
        <v>#REF!</v>
      </c>
      <c r="J60" s="89">
        <v>625</v>
      </c>
      <c r="K60" s="90">
        <v>1423</v>
      </c>
      <c r="L60" s="33">
        <f t="shared" si="0"/>
        <v>2.2768000000000002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192597</v>
      </c>
      <c r="Q60" s="89">
        <v>81440</v>
      </c>
      <c r="R60" s="89">
        <v>38300</v>
      </c>
      <c r="S60" s="27">
        <f t="shared" si="3"/>
        <v>0.42285186165931971</v>
      </c>
      <c r="T60" s="23">
        <f t="shared" si="4"/>
        <v>0.47028487229862476</v>
      </c>
    </row>
    <row r="61" spans="2:20" ht="45" x14ac:dyDescent="0.2">
      <c r="B61" s="153"/>
      <c r="C61" s="150"/>
      <c r="D61" s="145"/>
      <c r="E61" s="53">
        <v>43101</v>
      </c>
      <c r="F61" s="102">
        <v>43465</v>
      </c>
      <c r="G61" s="10" t="s">
        <v>74</v>
      </c>
      <c r="H61" s="89">
        <v>4</v>
      </c>
      <c r="I61" s="89" t="e">
        <f>+J61+(#REF!-#REF!)</f>
        <v>#REF!</v>
      </c>
      <c r="J61" s="89">
        <v>1</v>
      </c>
      <c r="K61" s="90">
        <v>1</v>
      </c>
      <c r="L61" s="33">
        <f t="shared" si="0"/>
        <v>1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150000</v>
      </c>
      <c r="Q61" s="89">
        <v>90039</v>
      </c>
      <c r="R61" s="89">
        <v>40000</v>
      </c>
      <c r="S61" s="27">
        <f t="shared" si="3"/>
        <v>0.60026000000000002</v>
      </c>
      <c r="T61" s="23">
        <f t="shared" si="4"/>
        <v>0.44425193527249301</v>
      </c>
    </row>
    <row r="62" spans="2:20" ht="45" x14ac:dyDescent="0.2">
      <c r="B62" s="153"/>
      <c r="C62" s="150"/>
      <c r="D62" s="145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47</v>
      </c>
      <c r="L62" s="33">
        <f t="shared" si="0"/>
        <v>1</v>
      </c>
      <c r="M62" s="22">
        <f t="shared" si="1"/>
        <v>1</v>
      </c>
      <c r="N62" s="32">
        <f t="shared" si="2"/>
        <v>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 x14ac:dyDescent="0.2">
      <c r="B63" s="153"/>
      <c r="C63" s="150"/>
      <c r="D63" s="145"/>
      <c r="E63" s="53">
        <v>43101</v>
      </c>
      <c r="F63" s="102">
        <v>43465</v>
      </c>
      <c r="G63" s="10" t="s">
        <v>76</v>
      </c>
      <c r="H63" s="89">
        <v>20</v>
      </c>
      <c r="I63" s="89" t="e">
        <f>+J63+(#REF!-#REF!)</f>
        <v>#REF!</v>
      </c>
      <c r="J63" s="89">
        <v>7</v>
      </c>
      <c r="K63" s="90">
        <v>9</v>
      </c>
      <c r="L63" s="33">
        <f t="shared" si="0"/>
        <v>1.2857142857142858</v>
      </c>
      <c r="M63" s="22">
        <f t="shared" si="1"/>
        <v>1</v>
      </c>
      <c r="N63" s="32">
        <f t="shared" si="2"/>
        <v>1</v>
      </c>
      <c r="O63" s="111">
        <v>0</v>
      </c>
      <c r="P63" s="89">
        <v>100000</v>
      </c>
      <c r="Q63" s="89">
        <v>78947</v>
      </c>
      <c r="R63" s="89">
        <v>33265</v>
      </c>
      <c r="S63" s="27">
        <f t="shared" si="3"/>
        <v>0.78947000000000001</v>
      </c>
      <c r="T63" s="23">
        <f t="shared" si="4"/>
        <v>0.42135863300695403</v>
      </c>
    </row>
    <row r="64" spans="2:20" ht="30" x14ac:dyDescent="0.2">
      <c r="B64" s="153"/>
      <c r="C64" s="150"/>
      <c r="D64" s="145"/>
      <c r="E64" s="53">
        <v>43101</v>
      </c>
      <c r="F64" s="102">
        <v>43465</v>
      </c>
      <c r="G64" s="10" t="s">
        <v>77</v>
      </c>
      <c r="H64" s="89">
        <v>1</v>
      </c>
      <c r="I64" s="89" t="e">
        <f>+J64+(#REF!-#REF!)</f>
        <v>#REF!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96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75" x14ac:dyDescent="0.2">
      <c r="B65" s="153"/>
      <c r="C65" s="150"/>
      <c r="D65" s="145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0.7</v>
      </c>
      <c r="L65" s="33">
        <f t="shared" si="0"/>
        <v>0.7</v>
      </c>
      <c r="M65" s="22">
        <f t="shared" si="1"/>
        <v>1</v>
      </c>
      <c r="N65" s="32">
        <f t="shared" si="2"/>
        <v>0.7</v>
      </c>
      <c r="O65" s="111">
        <v>2210326</v>
      </c>
      <c r="P65" s="89">
        <v>525879</v>
      </c>
      <c r="Q65" s="89">
        <v>1844</v>
      </c>
      <c r="R65" s="89">
        <v>0</v>
      </c>
      <c r="S65" s="27">
        <f t="shared" si="3"/>
        <v>3.5065100526927295E-3</v>
      </c>
      <c r="T65" s="23" t="str">
        <f t="shared" si="4"/>
        <v xml:space="preserve"> -</v>
      </c>
    </row>
    <row r="66" spans="2:20" ht="45" x14ac:dyDescent="0.2">
      <c r="B66" s="153"/>
      <c r="C66" s="150"/>
      <c r="D66" s="145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892224</v>
      </c>
      <c r="Q66" s="89">
        <v>840414</v>
      </c>
      <c r="R66" s="89">
        <v>0</v>
      </c>
      <c r="S66" s="27">
        <f t="shared" si="3"/>
        <v>0.94193162255218421</v>
      </c>
      <c r="T66" s="23" t="str">
        <f t="shared" si="4"/>
        <v xml:space="preserve"> -</v>
      </c>
    </row>
    <row r="67" spans="2:20" ht="75" x14ac:dyDescent="0.2">
      <c r="B67" s="153"/>
      <c r="C67" s="150"/>
      <c r="D67" s="145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75116</v>
      </c>
      <c r="Q67" s="89">
        <v>63561</v>
      </c>
      <c r="R67" s="89">
        <v>3700</v>
      </c>
      <c r="S67" s="27">
        <f t="shared" si="3"/>
        <v>0.84617125512540603</v>
      </c>
      <c r="T67" s="23">
        <f t="shared" si="4"/>
        <v>5.8211796541904628E-2</v>
      </c>
    </row>
    <row r="68" spans="2:20" ht="45.75" thickBot="1" x14ac:dyDescent="0.25">
      <c r="B68" s="154"/>
      <c r="C68" s="151"/>
      <c r="D68" s="148"/>
      <c r="E68" s="61">
        <v>43101</v>
      </c>
      <c r="F68" s="105">
        <v>43465</v>
      </c>
      <c r="G68" s="11" t="s">
        <v>81</v>
      </c>
      <c r="H68" s="91">
        <v>20</v>
      </c>
      <c r="I68" s="91" t="e">
        <f>+J68+(#REF!-#REF!)</f>
        <v>#REF!</v>
      </c>
      <c r="J68" s="91">
        <v>7</v>
      </c>
      <c r="K68" s="92">
        <v>9</v>
      </c>
      <c r="L68" s="79">
        <f t="shared" si="0"/>
        <v>1.2857142857142858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.75" thickBot="1" x14ac:dyDescent="0.25">
      <c r="M69" s="70">
        <f>+AVERAGE(M12,M14,M16,M18:M68)</f>
        <v>1</v>
      </c>
      <c r="N69" s="52">
        <f>+AVERAGE(N12,N14,N16,N18:N68)</f>
        <v>0.90577839577041375</v>
      </c>
      <c r="O69" s="48"/>
      <c r="P69" s="49">
        <f>+SUM(P12,P14,P16,P18:P68)</f>
        <v>265151857</v>
      </c>
      <c r="Q69" s="50">
        <f>+SUM(Q12,Q14,Q16,Q18:Q68)</f>
        <v>256773953</v>
      </c>
      <c r="R69" s="50">
        <f>+SUM(R12,R14,R16,R18:R68)</f>
        <v>16416948</v>
      </c>
      <c r="S69" s="51">
        <f t="shared" si="3"/>
        <v>0.96840337422188971</v>
      </c>
      <c r="T69" s="52">
        <f t="shared" si="4"/>
        <v>6.3935410146526817E-2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2019-03-19T14:47:15Z</dcterms:modified>
</cp:coreProperties>
</file>