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4" i="10"/>
  <c r="N14" i="10"/>
  <c r="L16" i="10"/>
  <c r="N16" i="10"/>
  <c r="L18" i="10"/>
  <c r="N18" i="10"/>
  <c r="L19" i="10"/>
  <c r="N19" i="10"/>
  <c r="L20" i="10"/>
  <c r="N20" i="10"/>
  <c r="L21" i="10"/>
  <c r="N21" i="10"/>
  <c r="L22" i="10"/>
  <c r="N22" i="10"/>
  <c r="L23" i="10"/>
  <c r="N23" i="10"/>
  <c r="L24" i="10"/>
  <c r="N24" i="10"/>
  <c r="L25" i="10"/>
  <c r="N25" i="10"/>
  <c r="L26" i="10"/>
  <c r="N26" i="10"/>
  <c r="L27" i="10"/>
  <c r="N27" i="10"/>
  <c r="L28" i="10"/>
  <c r="N28" i="10"/>
  <c r="L29" i="10"/>
  <c r="N29" i="10"/>
  <c r="L30" i="10"/>
  <c r="N30" i="10"/>
  <c r="L31" i="10"/>
  <c r="N31" i="10"/>
  <c r="L32" i="10"/>
  <c r="N32" i="10"/>
  <c r="L33" i="10"/>
  <c r="N33" i="10"/>
  <c r="N34" i="10"/>
  <c r="L35" i="10"/>
  <c r="N35" i="10"/>
  <c r="L36" i="10"/>
  <c r="N36" i="10"/>
  <c r="L37" i="10"/>
  <c r="N37" i="10"/>
  <c r="L38" i="10"/>
  <c r="N38" i="10"/>
  <c r="L39" i="10"/>
  <c r="N39" i="10"/>
  <c r="L40" i="10"/>
  <c r="N40" i="10"/>
  <c r="L41" i="10"/>
  <c r="N41" i="10"/>
  <c r="L42" i="10"/>
  <c r="N42" i="10"/>
  <c r="L43" i="10"/>
  <c r="N43" i="10"/>
  <c r="L44" i="10"/>
  <c r="N44" i="10"/>
  <c r="N45" i="10"/>
  <c r="L46" i="10"/>
  <c r="N46" i="10"/>
  <c r="L47" i="10"/>
  <c r="N47" i="10"/>
  <c r="L48" i="10"/>
  <c r="N48" i="10"/>
  <c r="L49" i="10"/>
  <c r="N49" i="10"/>
  <c r="L50" i="10"/>
  <c r="N50" i="10"/>
  <c r="L51" i="10"/>
  <c r="N51" i="10"/>
  <c r="L52" i="10"/>
  <c r="N52" i="10"/>
  <c r="L53" i="10"/>
  <c r="N53" i="10"/>
  <c r="L54" i="10"/>
  <c r="N54" i="10"/>
  <c r="L55" i="10"/>
  <c r="N55" i="10"/>
  <c r="L56" i="10"/>
  <c r="N56" i="10"/>
  <c r="L57" i="10"/>
  <c r="N57" i="10"/>
  <c r="L58" i="10"/>
  <c r="N58" i="10"/>
  <c r="L59" i="10"/>
  <c r="N59" i="10"/>
  <c r="L60" i="10"/>
  <c r="N60" i="10"/>
  <c r="L61" i="10"/>
  <c r="N61" i="10"/>
  <c r="L62" i="10"/>
  <c r="N62" i="10"/>
  <c r="L63" i="10"/>
  <c r="N63" i="10"/>
  <c r="N64" i="10"/>
  <c r="L65" i="10"/>
  <c r="N65" i="10"/>
  <c r="L66" i="10"/>
  <c r="N66" i="10"/>
  <c r="L67" i="10"/>
  <c r="N67" i="10"/>
  <c r="L68" i="10"/>
  <c r="N68" i="10"/>
  <c r="N69" i="10"/>
  <c r="M12" i="10"/>
  <c r="M14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R69" i="10"/>
  <c r="T69" i="10"/>
  <c r="P69" i="10"/>
  <c r="Q69" i="10"/>
  <c r="S69" i="10"/>
  <c r="I27" i="10"/>
  <c r="I67" i="10"/>
  <c r="I66" i="10"/>
  <c r="I65" i="10"/>
  <c r="I62" i="10"/>
  <c r="I57" i="10"/>
  <c r="I55" i="10"/>
  <c r="I54" i="10"/>
  <c r="I53" i="10"/>
  <c r="I52" i="10"/>
  <c r="I50" i="10"/>
  <c r="I49" i="10"/>
  <c r="I48" i="10"/>
  <c r="I46" i="10"/>
  <c r="I44" i="10"/>
  <c r="I43" i="10"/>
  <c r="I42" i="10"/>
  <c r="I41" i="10"/>
  <c r="I40" i="10"/>
  <c r="I39" i="10"/>
  <c r="I38" i="10"/>
  <c r="I35" i="10"/>
  <c r="I32" i="10"/>
  <c r="I30" i="10"/>
  <c r="I24" i="10"/>
  <c r="I23" i="10"/>
  <c r="I22" i="10"/>
  <c r="I19" i="10"/>
  <c r="I18" i="10"/>
  <c r="I16" i="10"/>
  <c r="I14" i="10"/>
  <c r="I20" i="10"/>
  <c r="I21" i="10"/>
  <c r="I25" i="10"/>
  <c r="I26" i="10"/>
  <c r="I28" i="10"/>
  <c r="I29" i="10"/>
  <c r="I31" i="10"/>
  <c r="I33" i="10"/>
  <c r="I34" i="10"/>
  <c r="I36" i="10"/>
  <c r="I37" i="10"/>
  <c r="I45" i="10"/>
  <c r="I47" i="10"/>
  <c r="I51" i="10"/>
  <c r="I56" i="10"/>
  <c r="I58" i="10"/>
  <c r="I59" i="10"/>
  <c r="I60" i="10"/>
  <c r="I61" i="10"/>
  <c r="I63" i="10"/>
  <c r="I64" i="10"/>
  <c r="I68" i="10"/>
  <c r="I12" i="10"/>
  <c r="L64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T60" i="10"/>
  <c r="S60" i="10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L45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L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4" i="10"/>
  <c r="S14" i="10"/>
  <c r="T12" i="10"/>
  <c r="S12" i="10"/>
</calcChain>
</file>

<file path=xl/sharedStrings.xml><?xml version="1.0" encoding="utf-8"?>
<sst xmlns="http://schemas.openxmlformats.org/spreadsheetml/2006/main" count="110" uniqueCount="103">
  <si>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</si>
  <si>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</si>
  <si>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</si>
  <si>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</si>
  <si>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</si>
  <si>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</si>
  <si>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</si>
  <si>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</si>
  <si>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</si>
  <si>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</si>
  <si>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</si>
  <si>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</si>
  <si>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</si>
  <si>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</si>
  <si>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</si>
  <si>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</si>
  <si>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</si>
  <si>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</si>
  <si>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</si>
  <si>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</si>
  <si>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</si>
  <si>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</si>
  <si>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</si>
  <si>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</si>
  <si>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</si>
  <si>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</si>
  <si>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</si>
  <si>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</si>
  <si>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</si>
  <si>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</si>
  <si>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</si>
  <si>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</si>
  <si>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</si>
  <si>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</si>
  <si>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</si>
  <si>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</si>
  <si>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</si>
  <si>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</si>
  <si>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</si>
  <si>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</si>
  <si>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</si>
  <si>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</si>
  <si>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</si>
  <si>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</si>
  <si>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</si>
  <si>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</si>
  <si>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</si>
  <si>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</si>
  <si>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</si>
  <si>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</si>
  <si>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</si>
  <si>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</si>
  <si>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</si>
  <si>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</si>
  <si>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</si>
  <si>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</si>
  <si>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</si>
  <si>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</si>
  <si>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</si>
  <si>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</si>
  <si>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</si>
  <si>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</si>
  <si>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</si>
  <si>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</si>
  <si>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</si>
  <si>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</si>
  <si>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</si>
  <si>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</si>
  <si>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</si>
  <si>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</si>
  <si>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</si>
  <si>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</si>
  <si>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</si>
  <si>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</si>
  <si>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</si>
  <si>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</si>
  <si>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</si>
  <si>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</si>
  <si>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</si>
  <si>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</si>
  <si>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</si>
  <si>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</si>
  <si>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</si>
  <si>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</si>
  <si>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</si>
  <si>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</si>
  <si>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</si>
  <si>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</si>
  <si>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</si>
  <si>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</si>
  <si>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</si>
  <si>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</si>
  <si>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</si>
  <si>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</si>
  <si>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</si>
  <si>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</si>
  <si>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 xml:space="preserve"> -</t>
  </si>
  <si>
    <t>2210129
2210130</t>
  </si>
  <si>
    <t>2210040  2210042 2210057 2210043 2210044 2210046 2210047  2210048</t>
  </si>
  <si>
    <t>2210015 2210052 2210054 2210954 2210954 2210001 2210003 2210008 2210002</t>
  </si>
  <si>
    <t>2210298
2210645
2210655</t>
  </si>
  <si>
    <t>2210146
2210152</t>
  </si>
  <si>
    <t>2210900
2210954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</si>
</sst>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63500</xdr:rowOff>
    </xdr:from>
    <xdr:to>
      <xdr:col>17</xdr:col>
      <xdr:colOff>393700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54000"/>
          <a:ext cx="2209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topLeftCell="A13" workbookViewId="0">
      <selection activeCell="G14" sqref="G14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20.100000000000001" customHeight="1" x14ac:dyDescent="0.2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2:20" ht="20.100000000000001" customHeight="1" x14ac:dyDescent="0.2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>
        <v>43555</v>
      </c>
      <c r="D8" s="131" t="s">
        <v>3</v>
      </c>
      <c r="E8" s="132"/>
      <c r="F8" s="132"/>
      <c r="G8" s="132"/>
      <c r="H8" s="132"/>
      <c r="I8" s="132"/>
      <c r="J8" s="132"/>
      <c r="K8" s="13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34" t="s">
        <v>17</v>
      </c>
      <c r="C9" s="137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52" t="s">
        <v>24</v>
      </c>
      <c r="P9" s="153"/>
      <c r="Q9" s="153"/>
      <c r="R9" s="153"/>
      <c r="S9" s="153"/>
      <c r="T9" s="154"/>
    </row>
    <row r="10" spans="2:20" ht="17.100000000000001" customHeight="1" x14ac:dyDescent="0.2">
      <c r="B10" s="135"/>
      <c r="C10" s="138"/>
      <c r="D10" s="141"/>
      <c r="E10" s="144"/>
      <c r="F10" s="144"/>
      <c r="G10" s="144" t="s">
        <v>7</v>
      </c>
      <c r="H10" s="128" t="s">
        <v>25</v>
      </c>
      <c r="I10" s="128" t="s">
        <v>26</v>
      </c>
      <c r="J10" s="148" t="s">
        <v>1</v>
      </c>
      <c r="K10" s="146" t="s">
        <v>8</v>
      </c>
      <c r="L10" s="6"/>
      <c r="M10" s="150" t="s">
        <v>9</v>
      </c>
      <c r="N10" s="126" t="s">
        <v>10</v>
      </c>
      <c r="O10" s="155"/>
      <c r="P10" s="156"/>
      <c r="Q10" s="156"/>
      <c r="R10" s="156"/>
      <c r="S10" s="156"/>
      <c r="T10" s="157"/>
    </row>
    <row r="11" spans="2:20" ht="37.5" customHeight="1" thickBot="1" x14ac:dyDescent="0.25">
      <c r="B11" s="136"/>
      <c r="C11" s="139"/>
      <c r="D11" s="142"/>
      <c r="E11" s="34" t="s">
        <v>11</v>
      </c>
      <c r="F11" s="34" t="s">
        <v>12</v>
      </c>
      <c r="G11" s="128"/>
      <c r="H11" s="129"/>
      <c r="I11" s="158"/>
      <c r="J11" s="149"/>
      <c r="K11" s="147"/>
      <c r="L11" s="20"/>
      <c r="M11" s="151"/>
      <c r="N11" s="127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0.75" thickBot="1" x14ac:dyDescent="0.25">
      <c r="B12" s="30" t="s">
        <v>84</v>
      </c>
      <c r="C12" s="31" t="s">
        <v>83</v>
      </c>
      <c r="D12" s="55" t="s">
        <v>82</v>
      </c>
      <c r="E12" s="56">
        <v>43466</v>
      </c>
      <c r="F12" s="56">
        <v>43830</v>
      </c>
      <c r="G12" s="57" t="s">
        <v>28</v>
      </c>
      <c r="H12" s="83">
        <v>35</v>
      </c>
      <c r="I12" s="91" t="e">
        <f>+J12+(#REF!-#REF!)</f>
        <v>#REF!</v>
      </c>
      <c r="J12" s="83">
        <v>10</v>
      </c>
      <c r="K12" s="84">
        <v>2</v>
      </c>
      <c r="L12" s="33">
        <f>+K12/J12</f>
        <v>0.2</v>
      </c>
      <c r="M12" s="73">
        <f>DAYS360(E12,$C$8)/DAYS360(E12,F12)</f>
        <v>0.25</v>
      </c>
      <c r="N12" s="74">
        <f>IF(J12=0," -",IF(L12&gt;100%,100%,L12))</f>
        <v>0.2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0.75" thickBot="1" x14ac:dyDescent="0.25">
      <c r="B14" s="123" t="s">
        <v>89</v>
      </c>
      <c r="C14" s="31" t="s">
        <v>88</v>
      </c>
      <c r="D14" s="55" t="s">
        <v>85</v>
      </c>
      <c r="E14" s="56">
        <v>43466</v>
      </c>
      <c r="F14" s="56">
        <v>43830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0</v>
      </c>
      <c r="L14" s="33">
        <f t="shared" ref="L14:L68" si="0">+K14/J14</f>
        <v>0</v>
      </c>
      <c r="M14" s="22">
        <f t="shared" ref="M14:M68" si="1">DAYS360(E14,$C$8)/DAYS360(E14,F14)</f>
        <v>0.25</v>
      </c>
      <c r="N14" s="32">
        <f t="shared" ref="N14:N68" si="2">IF(J14=0," -",IF(L14&gt;100%,100%,L14))</f>
        <v>0</v>
      </c>
      <c r="O14" s="108" t="s">
        <v>96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2.95" customHeight="1" thickBot="1" x14ac:dyDescent="0.25">
      <c r="B15" s="124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75.75" thickBot="1" x14ac:dyDescent="0.25">
      <c r="B16" s="125"/>
      <c r="C16" s="31" t="s">
        <v>87</v>
      </c>
      <c r="D16" s="55" t="s">
        <v>86</v>
      </c>
      <c r="E16" s="56">
        <v>43466</v>
      </c>
      <c r="F16" s="56">
        <v>43830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0.25</v>
      </c>
      <c r="L16" s="21">
        <f t="shared" si="0"/>
        <v>0.25</v>
      </c>
      <c r="M16" s="22">
        <f t="shared" si="1"/>
        <v>0.25</v>
      </c>
      <c r="N16" s="32">
        <f t="shared" si="2"/>
        <v>0.25</v>
      </c>
      <c r="O16" s="108" t="s">
        <v>96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2.95" customHeight="1" thickBot="1" x14ac:dyDescent="0.25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 x14ac:dyDescent="0.2">
      <c r="B18" s="123" t="s">
        <v>95</v>
      </c>
      <c r="C18" s="120" t="s">
        <v>94</v>
      </c>
      <c r="D18" s="118" t="s">
        <v>90</v>
      </c>
      <c r="E18" s="60">
        <v>43466</v>
      </c>
      <c r="F18" s="100">
        <v>43830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0.25</v>
      </c>
      <c r="N18" s="32">
        <f t="shared" si="2"/>
        <v>1</v>
      </c>
      <c r="O18" s="110" t="s">
        <v>97</v>
      </c>
      <c r="P18" s="87">
        <v>2880000</v>
      </c>
      <c r="Q18" s="87">
        <v>649351</v>
      </c>
      <c r="R18" s="87">
        <v>0</v>
      </c>
      <c r="S18" s="19">
        <f t="shared" si="3"/>
        <v>0.22546909722222222</v>
      </c>
      <c r="T18" s="18" t="str">
        <f t="shared" si="4"/>
        <v xml:space="preserve"> -</v>
      </c>
    </row>
    <row r="19" spans="2:20" ht="60" x14ac:dyDescent="0.2">
      <c r="B19" s="124"/>
      <c r="C19" s="121"/>
      <c r="D19" s="116"/>
      <c r="E19" s="53">
        <v>43466</v>
      </c>
      <c r="F19" s="102">
        <v>43830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0</v>
      </c>
      <c r="L19" s="33">
        <f t="shared" si="0"/>
        <v>0</v>
      </c>
      <c r="M19" s="22">
        <f t="shared" si="1"/>
        <v>0.25</v>
      </c>
      <c r="N19" s="32">
        <f t="shared" si="2"/>
        <v>0</v>
      </c>
      <c r="O19" s="111">
        <v>2210645</v>
      </c>
      <c r="P19" s="89">
        <v>0</v>
      </c>
      <c r="Q19" s="89">
        <v>0</v>
      </c>
      <c r="R19" s="89">
        <v>0</v>
      </c>
      <c r="S19" s="27" t="str">
        <f t="shared" si="3"/>
        <v xml:space="preserve"> -</v>
      </c>
      <c r="T19" s="23" t="str">
        <f t="shared" si="4"/>
        <v xml:space="preserve"> -</v>
      </c>
    </row>
    <row r="20" spans="2:20" ht="60" x14ac:dyDescent="0.2">
      <c r="B20" s="124"/>
      <c r="C20" s="121"/>
      <c r="D20" s="116"/>
      <c r="E20" s="53">
        <v>43466</v>
      </c>
      <c r="F20" s="102">
        <v>43830</v>
      </c>
      <c r="G20" s="10" t="s">
        <v>33</v>
      </c>
      <c r="H20" s="89">
        <v>23</v>
      </c>
      <c r="I20" s="89" t="e">
        <f>+J20+(#REF!-#REF!)</f>
        <v>#REF!</v>
      </c>
      <c r="J20" s="89">
        <v>5</v>
      </c>
      <c r="K20" s="90">
        <v>0</v>
      </c>
      <c r="L20" s="33">
        <f t="shared" si="0"/>
        <v>0</v>
      </c>
      <c r="M20" s="22">
        <f t="shared" si="1"/>
        <v>0.25</v>
      </c>
      <c r="N20" s="32">
        <f t="shared" si="2"/>
        <v>0</v>
      </c>
      <c r="O20" s="111">
        <v>2210298</v>
      </c>
      <c r="P20" s="89">
        <v>3614877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 x14ac:dyDescent="0.2">
      <c r="B21" s="124"/>
      <c r="C21" s="121"/>
      <c r="D21" s="116"/>
      <c r="E21" s="53">
        <v>43466</v>
      </c>
      <c r="F21" s="102">
        <v>43830</v>
      </c>
      <c r="G21" s="10" t="s">
        <v>34</v>
      </c>
      <c r="H21" s="89">
        <v>17400</v>
      </c>
      <c r="I21" s="89" t="e">
        <f>+J21+(#REF!-#REF!)</f>
        <v>#REF!</v>
      </c>
      <c r="J21" s="89">
        <v>5200</v>
      </c>
      <c r="K21" s="90">
        <v>0</v>
      </c>
      <c r="L21" s="33">
        <f t="shared" si="0"/>
        <v>0</v>
      </c>
      <c r="M21" s="22">
        <f t="shared" si="1"/>
        <v>0.25</v>
      </c>
      <c r="N21" s="32">
        <f t="shared" si="2"/>
        <v>0</v>
      </c>
      <c r="O21" s="111">
        <v>2210645</v>
      </c>
      <c r="P21" s="89">
        <v>417502</v>
      </c>
      <c r="Q21" s="89">
        <v>0</v>
      </c>
      <c r="R21" s="89">
        <v>0</v>
      </c>
      <c r="S21" s="27">
        <f t="shared" si="3"/>
        <v>0</v>
      </c>
      <c r="T21" s="23" t="str">
        <f t="shared" si="4"/>
        <v xml:space="preserve"> -</v>
      </c>
    </row>
    <row r="22" spans="2:20" ht="45" x14ac:dyDescent="0.2">
      <c r="B22" s="124"/>
      <c r="C22" s="121"/>
      <c r="D22" s="116"/>
      <c r="E22" s="53">
        <v>43466</v>
      </c>
      <c r="F22" s="102">
        <v>43830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0</v>
      </c>
      <c r="L22" s="33">
        <f t="shared" si="0"/>
        <v>0</v>
      </c>
      <c r="M22" s="22">
        <f t="shared" si="1"/>
        <v>0.25</v>
      </c>
      <c r="N22" s="32">
        <f t="shared" si="2"/>
        <v>0</v>
      </c>
      <c r="O22" s="111">
        <v>2210208</v>
      </c>
      <c r="P22" s="89">
        <v>662788</v>
      </c>
      <c r="Q22" s="89">
        <v>0</v>
      </c>
      <c r="R22" s="89">
        <v>0</v>
      </c>
      <c r="S22" s="27">
        <f t="shared" si="3"/>
        <v>0</v>
      </c>
      <c r="T22" s="23" t="str">
        <f t="shared" si="4"/>
        <v xml:space="preserve"> -</v>
      </c>
    </row>
    <row r="23" spans="2:20" ht="45" customHeight="1" x14ac:dyDescent="0.2">
      <c r="B23" s="124"/>
      <c r="C23" s="121"/>
      <c r="D23" s="116"/>
      <c r="E23" s="53">
        <v>43466</v>
      </c>
      <c r="F23" s="102">
        <v>43830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0.25</v>
      </c>
      <c r="N23" s="32">
        <f t="shared" si="2"/>
        <v>1</v>
      </c>
      <c r="O23" s="111" t="s">
        <v>98</v>
      </c>
      <c r="P23" s="89">
        <v>153101205</v>
      </c>
      <c r="Q23" s="89">
        <v>36463520</v>
      </c>
      <c r="R23" s="89">
        <v>0</v>
      </c>
      <c r="S23" s="27">
        <f t="shared" si="3"/>
        <v>0.23816612024706141</v>
      </c>
      <c r="T23" s="23" t="str">
        <f t="shared" si="4"/>
        <v xml:space="preserve"> -</v>
      </c>
    </row>
    <row r="24" spans="2:20" ht="45" customHeight="1" x14ac:dyDescent="0.2">
      <c r="B24" s="124"/>
      <c r="C24" s="121"/>
      <c r="D24" s="116"/>
      <c r="E24" s="53">
        <v>43466</v>
      </c>
      <c r="F24" s="102">
        <v>43830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0.25</v>
      </c>
      <c r="N24" s="32">
        <f t="shared" si="2"/>
        <v>1</v>
      </c>
      <c r="O24" s="111" t="s">
        <v>99</v>
      </c>
      <c r="P24" s="89">
        <v>31787072</v>
      </c>
      <c r="Q24" s="89">
        <v>15459539</v>
      </c>
      <c r="R24" s="89">
        <v>0</v>
      </c>
      <c r="S24" s="27">
        <f t="shared" si="3"/>
        <v>0.48634674499117125</v>
      </c>
      <c r="T24" s="23" t="str">
        <f t="shared" si="4"/>
        <v xml:space="preserve"> -</v>
      </c>
    </row>
    <row r="25" spans="2:20" ht="45" x14ac:dyDescent="0.2">
      <c r="B25" s="124"/>
      <c r="C25" s="121"/>
      <c r="D25" s="116"/>
      <c r="E25" s="53">
        <v>43466</v>
      </c>
      <c r="F25" s="102">
        <v>43830</v>
      </c>
      <c r="G25" s="10" t="s">
        <v>38</v>
      </c>
      <c r="H25" s="89">
        <v>12</v>
      </c>
      <c r="I25" s="89" t="e">
        <f>+J25+(#REF!-#REF!)</f>
        <v>#REF!</v>
      </c>
      <c r="J25" s="89">
        <v>4</v>
      </c>
      <c r="K25" s="90">
        <v>0</v>
      </c>
      <c r="L25" s="33">
        <f t="shared" si="0"/>
        <v>0</v>
      </c>
      <c r="M25" s="22">
        <f t="shared" si="1"/>
        <v>0.25</v>
      </c>
      <c r="N25" s="32">
        <f t="shared" si="2"/>
        <v>0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45" x14ac:dyDescent="0.2">
      <c r="B26" s="124"/>
      <c r="C26" s="121"/>
      <c r="D26" s="116"/>
      <c r="E26" s="53">
        <v>43466</v>
      </c>
      <c r="F26" s="102">
        <v>43830</v>
      </c>
      <c r="G26" s="10" t="s">
        <v>39</v>
      </c>
      <c r="H26" s="89">
        <v>4</v>
      </c>
      <c r="I26" s="89" t="e">
        <f>+J26+(#REF!-#REF!)</f>
        <v>#REF!</v>
      </c>
      <c r="J26" s="89">
        <v>1</v>
      </c>
      <c r="K26" s="90">
        <v>1</v>
      </c>
      <c r="L26" s="33">
        <f t="shared" si="0"/>
        <v>1</v>
      </c>
      <c r="M26" s="22">
        <f t="shared" si="1"/>
        <v>0.25</v>
      </c>
      <c r="N26" s="32">
        <f t="shared" si="2"/>
        <v>1</v>
      </c>
      <c r="O26" s="111">
        <v>2210297</v>
      </c>
      <c r="P26" s="89">
        <v>550494</v>
      </c>
      <c r="Q26" s="89">
        <v>287972</v>
      </c>
      <c r="R26" s="89">
        <v>0</v>
      </c>
      <c r="S26" s="27">
        <f t="shared" si="3"/>
        <v>0.52311560162326931</v>
      </c>
      <c r="T26" s="23" t="str">
        <f t="shared" si="4"/>
        <v xml:space="preserve"> -</v>
      </c>
    </row>
    <row r="27" spans="2:20" ht="60" x14ac:dyDescent="0.2">
      <c r="B27" s="124"/>
      <c r="C27" s="121"/>
      <c r="D27" s="116"/>
      <c r="E27" s="53">
        <v>43466</v>
      </c>
      <c r="F27" s="102">
        <v>43830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0.4</v>
      </c>
      <c r="L27" s="33">
        <f t="shared" si="0"/>
        <v>0.4</v>
      </c>
      <c r="M27" s="22">
        <f t="shared" si="1"/>
        <v>0.25</v>
      </c>
      <c r="N27" s="32">
        <f t="shared" si="2"/>
        <v>0.4</v>
      </c>
      <c r="O27" s="111" t="s">
        <v>100</v>
      </c>
      <c r="P27" s="89">
        <v>6816412</v>
      </c>
      <c r="Q27" s="89">
        <v>3070425</v>
      </c>
      <c r="R27" s="89">
        <v>0</v>
      </c>
      <c r="S27" s="27">
        <f t="shared" si="3"/>
        <v>0.45044592374991416</v>
      </c>
      <c r="T27" s="23" t="str">
        <f t="shared" si="4"/>
        <v xml:space="preserve"> -</v>
      </c>
    </row>
    <row r="28" spans="2:20" ht="75" x14ac:dyDescent="0.2">
      <c r="B28" s="124"/>
      <c r="C28" s="121"/>
      <c r="D28" s="116"/>
      <c r="E28" s="53">
        <v>43466</v>
      </c>
      <c r="F28" s="102">
        <v>43830</v>
      </c>
      <c r="G28" s="10" t="s">
        <v>41</v>
      </c>
      <c r="H28" s="89">
        <v>10</v>
      </c>
      <c r="I28" s="89" t="e">
        <f>+J28+(#REF!-#REF!)</f>
        <v>#REF!</v>
      </c>
      <c r="J28" s="89">
        <v>1</v>
      </c>
      <c r="K28" s="90">
        <v>0</v>
      </c>
      <c r="L28" s="33">
        <f t="shared" si="0"/>
        <v>0</v>
      </c>
      <c r="M28" s="22">
        <f t="shared" si="1"/>
        <v>0.25</v>
      </c>
      <c r="N28" s="32">
        <f t="shared" si="2"/>
        <v>0</v>
      </c>
      <c r="O28" s="111" t="s">
        <v>96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60" x14ac:dyDescent="0.2">
      <c r="B29" s="124"/>
      <c r="C29" s="121"/>
      <c r="D29" s="116"/>
      <c r="E29" s="53">
        <v>43466</v>
      </c>
      <c r="F29" s="102">
        <v>43830</v>
      </c>
      <c r="G29" s="10" t="s">
        <v>42</v>
      </c>
      <c r="H29" s="89">
        <v>13</v>
      </c>
      <c r="I29" s="89" t="e">
        <f>+J29+(#REF!-#REF!)</f>
        <v>#REF!</v>
      </c>
      <c r="J29" s="89">
        <v>4</v>
      </c>
      <c r="K29" s="90">
        <v>0</v>
      </c>
      <c r="L29" s="33">
        <f t="shared" si="0"/>
        <v>0</v>
      </c>
      <c r="M29" s="22">
        <f t="shared" si="1"/>
        <v>0.25</v>
      </c>
      <c r="N29" s="32">
        <f t="shared" si="2"/>
        <v>0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0.75" thickBot="1" x14ac:dyDescent="0.25">
      <c r="B30" s="124"/>
      <c r="C30" s="121"/>
      <c r="D30" s="117"/>
      <c r="E30" s="64">
        <v>43466</v>
      </c>
      <c r="F30" s="103">
        <v>43830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0.25</v>
      </c>
      <c r="L30" s="65">
        <f t="shared" si="0"/>
        <v>0.25</v>
      </c>
      <c r="M30" s="66">
        <f t="shared" si="1"/>
        <v>0.25</v>
      </c>
      <c r="N30" s="67">
        <f t="shared" si="2"/>
        <v>0.25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45" x14ac:dyDescent="0.2">
      <c r="B31" s="124"/>
      <c r="C31" s="121"/>
      <c r="D31" s="118" t="s">
        <v>91</v>
      </c>
      <c r="E31" s="60">
        <v>43466</v>
      </c>
      <c r="F31" s="100">
        <v>43830</v>
      </c>
      <c r="G31" s="82" t="s">
        <v>44</v>
      </c>
      <c r="H31" s="87">
        <v>581</v>
      </c>
      <c r="I31" s="93" t="e">
        <f>+J31+(#REF!-#REF!)</f>
        <v>#REF!</v>
      </c>
      <c r="J31" s="87">
        <v>145</v>
      </c>
      <c r="K31" s="88">
        <v>255</v>
      </c>
      <c r="L31" s="77">
        <f t="shared" si="0"/>
        <v>1.7586206896551724</v>
      </c>
      <c r="M31" s="17">
        <f t="shared" si="1"/>
        <v>0.25</v>
      </c>
      <c r="N31" s="78">
        <f t="shared" si="2"/>
        <v>1</v>
      </c>
      <c r="O31" s="110" t="s">
        <v>96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60" x14ac:dyDescent="0.2">
      <c r="B32" s="124"/>
      <c r="C32" s="121"/>
      <c r="D32" s="116"/>
      <c r="E32" s="53">
        <v>43466</v>
      </c>
      <c r="F32" s="102">
        <v>43830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0.25</v>
      </c>
      <c r="N32" s="32">
        <f t="shared" si="2"/>
        <v>1</v>
      </c>
      <c r="O32" s="111">
        <v>2210146</v>
      </c>
      <c r="P32" s="89">
        <v>4000</v>
      </c>
      <c r="Q32" s="89">
        <v>4000</v>
      </c>
      <c r="R32" s="89">
        <v>0</v>
      </c>
      <c r="S32" s="27">
        <f t="shared" si="3"/>
        <v>1</v>
      </c>
      <c r="T32" s="23" t="str">
        <f t="shared" si="4"/>
        <v xml:space="preserve"> -</v>
      </c>
    </row>
    <row r="33" spans="2:20" ht="60" x14ac:dyDescent="0.2">
      <c r="B33" s="124"/>
      <c r="C33" s="121"/>
      <c r="D33" s="116"/>
      <c r="E33" s="53">
        <v>43466</v>
      </c>
      <c r="F33" s="102">
        <v>43830</v>
      </c>
      <c r="G33" s="10" t="s">
        <v>46</v>
      </c>
      <c r="H33" s="89">
        <v>4570</v>
      </c>
      <c r="I33" s="89" t="e">
        <f>+J33+(#REF!-#REF!)</f>
        <v>#REF!</v>
      </c>
      <c r="J33" s="89">
        <v>1393</v>
      </c>
      <c r="K33" s="90">
        <v>1116</v>
      </c>
      <c r="L33" s="33">
        <f t="shared" si="0"/>
        <v>0.80114860014357503</v>
      </c>
      <c r="M33" s="22">
        <f t="shared" si="1"/>
        <v>0.25</v>
      </c>
      <c r="N33" s="32">
        <f t="shared" si="2"/>
        <v>0.80114860014357503</v>
      </c>
      <c r="O33" s="111" t="s">
        <v>101</v>
      </c>
      <c r="P33" s="89">
        <v>4765757</v>
      </c>
      <c r="Q33" s="89">
        <v>2547939</v>
      </c>
      <c r="R33" s="89">
        <v>0</v>
      </c>
      <c r="S33" s="27">
        <f t="shared" si="3"/>
        <v>0.53463468657759927</v>
      </c>
      <c r="T33" s="23" t="str">
        <f t="shared" si="4"/>
        <v xml:space="preserve"> -</v>
      </c>
    </row>
    <row r="34" spans="2:20" ht="45" x14ac:dyDescent="0.2">
      <c r="B34" s="124"/>
      <c r="C34" s="121"/>
      <c r="D34" s="116"/>
      <c r="E34" s="53">
        <v>43466</v>
      </c>
      <c r="F34" s="102">
        <v>43830</v>
      </c>
      <c r="G34" s="10" t="s">
        <v>47</v>
      </c>
      <c r="H34" s="89">
        <v>800</v>
      </c>
      <c r="I34" s="89" t="e">
        <f>+J34+(#REF!-#REF!)</f>
        <v>#REF!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0.25</v>
      </c>
      <c r="N34" s="32" t="str">
        <f t="shared" si="2"/>
        <v xml:space="preserve"> -</v>
      </c>
      <c r="O34" s="111" t="s">
        <v>96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 x14ac:dyDescent="0.2">
      <c r="B35" s="124"/>
      <c r="C35" s="121"/>
      <c r="D35" s="116"/>
      <c r="E35" s="53">
        <v>43466</v>
      </c>
      <c r="F35" s="102">
        <v>43830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0.25</v>
      </c>
      <c r="N35" s="32">
        <f t="shared" si="2"/>
        <v>1</v>
      </c>
      <c r="O35" s="111">
        <v>2210940</v>
      </c>
      <c r="P35" s="89">
        <v>3710000</v>
      </c>
      <c r="Q35" s="89">
        <v>3664448</v>
      </c>
      <c r="R35" s="89">
        <v>0</v>
      </c>
      <c r="S35" s="27">
        <f t="shared" si="3"/>
        <v>0.98772183288409698</v>
      </c>
      <c r="T35" s="23" t="str">
        <f t="shared" si="4"/>
        <v xml:space="preserve"> -</v>
      </c>
    </row>
    <row r="36" spans="2:20" ht="30" x14ac:dyDescent="0.2">
      <c r="B36" s="124"/>
      <c r="C36" s="121"/>
      <c r="D36" s="116"/>
      <c r="E36" s="53">
        <v>43466</v>
      </c>
      <c r="F36" s="102">
        <v>43830</v>
      </c>
      <c r="G36" s="10" t="s">
        <v>49</v>
      </c>
      <c r="H36" s="89">
        <v>12800</v>
      </c>
      <c r="I36" s="89" t="e">
        <f>+J36+(#REF!-#REF!)</f>
        <v>#REF!</v>
      </c>
      <c r="J36" s="89">
        <v>3417</v>
      </c>
      <c r="K36" s="90">
        <v>3460</v>
      </c>
      <c r="L36" s="33">
        <f t="shared" si="0"/>
        <v>1.0125841381328651</v>
      </c>
      <c r="M36" s="22">
        <f t="shared" si="1"/>
        <v>0.25</v>
      </c>
      <c r="N36" s="32">
        <f t="shared" si="2"/>
        <v>1</v>
      </c>
      <c r="O36" s="111">
        <v>2210913</v>
      </c>
      <c r="P36" s="89">
        <v>105618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75" x14ac:dyDescent="0.2">
      <c r="B37" s="124"/>
      <c r="C37" s="121"/>
      <c r="D37" s="116"/>
      <c r="E37" s="53">
        <v>43466</v>
      </c>
      <c r="F37" s="102">
        <v>43830</v>
      </c>
      <c r="G37" s="10" t="s">
        <v>50</v>
      </c>
      <c r="H37" s="89">
        <v>47</v>
      </c>
      <c r="I37" s="89" t="e">
        <f>+J37+(#REF!-#REF!)</f>
        <v>#REF!</v>
      </c>
      <c r="J37" s="89">
        <v>15</v>
      </c>
      <c r="K37" s="90">
        <v>0</v>
      </c>
      <c r="L37" s="33">
        <f t="shared" si="0"/>
        <v>0</v>
      </c>
      <c r="M37" s="22">
        <f t="shared" si="1"/>
        <v>0.25</v>
      </c>
      <c r="N37" s="32">
        <f t="shared" si="2"/>
        <v>0</v>
      </c>
      <c r="O37" s="111">
        <v>2210005</v>
      </c>
      <c r="P37" s="89">
        <v>0</v>
      </c>
      <c r="Q37" s="89">
        <v>0</v>
      </c>
      <c r="R37" s="89">
        <v>0</v>
      </c>
      <c r="S37" s="27" t="str">
        <f t="shared" si="3"/>
        <v xml:space="preserve"> -</v>
      </c>
      <c r="T37" s="23" t="str">
        <f t="shared" si="4"/>
        <v xml:space="preserve"> -</v>
      </c>
    </row>
    <row r="38" spans="2:20" ht="60" x14ac:dyDescent="0.2">
      <c r="B38" s="124"/>
      <c r="C38" s="121"/>
      <c r="D38" s="116"/>
      <c r="E38" s="53">
        <v>43466</v>
      </c>
      <c r="F38" s="102">
        <v>43830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0.25</v>
      </c>
      <c r="N38" s="32">
        <f t="shared" si="2"/>
        <v>1</v>
      </c>
      <c r="O38" s="111">
        <v>2210005</v>
      </c>
      <c r="P38" s="89">
        <v>902920</v>
      </c>
      <c r="Q38" s="89">
        <v>863867</v>
      </c>
      <c r="R38" s="89">
        <v>0</v>
      </c>
      <c r="S38" s="27">
        <f t="shared" si="3"/>
        <v>0.95674810614450889</v>
      </c>
      <c r="T38" s="23" t="str">
        <f t="shared" si="4"/>
        <v xml:space="preserve"> -</v>
      </c>
    </row>
    <row r="39" spans="2:20" ht="45" x14ac:dyDescent="0.2">
      <c r="B39" s="124"/>
      <c r="C39" s="121"/>
      <c r="D39" s="116"/>
      <c r="E39" s="53">
        <v>43466</v>
      </c>
      <c r="F39" s="102">
        <v>43830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9828</v>
      </c>
      <c r="L39" s="33">
        <f t="shared" si="0"/>
        <v>1.0238566517345558</v>
      </c>
      <c r="M39" s="22">
        <f t="shared" si="1"/>
        <v>0.25</v>
      </c>
      <c r="N39" s="32">
        <f t="shared" si="2"/>
        <v>1</v>
      </c>
      <c r="O39" s="111">
        <v>2210634</v>
      </c>
      <c r="P39" s="89">
        <v>14126807</v>
      </c>
      <c r="Q39" s="89">
        <v>6393689</v>
      </c>
      <c r="R39" s="89">
        <v>0</v>
      </c>
      <c r="S39" s="27">
        <f t="shared" si="3"/>
        <v>0.45259264885547029</v>
      </c>
      <c r="T39" s="23" t="str">
        <f t="shared" si="4"/>
        <v xml:space="preserve"> -</v>
      </c>
    </row>
    <row r="40" spans="2:20" ht="45" x14ac:dyDescent="0.2">
      <c r="B40" s="124"/>
      <c r="C40" s="121"/>
      <c r="D40" s="116"/>
      <c r="E40" s="53">
        <v>43466</v>
      </c>
      <c r="F40" s="102">
        <v>43830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24801</v>
      </c>
      <c r="L40" s="33">
        <f t="shared" si="0"/>
        <v>0.87512350035285813</v>
      </c>
      <c r="M40" s="22">
        <f t="shared" si="1"/>
        <v>0.25</v>
      </c>
      <c r="N40" s="32">
        <f t="shared" si="2"/>
        <v>0.87512350035285813</v>
      </c>
      <c r="O40" s="111">
        <v>2210803</v>
      </c>
      <c r="P40" s="89">
        <v>20797783</v>
      </c>
      <c r="Q40" s="89">
        <v>20280742</v>
      </c>
      <c r="R40" s="89">
        <v>0</v>
      </c>
      <c r="S40" s="27">
        <f t="shared" si="3"/>
        <v>0.97513960983245185</v>
      </c>
      <c r="T40" s="23" t="str">
        <f t="shared" si="4"/>
        <v xml:space="preserve"> -</v>
      </c>
    </row>
    <row r="41" spans="2:20" ht="60" x14ac:dyDescent="0.2">
      <c r="B41" s="124"/>
      <c r="C41" s="121"/>
      <c r="D41" s="116"/>
      <c r="E41" s="53">
        <v>43466</v>
      </c>
      <c r="F41" s="102">
        <v>43830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0.25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60" x14ac:dyDescent="0.2">
      <c r="B42" s="124"/>
      <c r="C42" s="121"/>
      <c r="D42" s="116"/>
      <c r="E42" s="53">
        <v>43466</v>
      </c>
      <c r="F42" s="102">
        <v>43830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0.25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 x14ac:dyDescent="0.2">
      <c r="B43" s="124"/>
      <c r="C43" s="121"/>
      <c r="D43" s="116"/>
      <c r="E43" s="53">
        <v>43466</v>
      </c>
      <c r="F43" s="102">
        <v>43830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0.25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45" x14ac:dyDescent="0.2">
      <c r="B44" s="124"/>
      <c r="C44" s="121"/>
      <c r="D44" s="116"/>
      <c r="E44" s="53">
        <v>43466</v>
      </c>
      <c r="F44" s="102">
        <v>43830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0.7</v>
      </c>
      <c r="L44" s="33">
        <f t="shared" si="0"/>
        <v>0.7</v>
      </c>
      <c r="M44" s="22">
        <f t="shared" si="1"/>
        <v>0.25</v>
      </c>
      <c r="N44" s="32">
        <f t="shared" si="2"/>
        <v>0.7</v>
      </c>
      <c r="O44" s="111">
        <v>2210803</v>
      </c>
      <c r="P44" s="89">
        <v>2354727</v>
      </c>
      <c r="Q44" s="89">
        <v>854727</v>
      </c>
      <c r="R44" s="89">
        <v>0</v>
      </c>
      <c r="S44" s="27">
        <f t="shared" si="3"/>
        <v>0.36298347961356031</v>
      </c>
      <c r="T44" s="23" t="str">
        <f t="shared" si="4"/>
        <v xml:space="preserve"> -</v>
      </c>
    </row>
    <row r="45" spans="2:20" ht="30.75" thickBot="1" x14ac:dyDescent="0.25">
      <c r="B45" s="124"/>
      <c r="C45" s="121"/>
      <c r="D45" s="119"/>
      <c r="E45" s="61">
        <v>43466</v>
      </c>
      <c r="F45" s="105">
        <v>43830</v>
      </c>
      <c r="G45" s="11" t="s">
        <v>58</v>
      </c>
      <c r="H45" s="91">
        <v>2</v>
      </c>
      <c r="I45" s="91" t="e">
        <f>+J45+(#REF!-#REF!)</f>
        <v>#REF!</v>
      </c>
      <c r="J45" s="91">
        <v>0</v>
      </c>
      <c r="K45" s="92">
        <v>0</v>
      </c>
      <c r="L45" s="79" t="e">
        <f t="shared" si="0"/>
        <v>#DIV/0!</v>
      </c>
      <c r="M45" s="80">
        <f t="shared" si="1"/>
        <v>0.25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 x14ac:dyDescent="0.2">
      <c r="B46" s="124"/>
      <c r="C46" s="121"/>
      <c r="D46" s="115" t="s">
        <v>92</v>
      </c>
      <c r="E46" s="71">
        <v>43466</v>
      </c>
      <c r="F46" s="106">
        <v>43830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0.25</v>
      </c>
      <c r="N46" s="74">
        <f t="shared" si="2"/>
        <v>1</v>
      </c>
      <c r="O46" s="114">
        <v>2210258</v>
      </c>
      <c r="P46" s="93">
        <v>150000</v>
      </c>
      <c r="Q46" s="93">
        <v>0</v>
      </c>
      <c r="R46" s="93">
        <v>0</v>
      </c>
      <c r="S46" s="75">
        <f t="shared" si="3"/>
        <v>0</v>
      </c>
      <c r="T46" s="76" t="str">
        <f t="shared" si="4"/>
        <v xml:space="preserve"> -</v>
      </c>
    </row>
    <row r="47" spans="2:20" ht="45" x14ac:dyDescent="0.2">
      <c r="B47" s="124"/>
      <c r="C47" s="121"/>
      <c r="D47" s="116"/>
      <c r="E47" s="53">
        <v>43466</v>
      </c>
      <c r="F47" s="102">
        <v>43830</v>
      </c>
      <c r="G47" s="10" t="s">
        <v>60</v>
      </c>
      <c r="H47" s="89">
        <v>188</v>
      </c>
      <c r="I47" s="89" t="e">
        <f>+J47+(#REF!-#REF!)</f>
        <v>#REF!</v>
      </c>
      <c r="J47" s="89">
        <v>47</v>
      </c>
      <c r="K47" s="90">
        <v>0</v>
      </c>
      <c r="L47" s="33">
        <f t="shared" si="0"/>
        <v>0</v>
      </c>
      <c r="M47" s="22">
        <f t="shared" si="1"/>
        <v>0.25</v>
      </c>
      <c r="N47" s="32">
        <f t="shared" si="2"/>
        <v>0</v>
      </c>
      <c r="O47" s="111" t="s">
        <v>96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90" x14ac:dyDescent="0.2">
      <c r="B48" s="124"/>
      <c r="C48" s="121"/>
      <c r="D48" s="116"/>
      <c r="E48" s="53">
        <v>43466</v>
      </c>
      <c r="F48" s="102">
        <v>43830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0.5</v>
      </c>
      <c r="L48" s="33">
        <f t="shared" si="0"/>
        <v>0.5</v>
      </c>
      <c r="M48" s="22">
        <f t="shared" si="1"/>
        <v>0.25</v>
      </c>
      <c r="N48" s="32">
        <f t="shared" si="2"/>
        <v>0.5</v>
      </c>
      <c r="O48" s="111">
        <v>2210257</v>
      </c>
      <c r="P48" s="89">
        <v>192000</v>
      </c>
      <c r="Q48" s="89">
        <v>10349</v>
      </c>
      <c r="R48" s="89">
        <v>0</v>
      </c>
      <c r="S48" s="27">
        <f t="shared" si="3"/>
        <v>5.390104166666667E-2</v>
      </c>
      <c r="T48" s="23" t="str">
        <f t="shared" si="4"/>
        <v xml:space="preserve"> -</v>
      </c>
    </row>
    <row r="49" spans="2:20" ht="60.75" thickBot="1" x14ac:dyDescent="0.25">
      <c r="B49" s="124"/>
      <c r="C49" s="121"/>
      <c r="D49" s="117"/>
      <c r="E49" s="64">
        <v>43466</v>
      </c>
      <c r="F49" s="103">
        <v>43830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0.25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 x14ac:dyDescent="0.2">
      <c r="B50" s="124"/>
      <c r="C50" s="121"/>
      <c r="D50" s="118" t="s">
        <v>93</v>
      </c>
      <c r="E50" s="60">
        <v>43466</v>
      </c>
      <c r="F50" s="100">
        <v>43830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0.25</v>
      </c>
      <c r="N50" s="78">
        <f t="shared" si="2"/>
        <v>1</v>
      </c>
      <c r="O50" s="110" t="s">
        <v>96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60" x14ac:dyDescent="0.2">
      <c r="B51" s="124"/>
      <c r="C51" s="121"/>
      <c r="D51" s="116"/>
      <c r="E51" s="53">
        <v>43466</v>
      </c>
      <c r="F51" s="102">
        <v>43830</v>
      </c>
      <c r="G51" s="10" t="s">
        <v>64</v>
      </c>
      <c r="H51" s="89">
        <v>480</v>
      </c>
      <c r="I51" s="89" t="e">
        <f>+J51+(#REF!-#REF!)</f>
        <v>#REF!</v>
      </c>
      <c r="J51" s="89">
        <v>160</v>
      </c>
      <c r="K51" s="90">
        <v>0</v>
      </c>
      <c r="L51" s="33">
        <f t="shared" si="0"/>
        <v>0</v>
      </c>
      <c r="M51" s="22">
        <f t="shared" si="1"/>
        <v>0.25</v>
      </c>
      <c r="N51" s="32">
        <f t="shared" si="2"/>
        <v>0</v>
      </c>
      <c r="O51" s="111">
        <v>2210900</v>
      </c>
      <c r="P51" s="89">
        <v>379379</v>
      </c>
      <c r="Q51" s="89">
        <v>0</v>
      </c>
      <c r="R51" s="89">
        <v>0</v>
      </c>
      <c r="S51" s="27">
        <f t="shared" si="3"/>
        <v>0</v>
      </c>
      <c r="T51" s="23" t="str">
        <f t="shared" si="4"/>
        <v xml:space="preserve"> -</v>
      </c>
    </row>
    <row r="52" spans="2:20" ht="75" x14ac:dyDescent="0.2">
      <c r="B52" s="124"/>
      <c r="C52" s="121"/>
      <c r="D52" s="116"/>
      <c r="E52" s="53">
        <v>43466</v>
      </c>
      <c r="F52" s="102">
        <v>43830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0</v>
      </c>
      <c r="L52" s="33">
        <f t="shared" si="0"/>
        <v>0</v>
      </c>
      <c r="M52" s="22">
        <f t="shared" si="1"/>
        <v>0.25</v>
      </c>
      <c r="N52" s="32">
        <f t="shared" si="2"/>
        <v>0</v>
      </c>
      <c r="O52" s="111">
        <v>2210900</v>
      </c>
      <c r="P52" s="89">
        <v>379379</v>
      </c>
      <c r="Q52" s="89">
        <v>0</v>
      </c>
      <c r="R52" s="89">
        <v>0</v>
      </c>
      <c r="S52" s="27">
        <f t="shared" si="3"/>
        <v>0</v>
      </c>
      <c r="T52" s="23" t="str">
        <f t="shared" si="4"/>
        <v xml:space="preserve"> -</v>
      </c>
    </row>
    <row r="53" spans="2:20" ht="45" x14ac:dyDescent="0.2">
      <c r="B53" s="124"/>
      <c r="C53" s="121"/>
      <c r="D53" s="116"/>
      <c r="E53" s="53">
        <v>43466</v>
      </c>
      <c r="F53" s="102">
        <v>43830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0.25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60" x14ac:dyDescent="0.2">
      <c r="B54" s="124"/>
      <c r="C54" s="121"/>
      <c r="D54" s="116"/>
      <c r="E54" s="53">
        <v>43466</v>
      </c>
      <c r="F54" s="102">
        <v>43830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0</v>
      </c>
      <c r="L54" s="33">
        <f t="shared" si="0"/>
        <v>0</v>
      </c>
      <c r="M54" s="22">
        <f t="shared" si="1"/>
        <v>0.25</v>
      </c>
      <c r="N54" s="32">
        <f t="shared" si="2"/>
        <v>0</v>
      </c>
      <c r="O54" s="111">
        <v>2210900</v>
      </c>
      <c r="P54" s="89">
        <v>121293</v>
      </c>
      <c r="Q54" s="89">
        <v>0</v>
      </c>
      <c r="R54" s="89">
        <v>0</v>
      </c>
      <c r="S54" s="27">
        <f t="shared" si="3"/>
        <v>0</v>
      </c>
      <c r="T54" s="23" t="str">
        <f t="shared" si="4"/>
        <v xml:space="preserve"> -</v>
      </c>
    </row>
    <row r="55" spans="2:20" ht="60" x14ac:dyDescent="0.2">
      <c r="B55" s="124"/>
      <c r="C55" s="121"/>
      <c r="D55" s="116"/>
      <c r="E55" s="53">
        <v>43466</v>
      </c>
      <c r="F55" s="102">
        <v>43830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0.25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 x14ac:dyDescent="0.2">
      <c r="B56" s="124"/>
      <c r="C56" s="121"/>
      <c r="D56" s="116"/>
      <c r="E56" s="53">
        <v>43466</v>
      </c>
      <c r="F56" s="102">
        <v>43830</v>
      </c>
      <c r="G56" s="10" t="s">
        <v>69</v>
      </c>
      <c r="H56" s="89">
        <v>12</v>
      </c>
      <c r="I56" s="89" t="e">
        <f>+J56+(#REF!-#REF!)</f>
        <v>#REF!</v>
      </c>
      <c r="J56" s="89">
        <v>4</v>
      </c>
      <c r="K56" s="90">
        <v>6</v>
      </c>
      <c r="L56" s="33">
        <f t="shared" si="0"/>
        <v>1.5</v>
      </c>
      <c r="M56" s="22">
        <f t="shared" si="1"/>
        <v>0.25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75" x14ac:dyDescent="0.2">
      <c r="B57" s="124"/>
      <c r="C57" s="121"/>
      <c r="D57" s="116"/>
      <c r="E57" s="53">
        <v>43466</v>
      </c>
      <c r="F57" s="102">
        <v>43830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0.25</v>
      </c>
      <c r="N57" s="32">
        <f t="shared" si="2"/>
        <v>1</v>
      </c>
      <c r="O57" s="111">
        <v>2210900</v>
      </c>
      <c r="P57" s="89">
        <v>131638</v>
      </c>
      <c r="Q57" s="89">
        <v>0</v>
      </c>
      <c r="R57" s="89">
        <v>0</v>
      </c>
      <c r="S57" s="27">
        <f t="shared" si="3"/>
        <v>0</v>
      </c>
      <c r="T57" s="23" t="str">
        <f t="shared" si="4"/>
        <v xml:space="preserve"> -</v>
      </c>
    </row>
    <row r="58" spans="2:20" ht="60" x14ac:dyDescent="0.2">
      <c r="B58" s="124"/>
      <c r="C58" s="121"/>
      <c r="D58" s="116"/>
      <c r="E58" s="53">
        <v>43466</v>
      </c>
      <c r="F58" s="102">
        <v>43830</v>
      </c>
      <c r="G58" s="10" t="s">
        <v>71</v>
      </c>
      <c r="H58" s="89">
        <v>8</v>
      </c>
      <c r="I58" s="89" t="e">
        <f>+J58+(#REF!-#REF!)</f>
        <v>#REF!</v>
      </c>
      <c r="J58" s="89">
        <v>2</v>
      </c>
      <c r="K58" s="90">
        <v>0</v>
      </c>
      <c r="L58" s="33">
        <f t="shared" si="0"/>
        <v>0</v>
      </c>
      <c r="M58" s="22">
        <f t="shared" si="1"/>
        <v>0.25</v>
      </c>
      <c r="N58" s="32">
        <f t="shared" si="2"/>
        <v>0</v>
      </c>
      <c r="O58" s="111" t="s">
        <v>102</v>
      </c>
      <c r="P58" s="89">
        <v>58850</v>
      </c>
      <c r="Q58" s="89">
        <v>0</v>
      </c>
      <c r="R58" s="89">
        <v>0</v>
      </c>
      <c r="S58" s="27">
        <f t="shared" si="3"/>
        <v>0</v>
      </c>
      <c r="T58" s="23" t="str">
        <f t="shared" si="4"/>
        <v xml:space="preserve"> -</v>
      </c>
    </row>
    <row r="59" spans="2:20" ht="45" x14ac:dyDescent="0.2">
      <c r="B59" s="124"/>
      <c r="C59" s="121"/>
      <c r="D59" s="116"/>
      <c r="E59" s="53">
        <v>43466</v>
      </c>
      <c r="F59" s="102">
        <v>43830</v>
      </c>
      <c r="G59" s="10" t="s">
        <v>72</v>
      </c>
      <c r="H59" s="89">
        <v>340</v>
      </c>
      <c r="I59" s="89" t="e">
        <f>+J59+(#REF!-#REF!)</f>
        <v>#REF!</v>
      </c>
      <c r="J59" s="89">
        <v>115</v>
      </c>
      <c r="K59" s="90">
        <v>0</v>
      </c>
      <c r="L59" s="33">
        <f t="shared" si="0"/>
        <v>0</v>
      </c>
      <c r="M59" s="22">
        <f t="shared" si="1"/>
        <v>0.25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90" x14ac:dyDescent="0.2">
      <c r="B60" s="124"/>
      <c r="C60" s="121"/>
      <c r="D60" s="116"/>
      <c r="E60" s="53">
        <v>43466</v>
      </c>
      <c r="F60" s="102">
        <v>43830</v>
      </c>
      <c r="G60" s="10" t="s">
        <v>73</v>
      </c>
      <c r="H60" s="89">
        <v>2500</v>
      </c>
      <c r="I60" s="89" t="e">
        <f>+J60+(#REF!-#REF!)</f>
        <v>#REF!</v>
      </c>
      <c r="J60" s="89">
        <v>525</v>
      </c>
      <c r="K60" s="90">
        <v>683</v>
      </c>
      <c r="L60" s="33">
        <f t="shared" si="0"/>
        <v>1.3009523809523809</v>
      </c>
      <c r="M60" s="22">
        <f t="shared" si="1"/>
        <v>0.25</v>
      </c>
      <c r="N60" s="32">
        <f t="shared" si="2"/>
        <v>1</v>
      </c>
      <c r="O60" s="111">
        <v>2210900</v>
      </c>
      <c r="P60" s="89">
        <v>0</v>
      </c>
      <c r="Q60" s="89">
        <v>0</v>
      </c>
      <c r="R60" s="89">
        <v>0</v>
      </c>
      <c r="S60" s="27" t="str">
        <f t="shared" si="3"/>
        <v xml:space="preserve"> -</v>
      </c>
      <c r="T60" s="23" t="str">
        <f t="shared" si="4"/>
        <v xml:space="preserve"> -</v>
      </c>
    </row>
    <row r="61" spans="2:20" ht="45" x14ac:dyDescent="0.2">
      <c r="B61" s="124"/>
      <c r="C61" s="121"/>
      <c r="D61" s="116"/>
      <c r="E61" s="53">
        <v>43466</v>
      </c>
      <c r="F61" s="102">
        <v>43830</v>
      </c>
      <c r="G61" s="10" t="s">
        <v>74</v>
      </c>
      <c r="H61" s="89">
        <v>4</v>
      </c>
      <c r="I61" s="89" t="e">
        <f>+J61+(#REF!-#REF!)</f>
        <v>#REF!</v>
      </c>
      <c r="J61" s="89">
        <v>1</v>
      </c>
      <c r="K61" s="90">
        <v>0</v>
      </c>
      <c r="L61" s="33">
        <f t="shared" si="0"/>
        <v>0</v>
      </c>
      <c r="M61" s="22">
        <f t="shared" si="1"/>
        <v>0.25</v>
      </c>
      <c r="N61" s="32">
        <f t="shared" si="2"/>
        <v>0</v>
      </c>
      <c r="O61" s="111">
        <v>2210902</v>
      </c>
      <c r="P61" s="89">
        <v>250000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 x14ac:dyDescent="0.2">
      <c r="B62" s="124"/>
      <c r="C62" s="121"/>
      <c r="D62" s="116"/>
      <c r="E62" s="53">
        <v>43466</v>
      </c>
      <c r="F62" s="102">
        <v>43830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8</v>
      </c>
      <c r="L62" s="33">
        <f t="shared" si="0"/>
        <v>0.1702127659574468</v>
      </c>
      <c r="M62" s="22">
        <f t="shared" si="1"/>
        <v>0.25</v>
      </c>
      <c r="N62" s="32">
        <f t="shared" si="2"/>
        <v>0.1702127659574468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 x14ac:dyDescent="0.2">
      <c r="B63" s="124"/>
      <c r="C63" s="121"/>
      <c r="D63" s="116"/>
      <c r="E63" s="53">
        <v>43466</v>
      </c>
      <c r="F63" s="102">
        <v>43830</v>
      </c>
      <c r="G63" s="10" t="s">
        <v>76</v>
      </c>
      <c r="H63" s="89">
        <v>20</v>
      </c>
      <c r="I63" s="89" t="e">
        <f>+J63+(#REF!-#REF!)</f>
        <v>#REF!</v>
      </c>
      <c r="J63" s="89">
        <v>6</v>
      </c>
      <c r="K63" s="90">
        <v>0</v>
      </c>
      <c r="L63" s="33">
        <f t="shared" si="0"/>
        <v>0</v>
      </c>
      <c r="M63" s="22">
        <f t="shared" si="1"/>
        <v>0.25</v>
      </c>
      <c r="N63" s="32">
        <f t="shared" si="2"/>
        <v>0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 x14ac:dyDescent="0.2">
      <c r="B64" s="124"/>
      <c r="C64" s="121"/>
      <c r="D64" s="116"/>
      <c r="E64" s="53">
        <v>43466</v>
      </c>
      <c r="F64" s="102">
        <v>43830</v>
      </c>
      <c r="G64" s="10" t="s">
        <v>77</v>
      </c>
      <c r="H64" s="89">
        <v>1</v>
      </c>
      <c r="I64" s="89" t="e">
        <f>+J64+(#REF!-#REF!)</f>
        <v>#REF!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0.25</v>
      </c>
      <c r="N64" s="32" t="str">
        <f t="shared" si="2"/>
        <v xml:space="preserve"> -</v>
      </c>
      <c r="O64" s="111" t="s">
        <v>96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75" x14ac:dyDescent="0.2">
      <c r="B65" s="124"/>
      <c r="C65" s="121"/>
      <c r="D65" s="116"/>
      <c r="E65" s="53">
        <v>43466</v>
      </c>
      <c r="F65" s="102">
        <v>43830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0.5</v>
      </c>
      <c r="L65" s="33">
        <f t="shared" si="0"/>
        <v>0.5</v>
      </c>
      <c r="M65" s="22">
        <f t="shared" si="1"/>
        <v>0.25</v>
      </c>
      <c r="N65" s="32">
        <f t="shared" si="2"/>
        <v>0.5</v>
      </c>
      <c r="O65" s="111">
        <v>2210326</v>
      </c>
      <c r="P65" s="89">
        <v>11962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 x14ac:dyDescent="0.2">
      <c r="B66" s="124"/>
      <c r="C66" s="121"/>
      <c r="D66" s="116"/>
      <c r="E66" s="53">
        <v>43466</v>
      </c>
      <c r="F66" s="102">
        <v>43830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0.75</v>
      </c>
      <c r="L66" s="33">
        <f t="shared" si="0"/>
        <v>0.75</v>
      </c>
      <c r="M66" s="22">
        <f t="shared" si="1"/>
        <v>0.25</v>
      </c>
      <c r="N66" s="32">
        <f t="shared" si="2"/>
        <v>0.75</v>
      </c>
      <c r="O66" s="111">
        <v>2210899</v>
      </c>
      <c r="P66" s="89">
        <v>1000000</v>
      </c>
      <c r="Q66" s="89">
        <v>729000</v>
      </c>
      <c r="R66" s="89">
        <v>0</v>
      </c>
      <c r="S66" s="27">
        <f t="shared" si="3"/>
        <v>0.72899999999999998</v>
      </c>
      <c r="T66" s="23" t="str">
        <f t="shared" si="4"/>
        <v xml:space="preserve"> -</v>
      </c>
    </row>
    <row r="67" spans="2:20" ht="75" x14ac:dyDescent="0.2">
      <c r="B67" s="124"/>
      <c r="C67" s="121"/>
      <c r="D67" s="116"/>
      <c r="E67" s="53">
        <v>43466</v>
      </c>
      <c r="F67" s="102">
        <v>43830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0.15</v>
      </c>
      <c r="L67" s="33">
        <f t="shared" si="0"/>
        <v>0.15</v>
      </c>
      <c r="M67" s="22">
        <f t="shared" si="1"/>
        <v>0.25</v>
      </c>
      <c r="N67" s="32">
        <f t="shared" si="2"/>
        <v>0.15</v>
      </c>
      <c r="O67" s="111">
        <v>2210013</v>
      </c>
      <c r="P67" s="89">
        <v>111962</v>
      </c>
      <c r="Q67" s="89">
        <v>0</v>
      </c>
      <c r="R67" s="89">
        <v>0</v>
      </c>
      <c r="S67" s="27">
        <f t="shared" si="3"/>
        <v>0</v>
      </c>
      <c r="T67" s="23" t="str">
        <f t="shared" si="4"/>
        <v xml:space="preserve"> -</v>
      </c>
    </row>
    <row r="68" spans="2:20" ht="45.75" thickBot="1" x14ac:dyDescent="0.25">
      <c r="B68" s="125"/>
      <c r="C68" s="122"/>
      <c r="D68" s="119"/>
      <c r="E68" s="61">
        <v>43466</v>
      </c>
      <c r="F68" s="105">
        <v>43830</v>
      </c>
      <c r="G68" s="11" t="s">
        <v>81</v>
      </c>
      <c r="H68" s="91">
        <v>20</v>
      </c>
      <c r="I68" s="91" t="e">
        <f>+J68+(#REF!-#REF!)</f>
        <v>#REF!</v>
      </c>
      <c r="J68" s="91">
        <v>6</v>
      </c>
      <c r="K68" s="92">
        <v>2</v>
      </c>
      <c r="L68" s="79">
        <f t="shared" si="0"/>
        <v>0.33333333333333331</v>
      </c>
      <c r="M68" s="80">
        <f t="shared" si="1"/>
        <v>0.25</v>
      </c>
      <c r="N68" s="81">
        <f t="shared" si="2"/>
        <v>0.33333333333333331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.75" thickBot="1" x14ac:dyDescent="0.25">
      <c r="M69" s="70">
        <f>+AVERAGE(M12,M14,M16,M18:M68)</f>
        <v>0.25</v>
      </c>
      <c r="N69" s="52">
        <f>+AVERAGE(N12,N14,N16,N18:N68)</f>
        <v>0.51999643528994532</v>
      </c>
      <c r="O69" s="48"/>
      <c r="P69" s="49">
        <f>+SUM(P12,P14,P16,P18:P68)</f>
        <v>249384425</v>
      </c>
      <c r="Q69" s="50">
        <f>+SUM(Q12,Q14,Q16,Q18:Q68)</f>
        <v>91279568</v>
      </c>
      <c r="R69" s="50">
        <f>+SUM(R12,R14,R16,R18:R68)</f>
        <v>0</v>
      </c>
      <c r="S69" s="51">
        <f t="shared" si="3"/>
        <v>0.3660195218686973</v>
      </c>
      <c r="T69" s="5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2019-04-09T15:36:37Z</dcterms:modified>
</cp:coreProperties>
</file>