
<file path=[Content_Types].xml><?xml version="1.0" encoding="utf-8"?>
<Types xmlns="http://schemas.openxmlformats.org/package/2006/content-types">
  <Default Extension="xml" ContentType="application/xml"/>
  <Default Extension="jpeg" ContentType="image/jpeg"/>
  <Default Extension="png" ContentType="image/p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8705"/>
  <workbookPr showInkAnnotation="0" autoCompressPictures="0"/>
  <bookViews>
    <workbookView xWindow="0" yWindow="0" windowWidth="38400" windowHeight="22500"/>
  </bookViews>
  <sheets>
    <sheet name="2018" sheetId="9" r:id="rId1"/>
  </sheet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L12" i="9" l="1"/>
  <c r="N12" i="9"/>
  <c r="L13" i="9"/>
  <c r="N13" i="9"/>
  <c r="L14" i="9"/>
  <c r="N14" i="9"/>
  <c r="L15" i="9"/>
  <c r="N15" i="9"/>
  <c r="L16" i="9"/>
  <c r="N16" i="9"/>
  <c r="L17" i="9"/>
  <c r="N17" i="9"/>
  <c r="L18" i="9"/>
  <c r="N18" i="9"/>
  <c r="L19" i="9"/>
  <c r="N19" i="9"/>
  <c r="L20" i="9"/>
  <c r="N20" i="9"/>
  <c r="L21" i="9"/>
  <c r="N21" i="9"/>
  <c r="L22" i="9"/>
  <c r="N22" i="9"/>
  <c r="L23" i="9"/>
  <c r="N23" i="9"/>
  <c r="L24" i="9"/>
  <c r="N24" i="9"/>
  <c r="L25" i="9"/>
  <c r="N25" i="9"/>
  <c r="L26" i="9"/>
  <c r="N26" i="9"/>
  <c r="N27" i="9"/>
  <c r="N28" i="9"/>
  <c r="N30" i="9"/>
  <c r="L32" i="9"/>
  <c r="N32" i="9"/>
  <c r="L33" i="9"/>
  <c r="N33" i="9"/>
  <c r="L34" i="9"/>
  <c r="N34" i="9"/>
  <c r="L35" i="9"/>
  <c r="N35" i="9"/>
  <c r="L36" i="9"/>
  <c r="N36" i="9"/>
  <c r="L37" i="9"/>
  <c r="N37" i="9"/>
  <c r="L38" i="9"/>
  <c r="N38" i="9"/>
  <c r="L39" i="9"/>
  <c r="N39" i="9"/>
  <c r="L40" i="9"/>
  <c r="N40" i="9"/>
  <c r="L41" i="9"/>
  <c r="N41" i="9"/>
  <c r="L42" i="9"/>
  <c r="N42" i="9"/>
  <c r="L43" i="9"/>
  <c r="N43" i="9"/>
  <c r="L44" i="9"/>
  <c r="N44" i="9"/>
  <c r="L45" i="9"/>
  <c r="N45" i="9"/>
  <c r="L46" i="9"/>
  <c r="N46" i="9"/>
  <c r="L47" i="9"/>
  <c r="N47" i="9"/>
  <c r="L48" i="9"/>
  <c r="N48" i="9"/>
  <c r="L49" i="9"/>
  <c r="N49" i="9"/>
  <c r="L50" i="9"/>
  <c r="N50" i="9"/>
  <c r="L51" i="9"/>
  <c r="N51" i="9"/>
  <c r="L52" i="9"/>
  <c r="N52" i="9"/>
  <c r="L53" i="9"/>
  <c r="N53" i="9"/>
  <c r="L54" i="9"/>
  <c r="N54" i="9"/>
  <c r="L55" i="9"/>
  <c r="N55" i="9"/>
  <c r="L56" i="9"/>
  <c r="N56" i="9"/>
  <c r="L57" i="9"/>
  <c r="N57" i="9"/>
  <c r="N58" i="9"/>
  <c r="L59" i="9"/>
  <c r="N59" i="9"/>
  <c r="L60" i="9"/>
  <c r="N60" i="9"/>
  <c r="L61" i="9"/>
  <c r="N61" i="9"/>
  <c r="L62" i="9"/>
  <c r="N62" i="9"/>
  <c r="L63" i="9"/>
  <c r="N63" i="9"/>
  <c r="L65" i="9"/>
  <c r="N65" i="9"/>
  <c r="L66" i="9"/>
  <c r="N66" i="9"/>
  <c r="L67" i="9"/>
  <c r="N67" i="9"/>
  <c r="L68" i="9"/>
  <c r="N68" i="9"/>
  <c r="L69" i="9"/>
  <c r="N69" i="9"/>
  <c r="L70" i="9"/>
  <c r="N70" i="9"/>
  <c r="L71" i="9"/>
  <c r="N71" i="9"/>
  <c r="L72" i="9"/>
  <c r="N72" i="9"/>
  <c r="N73" i="9"/>
  <c r="L74" i="9"/>
  <c r="N74" i="9"/>
  <c r="L75" i="9"/>
  <c r="N75" i="9"/>
  <c r="L76" i="9"/>
  <c r="N76" i="9"/>
  <c r="L77" i="9"/>
  <c r="N77" i="9"/>
  <c r="L78" i="9"/>
  <c r="N78" i="9"/>
  <c r="L79" i="9"/>
  <c r="N79" i="9"/>
  <c r="L80" i="9"/>
  <c r="N80" i="9"/>
  <c r="L81" i="9"/>
  <c r="N81" i="9"/>
  <c r="L82" i="9"/>
  <c r="N82" i="9"/>
  <c r="L83" i="9"/>
  <c r="N83" i="9"/>
  <c r="L84" i="9"/>
  <c r="N84" i="9"/>
  <c r="L85" i="9"/>
  <c r="N85" i="9"/>
  <c r="L86" i="9"/>
  <c r="N86" i="9"/>
  <c r="L87" i="9"/>
  <c r="N87" i="9"/>
  <c r="L88" i="9"/>
  <c r="N88" i="9"/>
  <c r="L89" i="9"/>
  <c r="N89" i="9"/>
  <c r="L90" i="9"/>
  <c r="N90" i="9"/>
  <c r="L91" i="9"/>
  <c r="N91" i="9"/>
  <c r="L92" i="9"/>
  <c r="N92" i="9"/>
  <c r="L93" i="9"/>
  <c r="N93" i="9"/>
  <c r="L94" i="9"/>
  <c r="N94" i="9"/>
  <c r="L95" i="9"/>
  <c r="N95" i="9"/>
  <c r="L96" i="9"/>
  <c r="N96" i="9"/>
  <c r="L97" i="9"/>
  <c r="N97" i="9"/>
  <c r="L98" i="9"/>
  <c r="N98" i="9"/>
  <c r="L99" i="9"/>
  <c r="N99" i="9"/>
  <c r="L100" i="9"/>
  <c r="N100" i="9"/>
  <c r="L101" i="9"/>
  <c r="N101" i="9"/>
  <c r="N102" i="9"/>
  <c r="L103" i="9"/>
  <c r="N103" i="9"/>
  <c r="L104" i="9"/>
  <c r="N104" i="9"/>
  <c r="L105" i="9"/>
  <c r="N105" i="9"/>
  <c r="L107" i="9"/>
  <c r="N107" i="9"/>
  <c r="L108" i="9"/>
  <c r="N108" i="9"/>
  <c r="L109" i="9"/>
  <c r="N109" i="9"/>
  <c r="L110" i="9"/>
  <c r="N110" i="9"/>
  <c r="L111" i="9"/>
  <c r="N111" i="9"/>
  <c r="L112" i="9"/>
  <c r="N112" i="9"/>
  <c r="L113" i="9"/>
  <c r="N113" i="9"/>
  <c r="L114" i="9"/>
  <c r="N114" i="9"/>
  <c r="L115" i="9"/>
  <c r="N115" i="9"/>
  <c r="L116" i="9"/>
  <c r="N116" i="9"/>
  <c r="L117" i="9"/>
  <c r="N117" i="9"/>
  <c r="L118" i="9"/>
  <c r="N118" i="9"/>
  <c r="N119" i="9"/>
  <c r="L120" i="9"/>
  <c r="N120" i="9"/>
  <c r="L121" i="9"/>
  <c r="N121" i="9"/>
  <c r="L122" i="9"/>
  <c r="N122" i="9"/>
  <c r="L123" i="9"/>
  <c r="N123" i="9"/>
  <c r="L124" i="9"/>
  <c r="N124" i="9"/>
  <c r="L125" i="9"/>
  <c r="N125" i="9"/>
  <c r="L127" i="9"/>
  <c r="N127" i="9"/>
  <c r="L129" i="9"/>
  <c r="N129" i="9"/>
  <c r="L130" i="9"/>
  <c r="N130" i="9"/>
  <c r="L131" i="9"/>
  <c r="N131" i="9"/>
  <c r="L132" i="9"/>
  <c r="N132" i="9"/>
  <c r="L133" i="9"/>
  <c r="N133" i="9"/>
  <c r="L134" i="9"/>
  <c r="N134" i="9"/>
  <c r="L135" i="9"/>
  <c r="N135" i="9"/>
  <c r="L136" i="9"/>
  <c r="N136" i="9"/>
  <c r="R137" i="9"/>
  <c r="Q137" i="9"/>
  <c r="T137" i="9"/>
  <c r="P137" i="9"/>
  <c r="S137" i="9"/>
  <c r="N137" i="9"/>
  <c r="M12" i="9"/>
  <c r="M13" i="9"/>
  <c r="M14" i="9"/>
  <c r="M15" i="9"/>
  <c r="M16" i="9"/>
  <c r="M17" i="9"/>
  <c r="M18" i="9"/>
  <c r="M19" i="9"/>
  <c r="M20" i="9"/>
  <c r="M21" i="9"/>
  <c r="M22" i="9"/>
  <c r="M23" i="9"/>
  <c r="M24" i="9"/>
  <c r="M25" i="9"/>
  <c r="M26" i="9"/>
  <c r="M27" i="9"/>
  <c r="M28" i="9"/>
  <c r="M30" i="9"/>
  <c r="M32" i="9"/>
  <c r="M33" i="9"/>
  <c r="M34" i="9"/>
  <c r="M35" i="9"/>
  <c r="M36" i="9"/>
  <c r="M37" i="9"/>
  <c r="M38" i="9"/>
  <c r="M39" i="9"/>
  <c r="M40" i="9"/>
  <c r="M41" i="9"/>
  <c r="M42" i="9"/>
  <c r="M43" i="9"/>
  <c r="M44" i="9"/>
  <c r="M45" i="9"/>
  <c r="M46" i="9"/>
  <c r="M47" i="9"/>
  <c r="M48" i="9"/>
  <c r="M49" i="9"/>
  <c r="M50" i="9"/>
  <c r="M51" i="9"/>
  <c r="M52" i="9"/>
  <c r="M53" i="9"/>
  <c r="M54" i="9"/>
  <c r="M55" i="9"/>
  <c r="M56" i="9"/>
  <c r="M57" i="9"/>
  <c r="M58" i="9"/>
  <c r="M59" i="9"/>
  <c r="M60" i="9"/>
  <c r="M61" i="9"/>
  <c r="M62" i="9"/>
  <c r="M63" i="9"/>
  <c r="M65" i="9"/>
  <c r="M66" i="9"/>
  <c r="M67" i="9"/>
  <c r="M68" i="9"/>
  <c r="M69" i="9"/>
  <c r="M70" i="9"/>
  <c r="M71" i="9"/>
  <c r="M72" i="9"/>
  <c r="M73" i="9"/>
  <c r="M74" i="9"/>
  <c r="M75" i="9"/>
  <c r="M76" i="9"/>
  <c r="M77" i="9"/>
  <c r="M78" i="9"/>
  <c r="M79" i="9"/>
  <c r="M80" i="9"/>
  <c r="M81" i="9"/>
  <c r="M82" i="9"/>
  <c r="M83" i="9"/>
  <c r="M84" i="9"/>
  <c r="M85" i="9"/>
  <c r="M86" i="9"/>
  <c r="M87" i="9"/>
  <c r="M88" i="9"/>
  <c r="M89" i="9"/>
  <c r="M90" i="9"/>
  <c r="M91" i="9"/>
  <c r="M92" i="9"/>
  <c r="M93" i="9"/>
  <c r="M94" i="9"/>
  <c r="M95" i="9"/>
  <c r="M96" i="9"/>
  <c r="M97" i="9"/>
  <c r="M98" i="9"/>
  <c r="M99" i="9"/>
  <c r="M100" i="9"/>
  <c r="M101" i="9"/>
  <c r="M102" i="9"/>
  <c r="M103" i="9"/>
  <c r="M104" i="9"/>
  <c r="M105" i="9"/>
  <c r="M107" i="9"/>
  <c r="M108" i="9"/>
  <c r="M109" i="9"/>
  <c r="M110" i="9"/>
  <c r="M111" i="9"/>
  <c r="M112" i="9"/>
  <c r="M113" i="9"/>
  <c r="M114" i="9"/>
  <c r="M115" i="9"/>
  <c r="M116" i="9"/>
  <c r="M117" i="9"/>
  <c r="M118" i="9"/>
  <c r="M119" i="9"/>
  <c r="M120" i="9"/>
  <c r="M121" i="9"/>
  <c r="M122" i="9"/>
  <c r="M123" i="9"/>
  <c r="M124" i="9"/>
  <c r="M125" i="9"/>
  <c r="M127" i="9"/>
  <c r="M129" i="9"/>
  <c r="M130" i="9"/>
  <c r="M131" i="9"/>
  <c r="M132" i="9"/>
  <c r="M133" i="9"/>
  <c r="M134" i="9"/>
  <c r="M135" i="9"/>
  <c r="M136" i="9"/>
  <c r="M137" i="9"/>
  <c r="I28" i="9"/>
  <c r="L28" i="9"/>
  <c r="S28" i="9"/>
  <c r="T28" i="9"/>
  <c r="I127" i="9"/>
  <c r="I21" i="9"/>
  <c r="I23" i="9"/>
  <c r="I24" i="9"/>
  <c r="I25" i="9"/>
  <c r="I26" i="9"/>
  <c r="I27" i="9"/>
  <c r="I30" i="9"/>
  <c r="I32" i="9"/>
  <c r="I45" i="9"/>
  <c r="I46" i="9"/>
  <c r="I51" i="9"/>
  <c r="I52" i="9"/>
  <c r="I54" i="9"/>
  <c r="I57" i="9"/>
  <c r="I58" i="9"/>
  <c r="I60" i="9"/>
  <c r="I61" i="9"/>
  <c r="I65" i="9"/>
  <c r="I68" i="9"/>
  <c r="I69" i="9"/>
  <c r="I70" i="9"/>
  <c r="I73" i="9"/>
  <c r="I75" i="9"/>
  <c r="I76" i="9"/>
  <c r="I77" i="9"/>
  <c r="I94" i="9"/>
  <c r="I95" i="9"/>
  <c r="I97" i="9"/>
  <c r="I100" i="9"/>
  <c r="I102" i="9"/>
  <c r="I104" i="9"/>
  <c r="I107" i="9"/>
  <c r="I109" i="9"/>
  <c r="I112" i="9"/>
  <c r="I114" i="9"/>
  <c r="I116" i="9"/>
  <c r="I119" i="9"/>
  <c r="I120" i="9"/>
  <c r="I121" i="9"/>
  <c r="I122" i="9"/>
  <c r="I123" i="9"/>
  <c r="I129" i="9"/>
  <c r="I130" i="9"/>
  <c r="I131" i="9"/>
  <c r="I132" i="9"/>
  <c r="I135" i="9"/>
  <c r="I136" i="9"/>
  <c r="I134" i="9"/>
  <c r="I133" i="9"/>
  <c r="I125" i="9"/>
  <c r="I124" i="9"/>
  <c r="I118" i="9"/>
  <c r="I117" i="9"/>
  <c r="I115" i="9"/>
  <c r="I113" i="9"/>
  <c r="I111" i="9"/>
  <c r="I110" i="9"/>
  <c r="I108" i="9"/>
  <c r="I105" i="9"/>
  <c r="I103" i="9"/>
  <c r="I101" i="9"/>
  <c r="I99" i="9"/>
  <c r="I98" i="9"/>
  <c r="I96" i="9"/>
  <c r="I79" i="9"/>
  <c r="I80" i="9"/>
  <c r="I81" i="9"/>
  <c r="I82" i="9"/>
  <c r="I83" i="9"/>
  <c r="I84" i="9"/>
  <c r="I85" i="9"/>
  <c r="I86" i="9"/>
  <c r="I87" i="9"/>
  <c r="I88" i="9"/>
  <c r="I89" i="9"/>
  <c r="I90" i="9"/>
  <c r="I91" i="9"/>
  <c r="I92" i="9"/>
  <c r="I93" i="9"/>
  <c r="I78" i="9"/>
  <c r="I74" i="9"/>
  <c r="I72" i="9"/>
  <c r="I71" i="9"/>
  <c r="I67" i="9"/>
  <c r="I66" i="9"/>
  <c r="I63" i="9"/>
  <c r="I62" i="9"/>
  <c r="I59" i="9"/>
  <c r="I56" i="9"/>
  <c r="I55" i="9"/>
  <c r="I53" i="9"/>
  <c r="I48" i="9"/>
  <c r="I49" i="9"/>
  <c r="I50" i="9"/>
  <c r="I47" i="9"/>
  <c r="I34" i="9"/>
  <c r="I35" i="9"/>
  <c r="I36" i="9"/>
  <c r="I37" i="9"/>
  <c r="I38" i="9"/>
  <c r="I39" i="9"/>
  <c r="I40" i="9"/>
  <c r="I41" i="9"/>
  <c r="I42" i="9"/>
  <c r="I43" i="9"/>
  <c r="I44" i="9"/>
  <c r="I33" i="9"/>
  <c r="I22" i="9"/>
  <c r="I14" i="9"/>
  <c r="I15" i="9"/>
  <c r="I16" i="9"/>
  <c r="I17" i="9"/>
  <c r="I18" i="9"/>
  <c r="I19" i="9"/>
  <c r="I20" i="9"/>
  <c r="I13" i="9"/>
  <c r="I12" i="9"/>
  <c r="L30" i="9"/>
  <c r="L58" i="9"/>
  <c r="L73" i="9"/>
  <c r="T136" i="9"/>
  <c r="S136" i="9"/>
  <c r="T135" i="9"/>
  <c r="S135" i="9"/>
  <c r="T134" i="9"/>
  <c r="S134" i="9"/>
  <c r="T133" i="9"/>
  <c r="S133" i="9"/>
  <c r="T132" i="9"/>
  <c r="S132" i="9"/>
  <c r="T131" i="9"/>
  <c r="S131" i="9"/>
  <c r="T130" i="9"/>
  <c r="S130" i="9"/>
  <c r="T129" i="9"/>
  <c r="S129" i="9"/>
  <c r="T127" i="9"/>
  <c r="S127" i="9"/>
  <c r="T125" i="9"/>
  <c r="S125" i="9"/>
  <c r="T124" i="9"/>
  <c r="S124" i="9"/>
  <c r="T123" i="9"/>
  <c r="S123" i="9"/>
  <c r="T122" i="9"/>
  <c r="S122" i="9"/>
  <c r="T121" i="9"/>
  <c r="S121" i="9"/>
  <c r="T120" i="9"/>
  <c r="S120" i="9"/>
  <c r="T119" i="9"/>
  <c r="S119" i="9"/>
  <c r="L119" i="9"/>
  <c r="T118" i="9"/>
  <c r="S118" i="9"/>
  <c r="T117" i="9"/>
  <c r="S117" i="9"/>
  <c r="T116" i="9"/>
  <c r="S116" i="9"/>
  <c r="T115" i="9"/>
  <c r="S115" i="9"/>
  <c r="T114" i="9"/>
  <c r="S114" i="9"/>
  <c r="T113" i="9"/>
  <c r="S113" i="9"/>
  <c r="T112" i="9"/>
  <c r="S112" i="9"/>
  <c r="T111" i="9"/>
  <c r="S111" i="9"/>
  <c r="T110" i="9"/>
  <c r="S110" i="9"/>
  <c r="T109" i="9"/>
  <c r="S109" i="9"/>
  <c r="T108" i="9"/>
  <c r="S108" i="9"/>
  <c r="T107" i="9"/>
  <c r="S107" i="9"/>
  <c r="T105" i="9"/>
  <c r="S105" i="9"/>
  <c r="T104" i="9"/>
  <c r="S104" i="9"/>
  <c r="T103" i="9"/>
  <c r="S103" i="9"/>
  <c r="T102" i="9"/>
  <c r="S102" i="9"/>
  <c r="L102" i="9"/>
  <c r="T101" i="9"/>
  <c r="S101" i="9"/>
  <c r="T100" i="9"/>
  <c r="S100" i="9"/>
  <c r="T99" i="9"/>
  <c r="S99" i="9"/>
  <c r="T98" i="9"/>
  <c r="S98" i="9"/>
  <c r="T97" i="9"/>
  <c r="S97" i="9"/>
  <c r="T96" i="9"/>
  <c r="S96" i="9"/>
  <c r="T95" i="9"/>
  <c r="S95" i="9"/>
  <c r="T94" i="9"/>
  <c r="S94" i="9"/>
  <c r="T93" i="9"/>
  <c r="S93" i="9"/>
  <c r="T92" i="9"/>
  <c r="S92" i="9"/>
  <c r="T91" i="9"/>
  <c r="S91" i="9"/>
  <c r="T90" i="9"/>
  <c r="S90" i="9"/>
  <c r="T89" i="9"/>
  <c r="S89" i="9"/>
  <c r="T88" i="9"/>
  <c r="S88" i="9"/>
  <c r="T87" i="9"/>
  <c r="S87" i="9"/>
  <c r="T86" i="9"/>
  <c r="S86" i="9"/>
  <c r="T85" i="9"/>
  <c r="S85" i="9"/>
  <c r="T84" i="9"/>
  <c r="S84" i="9"/>
  <c r="T83" i="9"/>
  <c r="S83" i="9"/>
  <c r="T82" i="9"/>
  <c r="S82" i="9"/>
  <c r="T81" i="9"/>
  <c r="S81" i="9"/>
  <c r="T80" i="9"/>
  <c r="S80" i="9"/>
  <c r="T79" i="9"/>
  <c r="S79" i="9"/>
  <c r="T78" i="9"/>
  <c r="S78" i="9"/>
  <c r="T77" i="9"/>
  <c r="S77" i="9"/>
  <c r="T76" i="9"/>
  <c r="S76" i="9"/>
  <c r="T75" i="9"/>
  <c r="S75" i="9"/>
  <c r="T74" i="9"/>
  <c r="S74" i="9"/>
  <c r="T73" i="9"/>
  <c r="S73" i="9"/>
  <c r="T72" i="9"/>
  <c r="S72" i="9"/>
  <c r="T71" i="9"/>
  <c r="S71" i="9"/>
  <c r="T70" i="9"/>
  <c r="S70" i="9"/>
  <c r="T69" i="9"/>
  <c r="S69" i="9"/>
  <c r="T68" i="9"/>
  <c r="S68" i="9"/>
  <c r="T67" i="9"/>
  <c r="S67" i="9"/>
  <c r="T66" i="9"/>
  <c r="S66" i="9"/>
  <c r="T65" i="9"/>
  <c r="S65" i="9"/>
  <c r="T63" i="9"/>
  <c r="S63" i="9"/>
  <c r="T62" i="9"/>
  <c r="S62" i="9"/>
  <c r="T61" i="9"/>
  <c r="S61" i="9"/>
  <c r="T60" i="9"/>
  <c r="S60" i="9"/>
  <c r="T59" i="9"/>
  <c r="S59" i="9"/>
  <c r="T58" i="9"/>
  <c r="S58" i="9"/>
  <c r="T57" i="9"/>
  <c r="S57" i="9"/>
  <c r="T56" i="9"/>
  <c r="S56" i="9"/>
  <c r="T55" i="9"/>
  <c r="S55" i="9"/>
  <c r="T54" i="9"/>
  <c r="S54" i="9"/>
  <c r="T53" i="9"/>
  <c r="S53" i="9"/>
  <c r="T52" i="9"/>
  <c r="S52" i="9"/>
  <c r="T51" i="9"/>
  <c r="S51" i="9"/>
  <c r="T50" i="9"/>
  <c r="S50" i="9"/>
  <c r="T49" i="9"/>
  <c r="S49" i="9"/>
  <c r="T48" i="9"/>
  <c r="S48" i="9"/>
  <c r="T47" i="9"/>
  <c r="S47" i="9"/>
  <c r="T46" i="9"/>
  <c r="S46" i="9"/>
  <c r="T45" i="9"/>
  <c r="S45" i="9"/>
  <c r="T44" i="9"/>
  <c r="S44" i="9"/>
  <c r="T43" i="9"/>
  <c r="S43" i="9"/>
  <c r="T42" i="9"/>
  <c r="S42" i="9"/>
  <c r="T41" i="9"/>
  <c r="S41" i="9"/>
  <c r="T40" i="9"/>
  <c r="S40" i="9"/>
  <c r="T39" i="9"/>
  <c r="S39" i="9"/>
  <c r="T38" i="9"/>
  <c r="S38" i="9"/>
  <c r="T37" i="9"/>
  <c r="S37" i="9"/>
  <c r="T36" i="9"/>
  <c r="S36" i="9"/>
  <c r="T35" i="9"/>
  <c r="S35" i="9"/>
  <c r="T34" i="9"/>
  <c r="S34" i="9"/>
  <c r="T33" i="9"/>
  <c r="S33" i="9"/>
  <c r="T32" i="9"/>
  <c r="S32" i="9"/>
  <c r="T30" i="9"/>
  <c r="S30" i="9"/>
  <c r="T27" i="9"/>
  <c r="S27" i="9"/>
  <c r="L27" i="9"/>
  <c r="T26" i="9"/>
  <c r="S26" i="9"/>
  <c r="T25" i="9"/>
  <c r="S25" i="9"/>
  <c r="T24" i="9"/>
  <c r="S24" i="9"/>
  <c r="T23" i="9"/>
  <c r="S23" i="9"/>
  <c r="T22" i="9"/>
  <c r="S22" i="9"/>
  <c r="T21" i="9"/>
  <c r="S21" i="9"/>
  <c r="T20" i="9"/>
  <c r="S20" i="9"/>
  <c r="T19" i="9"/>
  <c r="S19" i="9"/>
  <c r="T18" i="9"/>
  <c r="S18" i="9"/>
  <c r="T17" i="9"/>
  <c r="S17" i="9"/>
  <c r="T16" i="9"/>
  <c r="S16" i="9"/>
  <c r="T15" i="9"/>
  <c r="S15" i="9"/>
  <c r="T14" i="9"/>
  <c r="S14" i="9"/>
  <c r="T13" i="9"/>
  <c r="S13" i="9"/>
  <c r="T12" i="9"/>
  <c r="S12" i="9"/>
</calcChain>
</file>

<file path=xl/sharedStrings.xml><?xml version="1.0" encoding="utf-8"?>
<sst xmlns="http://schemas.openxmlformats.org/spreadsheetml/2006/main" count="211" uniqueCount="187">
  <si>
    <t>PROGRAMA</t>
  </si>
  <si>
    <t>META</t>
  </si>
  <si>
    <t>AÑO</t>
  </si>
  <si>
    <t>PLAN DE ACCIÓN</t>
  </si>
  <si>
    <t>TIEMPO PROGRAMADO
(en el año)</t>
  </si>
  <si>
    <t>INDICADORES</t>
  </si>
  <si>
    <t>AVANCE</t>
  </si>
  <si>
    <t>INDICADOR</t>
  </si>
  <si>
    <t>LOGRO</t>
  </si>
  <si>
    <t>Porcentaje de avance en tiempo</t>
  </si>
  <si>
    <t>Porcentaje de avance en cumplimiento</t>
  </si>
  <si>
    <t>Fecha Inicial</t>
  </si>
  <si>
    <t>Fecha Terminación</t>
  </si>
  <si>
    <t>FECHA CORTE</t>
  </si>
  <si>
    <t>Porcentaje de Ejecución</t>
  </si>
  <si>
    <t>Nivel de Gestión</t>
  </si>
  <si>
    <t>ALCALDÍA DE BUCARAMANGA</t>
  </si>
  <si>
    <t>LÍNEA ESTRATÉGICA</t>
  </si>
  <si>
    <t>COMPONENTE</t>
  </si>
  <si>
    <t>PLAN DE DESARROLLO 2016 - 2019 "EL GOBIERNO DE LAS CIUDADANAS Y LOS CIUDADANOS"</t>
  </si>
  <si>
    <t>Recursos Programados</t>
  </si>
  <si>
    <t>Recursos Ejecutados</t>
  </si>
  <si>
    <t>Recursos Gestionados</t>
  </si>
  <si>
    <t>Rubro Pptal</t>
  </si>
  <si>
    <t>RECURSOS FINANCIEROS (Miles de pesos)</t>
  </si>
  <si>
    <t>META CUATRIENIO</t>
  </si>
  <si>
    <t>META REAL</t>
  </si>
  <si>
    <t>PLAN DE ACCIÓN - SECRETARÍA DE DESARROLLO SOCIAL</t>
  </si>
  <si>
    <t>Número de estrategias escuela de liderazgo para mujeres las Mil Manuelas implementadas y mantenidas.</t>
  </si>
  <si>
    <t>Número de estrategias implementadas para la formación y capacitación técnica en planeación participativa para los ciudadanos bumangueses.</t>
  </si>
  <si>
    <t>Número de estrategias implementadas y mantenidas para la creación y promoción del Consejo Municipal de participación ciudadana.</t>
  </si>
  <si>
    <t>Número de estrategias implementadas y mantenidas para difundir la ley 1757 de 2015 y promover la apropiación por parte de la ciudadanía de los mecanismos allí establecidos.</t>
  </si>
  <si>
    <t>Número de estrategias de gobierno implementadas y mantenidas para la aplicación cabal de la ley 1757 de 2015 de participación ciudadana.</t>
  </si>
  <si>
    <t>Número de estrategias implementadas y mantenidas para la promoción y el fortalecimiento de las veedurías.</t>
  </si>
  <si>
    <t>Número de estrategias implementadas y mantenidas para el fortalecimiento del Consejo Municipal de Desarrollo Rural.</t>
  </si>
  <si>
    <t>Porcentaje de ediles beneficiados con pago de EPS, Pensión, ARL y póliza de vida.</t>
  </si>
  <si>
    <t>Número de estrategias implementadas y mantenidas para fortalecer la Unidad de Desarrollo Comunitario - UNDECO.</t>
  </si>
  <si>
    <t>Número de Juntas de Acción Comunal - JAC que participan en ejercicios de construcción del territorio.</t>
  </si>
  <si>
    <t>Número de estrategias "Voces de los comuneros" implementadas y mantenidas.</t>
  </si>
  <si>
    <t>Número de actividades de dotación realizadas para ediles con el fin de apoyar su ejercicio democrático.</t>
  </si>
  <si>
    <t>Número de concursos "embellece tu barrio" realizados.</t>
  </si>
  <si>
    <t>Número de entradas gratuitas brindadas a ediles, dignatarios y afiliados de las JAL y JAC a espacios de recreación y cultura.</t>
  </si>
  <si>
    <t>Número de reuniones realizadas en el territorio con Juntas Administradoras Locales - JAL para discutir política pública y problemas de la comunidad.</t>
  </si>
  <si>
    <t>Número de estrategias desarrolladas para la formación de los conciliadores de las JAC que promuevan una cultura de trasformación de los conflictos cotidianos en la comunidad para disminuir los índices de violencia por intolerancia social.</t>
  </si>
  <si>
    <t>Número de acuerdos populares celebrados en el territorio para comprometer acciones diversas de gobierno ante problemas comunitarios.</t>
  </si>
  <si>
    <t>Número de brigadas extramurales de atención al habitante de calle realizadas.</t>
  </si>
  <si>
    <t>Número de cupos de servicios integrales intramurales y/o extramurales mantenidos para habitantes de calle.</t>
  </si>
  <si>
    <t>Porcentaje de habitantes de calle con asistencia exequial que se encuentran dentro del censo.</t>
  </si>
  <si>
    <t>Número de estrategias en salud, alimentación y aseo, implementadas y mantenidas para el habitante de calle.</t>
  </si>
  <si>
    <t>Número de estrategias fortalecidas para la caracterización, atención y seguimiento de la situación de los habitantes de calle.</t>
  </si>
  <si>
    <t>Número de programas de plan retorno mantenidos para habitante de calle.</t>
  </si>
  <si>
    <t>Número de cupos de atención integral garantizados en procesos de habilitación y rehabilitación a niñas, niños y adolescentes con discapacidad en extrema vulnerabilidad.</t>
  </si>
  <si>
    <t>Número de cupos garantizados en programas de rehabilitación integral a personas adultas en extrema vulnerabilidad con discapacidad, física, visual, auditiva, cognitiva, psicosocial y múltiple.</t>
  </si>
  <si>
    <t>Número de unidades generadoras de datos que realice el registro de localización y caracterización de las personas con discapacidad creados y mantenidos.</t>
  </si>
  <si>
    <t>Número de estrategias de rehabilitación basada en la comunidad en las instituciones que ofrecen los servicios de habilitación y rehabilitación a través del Comité Local de RBC implementadas y mantenidas.</t>
  </si>
  <si>
    <t>Número de bancos de ayudas técnicas, tecnológicas e informáticas BATI mantenidos.</t>
  </si>
  <si>
    <t>Número de programas de orientación ocupacional y proyecto de vida implementadas y mantenidas a personas con discapacidad física, auditiva, visual, cognitiva, psicosocial y múltiple.</t>
  </si>
  <si>
    <t>Número de intérpretes de lengua de señas colombianas mantenidas que garantice a la población con discapacidad auditiva el acceso a la información, las comunicaciones y los servicios que ofrece la administración municipal.</t>
  </si>
  <si>
    <t>Número de conmemoraciones del día nacional de las personas con discapacidad realizados.</t>
  </si>
  <si>
    <t>Número de entradas brindadas a personas con discapacidad espacios de recreación, deporte y cultura.</t>
  </si>
  <si>
    <t>Número de niñas, niños y adolescentes con discapacidad cognitiva, visual, física, auditiva y múltiple que no se encuentran incluidos en instituciones educativas oficiales con atención integral en habilitación y rehabilitación.</t>
  </si>
  <si>
    <t>Número de personas como apoyo de modelo lingüístico e intérpretes de lengua de señas colombiana en instituciones educativas oficiales mantenidos para la atención de niñas, niños y adolescentes con discapacidad auditiva.</t>
  </si>
  <si>
    <t>Número de niñas, niños y adolescentes en condición de discapacidad auditiva mantenidos mediante los apoyos del modelo lingüísticos e intérpretes en lenguas de señas Colombiana.</t>
  </si>
  <si>
    <t>Número de sistemas de orientación, capacitación, apoyo y asesoría implementados con enfoque diferencial para minorías étnicas.</t>
  </si>
  <si>
    <t>Número de campañas de sensibilización social contra la discriminación étnica apoyadas.</t>
  </si>
  <si>
    <t>Número de mesas de trabajo realizadas con comunidades LGTBI para determinar el diagnóstico poblacional.</t>
  </si>
  <si>
    <t>Número de Políticas Públicas formuladas e implementadas para las comunidades LGTBI.</t>
  </si>
  <si>
    <t>Número de campañas de prevención del consumo de sustancias psicoactivas con énfasis en población escolar realizadas.</t>
  </si>
  <si>
    <t>Número de estrategias basadas en grupos de apoyo de pares implementadas y mantenidas en los colegios para acompañar a los jóvenes en condición de adicción a sustancias psicoactivas.</t>
  </si>
  <si>
    <t>Número de programas de atención inicial virtual y/o presencial con apoyo terapéutico implementadas y mantenidas para la población en condición de adicción a sustancias psicoactivas.</t>
  </si>
  <si>
    <t>Número de jornadas de promoción de la salud, prevención de infecciones de transmisión sexual realizadas en trabajadoras y trabajadores sexuales.</t>
  </si>
  <si>
    <t>Número de censos de la población trabajadora sexual realizados.</t>
  </si>
  <si>
    <t>Número de rutas de atención a la población trabajadora sexual implementadas y mantenidas.</t>
  </si>
  <si>
    <t>Número de Políticas Públicas para la población trabajadora sexual formuladas e implementadas.</t>
  </si>
  <si>
    <t>Número de encuentros realizados para la participación de mujeres víctimas del conflicto interno armado como sujetos de derechos en entornos familiares y escenarios de decisión.</t>
  </si>
  <si>
    <t>Número de centros de reclusión con apoyo dotacional mantenido.</t>
  </si>
  <si>
    <t>Número de estrategias basadas en valores implementadas y mantenidas para apoyar a la población carcelaria en el proceso de resocialización social y familiar.</t>
  </si>
  <si>
    <t>Número de padres, madres y otros cuidadores fortalecidos en capacidades para la crianza, la construcción de vínculos afectivos y su ejercicio de corresponsabilidad.</t>
  </si>
  <si>
    <t>Porcentaje de las adolescentes gestantes y madres adolescentes con acompañamiento.</t>
  </si>
  <si>
    <t>Porcentaje de familias en condiciones de vulnerabilidad con niñas y niños con enfermedades crónicas y terminales con atención psicosocial especializada de acuerdo a lo requerido.</t>
  </si>
  <si>
    <t>Número de jornadas de conmemoración del día de la niñez realizadas.</t>
  </si>
  <si>
    <t>Número de jornadas "Mi nombre - mi ciudadanía" realizadas para la garantía del derecho a la identidad en alianza con la Registraduría.</t>
  </si>
  <si>
    <t>Número de dotaciones de material pedagógica, didáctico y lúdico realizados a programas y/o centros de atención de primera infancia.</t>
  </si>
  <si>
    <t>Porcentaje de niñas y niños en situación de vulnerabilidad y/o riesgo con enfoque diferencial (discapacidad, víctimas, minorías étnicas, afrodescendientes) con rutas de atención activadas.</t>
  </si>
  <si>
    <t>Número de centros de atención integral nocturno "Casa búho" implementadas y mantenidas para niñas y niños de 0 a 5 años.</t>
  </si>
  <si>
    <t>Número de políticas públicas de primera infancia, infancia, adolescencia y fortalecimiento familiar actualizadas.</t>
  </si>
  <si>
    <t>Número de servicios exequiales a niñas y niños de familias con extrema vulnerabilidad mantenidos de acuerdo a lo requerido.</t>
  </si>
  <si>
    <t>Número de jornadas de promoción de los derechos de niñas y niños y adolescentes realizados.</t>
  </si>
  <si>
    <t>Número de niñas y niños de 6 a 11 años beneficiados con programas para potenciar el desarrollo del aprendizaje,  juego,  desarrollo psicomotor, la creatividad y  las habilidades relacionales.</t>
  </si>
  <si>
    <t>Número de niñas, niños y adolescentes con participación y movilización promovidas dentro de la vida comunitaria.</t>
  </si>
  <si>
    <t>Número de estrategias de prevención del maltrato infantil, violencia sexual y violencia intrafamiliar implementadas y mantenidas.</t>
  </si>
  <si>
    <t>Número de bases de datos de identificación de niñas y niños en situación o riesgo de trabajo infantil mantenidos actualizados de acuerdo con los lineamientos de política nacional de erradicación del trabajo infantil.</t>
  </si>
  <si>
    <t>Número de estrategias comunitarias y familiares mantenidas para la erradicación de trabajo infantil en niñas, niños y adolescentes caracterizados.</t>
  </si>
  <si>
    <t>Número de niños mantenidos con atención integral en la modalidad de semi-internado (refugio social).</t>
  </si>
  <si>
    <t>Número de niñas, niños y adolescentes con acceso gratuito en espacios de recreación y cultura mantenidos.</t>
  </si>
  <si>
    <t>Número de estrategias implementadas y mantenidas para la promoción de habilidades para la vida  en el marco de la estrategia de atención integral a niños, niñas y adolescentes con énfasis en prevención de embarazo en adolescentes.</t>
  </si>
  <si>
    <t>Número de estrategias "Trayectos y proyectos" implementadas y mantenidas para potenciar capacidades, proyectos de vida, emprendimientos juveniles.</t>
  </si>
  <si>
    <t>Número de estrategias "Me protejo, me protegen" rutas de acompañamiento y protección integral implementadas y mantenidas para adolescentes ante inobservancia, amenaza o vulneración de derechos.</t>
  </si>
  <si>
    <t>Número de apoyos logísticos mantenidos a las familias beneficiadas del programa Familias en Acción.</t>
  </si>
  <si>
    <t>Porcentaje de personas del programa Familias en Acción beneficiadas con acceso gratuito en espacios de recreación y cultura.</t>
  </si>
  <si>
    <t>Número de políticas públicas de familia formuladas e implementadas.</t>
  </si>
  <si>
    <t>Número de políticas públicas de libertad religiosa y de cultos formuladas e implementadas.</t>
  </si>
  <si>
    <t>Número de programas "Bucaramanga y la familia al parque" (retretas, cultura y ciencia, mercadillo cultural - en los parque emblemáticos) implementados y mantenidos.</t>
  </si>
  <si>
    <t>Número de adultos mayores adscritos a los centros vida del municipio mantenidos con el suministro de alimentación y nutrición.</t>
  </si>
  <si>
    <t>Número de adultos mayores mantenidos con el servicio de transporte para asistir a los centros vida.</t>
  </si>
  <si>
    <t>Número de adultos mayores beneficiados y mantenidos en el programa de alimentación "compartamos Bucaramanga".</t>
  </si>
  <si>
    <t>Número de actividades de dotación realizadas en los Centros Vida.</t>
  </si>
  <si>
    <t>Número de actividades de celebración del día del adulto mayor realizados.</t>
  </si>
  <si>
    <t>Número de adultos mayores mantenidos con la atención primaria en salud y la orientación psicosocial.</t>
  </si>
  <si>
    <t>Número de campañas de sensibilización realizadas a la comunidad en los derechos del adulto mayor y promoción de redes de apoyo.</t>
  </si>
  <si>
    <t>Número de programas implementados y mantenidos que incentive la actividad productiva del adulto mayor.</t>
  </si>
  <si>
    <t>Número de adultos mayores adscritos a los centros vida mantenidos con el auxilio exequial.</t>
  </si>
  <si>
    <t>Número de encuentros intergeneracionales realizados para el adulto mayor en los Centros Vida y los corregimientos del Municipio.</t>
  </si>
  <si>
    <t>Número de adultos mayores beneficiados con el programa "Colombia mayor".</t>
  </si>
  <si>
    <t>Número de políticas públicas actualizadas del adulto mayor.</t>
  </si>
  <si>
    <t>Número de adultos mayores en situación de extrema vulnerabilidad beneficiados con mercados de sustento y/o complementos nutricionales.</t>
  </si>
  <si>
    <t>Número de rutas turísticas a nivel local implementadas para la recreación del adulto mayor.</t>
  </si>
  <si>
    <t>Número de grupos de mujeres conformados para la red comunitaria de prevención contra la violencia.</t>
  </si>
  <si>
    <t>Porcentaje de mujeres víctimas de violencia con atención jurídica y psicológica virtualmente y en el centro integral de la mujer.</t>
  </si>
  <si>
    <t>Número de evento de formación realizados con las comisarías de familia.</t>
  </si>
  <si>
    <t>Porcentaje de mujeres víctimas de violencia y en extremo riesgo atendidas en la Casa Refugio que lo soliciten.</t>
  </si>
  <si>
    <t>Número de programas integrales e interinstitucionales implementados y mantenidos que garanticen la seguridad y el goce efectivo de los derechos de las mujeres.</t>
  </si>
  <si>
    <t>Número de eventos de formación y sensibilización realizados con los funcionarios públicos de las entidades encargadas, de atender los casos de violencia contra la mujer.</t>
  </si>
  <si>
    <t>Número de estrategias de formación enfocadas a los hombres para la transformación de las perspectivas de género implementadas y mantenidas.</t>
  </si>
  <si>
    <t>Número de iniciativas apoyadas de grupos de mujeres para la participación política.</t>
  </si>
  <si>
    <t>Número de Consejos Comunitarios de Mujeres mantenidos.</t>
  </si>
  <si>
    <t>Número de talleres realizados para la generación de ingresos dirigidas a mujeres.</t>
  </si>
  <si>
    <t>Número de estrategias de formación implementadas y mantenidas para la participación e incidencia política de las mujeres.</t>
  </si>
  <si>
    <t>Número de Consejos Comunitarios de Mujeres mantenidos y/o fortalecidos.</t>
  </si>
  <si>
    <t>Número de  encuentros municipales realizados para articular las experiencias exitosas de participación política de las mujeres a nivel nacional y local.</t>
  </si>
  <si>
    <t>Número de entradas a parques RECREAR brindadas a mujeres víctimas de violencia, madres comunitarias, mujeres rurales, madres cabeza de familia y mujeres vulnerables.</t>
  </si>
  <si>
    <t>Número de campañas comunicativas realizadas para la equidad de género.</t>
  </si>
  <si>
    <t>Número de encuentros realizados con periodistas para la comunicación.</t>
  </si>
  <si>
    <t>Porcentaje de avance en el cumplimiento de la agenda pendiente para la equidad y la garantía de derechos de las mujeres.</t>
  </si>
  <si>
    <t>Número de líneas de atención a la mujer en centro de atenciónvmantenidas.</t>
  </si>
  <si>
    <t>Número de centros integrales de atención a la mujer mantenidos y fortalecidos.</t>
  </si>
  <si>
    <t>Número de grupos de atención social implementados y mantenidos.</t>
  </si>
  <si>
    <t>Número de huertas familiares rurales y urbanas implementadas en los corregimientos.</t>
  </si>
  <si>
    <t>Número de mercados campesinos realizados en la ciudad.</t>
  </si>
  <si>
    <t>Número de ciclos de vacunación contra fiebre aftosa y brucelosis en vacunos.</t>
  </si>
  <si>
    <t>Número de inseminaciones realizadas a vacunos.</t>
  </si>
  <si>
    <t>Número de planes generales de asistencia técnica formulados e implementados.</t>
  </si>
  <si>
    <t>Número de programas implementados y mantenidos que impulsen la agricultura productiva (café, cacao, fruticultura, entre otros).</t>
  </si>
  <si>
    <t>Número de actividades celebradas para conmemorar el día del campesino.</t>
  </si>
  <si>
    <t>Numero de comités  municipal de desarrollo rural fortalecidos como organismos articuladores de procesos productivos sostenibles del sector rural.</t>
  </si>
  <si>
    <t>NUEVOS LIDERAZGOS</t>
  </si>
  <si>
    <t>PRESUPUESTOS INCLUYENTES</t>
  </si>
  <si>
    <t>CIUDADANÍA EMPODERADA Y DEBATE PÚBLICO</t>
  </si>
  <si>
    <t>INSTITUCIONES DEMOCRÁTICAS DE BASE  FORTALECIDAS E INCLUYENTES</t>
  </si>
  <si>
    <t>ADMINISTRACIÓN ARTICULADA Y COHERENTE</t>
  </si>
  <si>
    <t>HABITANTE DE CALLE</t>
  </si>
  <si>
    <t>POBLACIÓN CON DISCAPACIDAD</t>
  </si>
  <si>
    <t>MINORÍAS ÉTNICAS</t>
  </si>
  <si>
    <t>COMUNIDADES LGTBI</t>
  </si>
  <si>
    <t>PREVENCIÓN Y ATENCIÓN A POBLACIÓN EN CONDICIÓN DE ADICCIÓN A SUSTANCIAS PSICOACTIVAS</t>
  </si>
  <si>
    <t>TRABAJADORAS Y TRABAJADORES SEXUALES</t>
  </si>
  <si>
    <t>VÍCTIMAS DEL CONFLICTO INTERNO ARMADO</t>
  </si>
  <si>
    <t>POBLACIÓN CARCELARIA Y POSPENADOS</t>
  </si>
  <si>
    <t>INICIO FELIZ (PRIMERA INFANCIA)</t>
  </si>
  <si>
    <t>JUGANDO Y APRENDIENDO (INFANCIA)</t>
  </si>
  <si>
    <t>CRECIENDO Y CONSTRUYENDO (ADOLESCENCIA)</t>
  </si>
  <si>
    <t>PRIMERO MI FAMILIA</t>
  </si>
  <si>
    <t>ADULTO MAYOR Y DIGNO</t>
  </si>
  <si>
    <t>VIDA LIBRE DE VIOLENCIAS</t>
  </si>
  <si>
    <t>FORTALECIMIENTO DE LA PARTICIPACIÓN POLÍTICA, ECONÓMICA Y SOCIAL DE LAS MUJERES</t>
  </si>
  <si>
    <t>COMUNICACIÓN PARA LA INCLUSIÓN DE LAS MUJERES AL DESARROLLO</t>
  </si>
  <si>
    <t>FORMACIÓN Y ACOMPAÑAMIENTO PARA MI HOGAR</t>
  </si>
  <si>
    <t>AGRICULTURA SOSTENIBLE PARA LA SEGURIDAD ALIMENTARIA</t>
  </si>
  <si>
    <t>NUESTRO PROYECTO AGROPECUARIO</t>
  </si>
  <si>
    <t>RURALIDAD CON EQUIDAD</t>
  </si>
  <si>
    <t>3 - SOSTENIBILIDAD AMBIENTAL</t>
  </si>
  <si>
    <t>HOGARES FELICES</t>
  </si>
  <si>
    <t>ATENCIÓN PRIORITARIA Y FOCALIZADA A GRUPOS DE POBLACIÓN VULNERABLE</t>
  </si>
  <si>
    <t>LOS CAMINOS DE LA VIDA</t>
  </si>
  <si>
    <t>MUJERES Y EQUIDAD DE GÉNERO</t>
  </si>
  <si>
    <t>2 - INCLUSIÓN SOCIAL</t>
  </si>
  <si>
    <t>1 - GOBERNANZA DEMOCRÁTICA</t>
  </si>
  <si>
    <t>GOBIERNO PARTICIPATIVO Y ABIERTO</t>
  </si>
  <si>
    <t>GOBIERNO LEGAL Y EFECTIVO</t>
  </si>
  <si>
    <t>Porcentaje de adultos mayores beneficiados con el acceso gratuito en espacios de recreación y cultura.</t>
  </si>
  <si>
    <t>Número de espacios de trabajo construidos o adecuados con equipamiento para ediles.</t>
  </si>
  <si>
    <t xml:space="preserve"> -</t>
  </si>
  <si>
    <t>2210289
2210754</t>
  </si>
  <si>
    <t>2210707
2210205</t>
  </si>
  <si>
    <t>2210874
2210710</t>
  </si>
  <si>
    <t>2210710 2210874</t>
  </si>
  <si>
    <t>2210710
2210091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</si>
</sst>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12" x14ac:knownFonts="1">
    <font>
      <sz val="11"/>
      <color theme="1"/>
      <name val="Arial"/>
      <family val="2"/>
    </font>
    <font>
      <b/>
      <sz val="12"/>
      <color indexed="8"/>
      <name val="Arial"/>
      <family val="2"/>
    </font>
    <font>
      <b/>
      <sz val="12"/>
      <name val="Arial"/>
    </font>
    <font>
      <sz val="12"/>
      <name val="Arial"/>
    </font>
    <font>
      <b/>
      <sz val="14"/>
      <color indexed="8"/>
      <name val="Arial"/>
    </font>
    <font>
      <sz val="12"/>
      <color indexed="8"/>
      <name val="Arial"/>
    </font>
    <font>
      <sz val="12"/>
      <color theme="1"/>
      <name val="Arial"/>
    </font>
    <font>
      <sz val="12"/>
      <color rgb="FF000000"/>
      <name val="Arial"/>
      <family val="2"/>
    </font>
    <font>
      <sz val="12"/>
      <color rgb="FFFF0000"/>
      <name val="Arial"/>
    </font>
    <font>
      <b/>
      <sz val="14"/>
      <color theme="1"/>
      <name val="Arial"/>
    </font>
    <font>
      <u/>
      <sz val="11"/>
      <color theme="10"/>
      <name val="Arial"/>
      <family val="2"/>
    </font>
    <font>
      <u/>
      <sz val="11"/>
      <color theme="11"/>
      <name val="Arial"/>
      <family val="2"/>
    </font>
  </fonts>
  <fills count="5">
    <fill>
      <patternFill patternType="none"/>
    </fill>
    <fill>
      <patternFill patternType="gray125"/>
    </fill>
    <fill>
      <patternFill patternType="solid">
        <fgColor rgb="FFFFFF00"/>
        <bgColor indexed="64"/>
      </patternFill>
    </fill>
    <fill>
      <patternFill patternType="solid">
        <fgColor rgb="FFFF6600"/>
        <bgColor indexed="64"/>
      </patternFill>
    </fill>
    <fill>
      <patternFill patternType="solid">
        <fgColor rgb="FF0070C0"/>
        <bgColor indexed="64"/>
      </patternFill>
    </fill>
  </fills>
  <borders count="70">
    <border>
      <left/>
      <right/>
      <top/>
      <bottom/>
      <diagonal/>
    </border>
    <border>
      <left style="thin">
        <color auto="1"/>
      </left>
      <right style="thin">
        <color auto="1"/>
      </right>
      <top style="thin">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medium">
        <color auto="1"/>
      </top>
      <bottom/>
      <diagonal/>
    </border>
    <border>
      <left/>
      <right style="medium">
        <color auto="1"/>
      </right>
      <top style="medium">
        <color auto="1"/>
      </top>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top style="medium">
        <color auto="1"/>
      </top>
      <bottom style="thin">
        <color auto="1"/>
      </bottom>
      <diagonal/>
    </border>
    <border>
      <left/>
      <right/>
      <top style="thin">
        <color auto="1"/>
      </top>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thin">
        <color auto="1"/>
      </left>
      <right style="thin">
        <color auto="1"/>
      </right>
      <top style="medium">
        <color auto="1"/>
      </top>
      <bottom/>
      <diagonal/>
    </border>
    <border>
      <left style="thin">
        <color auto="1"/>
      </left>
      <right style="thin">
        <color auto="1"/>
      </right>
      <top/>
      <bottom/>
      <diagonal/>
    </border>
    <border>
      <left/>
      <right/>
      <top style="medium">
        <color auto="1"/>
      </top>
      <bottom/>
      <diagonal/>
    </border>
    <border>
      <left style="thin">
        <color auto="1"/>
      </left>
      <right/>
      <top/>
      <bottom style="thin">
        <color auto="1"/>
      </bottom>
      <diagonal/>
    </border>
    <border>
      <left/>
      <right style="thin">
        <color auto="1"/>
      </right>
      <top/>
      <bottom style="thin">
        <color auto="1"/>
      </bottom>
      <diagonal/>
    </border>
    <border>
      <left/>
      <right style="medium">
        <color auto="1"/>
      </right>
      <top/>
      <bottom/>
      <diagonal/>
    </border>
    <border>
      <left style="medium">
        <color auto="1"/>
      </left>
      <right style="thin">
        <color auto="1"/>
      </right>
      <top style="medium">
        <color auto="1"/>
      </top>
      <bottom/>
      <diagonal/>
    </border>
    <border>
      <left style="medium">
        <color auto="1"/>
      </left>
      <right style="thin">
        <color auto="1"/>
      </right>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medium">
        <color auto="1"/>
      </left>
      <right style="medium">
        <color auto="1"/>
      </right>
      <top/>
      <bottom/>
      <diagonal/>
    </border>
    <border>
      <left style="thin">
        <color auto="1"/>
      </left>
      <right style="medium">
        <color auto="1"/>
      </right>
      <top style="thin">
        <color auto="1"/>
      </top>
      <bottom/>
      <diagonal/>
    </border>
    <border>
      <left style="thin">
        <color auto="1"/>
      </left>
      <right style="thin">
        <color auto="1"/>
      </right>
      <top/>
      <bottom style="medium">
        <color auto="1"/>
      </bottom>
      <diagonal/>
    </border>
    <border>
      <left style="medium">
        <color auto="1"/>
      </left>
      <right/>
      <top style="medium">
        <color auto="1"/>
      </top>
      <bottom/>
      <diagonal/>
    </border>
    <border>
      <left style="medium">
        <color auto="1"/>
      </left>
      <right/>
      <top/>
      <bottom/>
      <diagonal/>
    </border>
    <border>
      <left style="thin">
        <color auto="1"/>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top style="thin">
        <color auto="1"/>
      </top>
      <bottom/>
      <diagonal/>
    </border>
    <border>
      <left style="thin">
        <color auto="1"/>
      </left>
      <right style="medium">
        <color auto="1"/>
      </right>
      <top/>
      <bottom/>
      <diagonal/>
    </border>
    <border>
      <left/>
      <right style="thin">
        <color auto="1"/>
      </right>
      <top style="thin">
        <color auto="1"/>
      </top>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thin">
        <color auto="1"/>
      </right>
      <top style="medium">
        <color auto="1"/>
      </top>
      <bottom style="thin">
        <color auto="1"/>
      </bottom>
      <diagonal/>
    </border>
    <border>
      <left/>
      <right style="thin">
        <color auto="1"/>
      </right>
      <top style="thin">
        <color auto="1"/>
      </top>
      <bottom style="thin">
        <color auto="1"/>
      </bottom>
      <diagonal/>
    </border>
    <border>
      <left/>
      <right style="thin">
        <color auto="1"/>
      </right>
      <top style="medium">
        <color auto="1"/>
      </top>
      <bottom style="medium">
        <color auto="1"/>
      </bottom>
      <diagonal/>
    </border>
    <border>
      <left style="medium">
        <color auto="1"/>
      </left>
      <right/>
      <top/>
      <bottom style="medium">
        <color auto="1"/>
      </bottom>
      <diagonal/>
    </border>
    <border>
      <left style="medium">
        <color auto="1"/>
      </left>
      <right style="medium">
        <color auto="1"/>
      </right>
      <top style="thin">
        <color auto="1"/>
      </top>
      <bottom style="medium">
        <color auto="1"/>
      </bottom>
      <diagonal/>
    </border>
    <border>
      <left style="thin">
        <color auto="1"/>
      </left>
      <right style="medium">
        <color auto="1"/>
      </right>
      <top/>
      <bottom style="thin">
        <color auto="1"/>
      </bottom>
      <diagonal/>
    </border>
    <border>
      <left/>
      <right style="thin">
        <color auto="1"/>
      </right>
      <top/>
      <bottom/>
      <diagonal/>
    </border>
    <border>
      <left style="thin">
        <color auto="1"/>
      </left>
      <right/>
      <top style="medium">
        <color auto="1"/>
      </top>
      <bottom style="medium">
        <color auto="1"/>
      </bottom>
      <diagonal/>
    </border>
    <border>
      <left style="thin">
        <color auto="1"/>
      </left>
      <right/>
      <top/>
      <bottom/>
      <diagonal/>
    </border>
    <border>
      <left style="thin">
        <color auto="1"/>
      </left>
      <right/>
      <top style="medium">
        <color auto="1"/>
      </top>
      <bottom style="thin">
        <color auto="1"/>
      </bottom>
      <diagonal/>
    </border>
    <border>
      <left style="thin">
        <color auto="1"/>
      </left>
      <right/>
      <top style="thin">
        <color auto="1"/>
      </top>
      <bottom style="thin">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diagonal/>
    </border>
    <border>
      <left style="medium">
        <color auto="1"/>
      </left>
      <right style="thin">
        <color auto="1"/>
      </right>
      <top/>
      <bottom style="thin">
        <color auto="1"/>
      </bottom>
      <diagonal/>
    </border>
    <border>
      <left/>
      <right/>
      <top style="thin">
        <color auto="1"/>
      </top>
      <bottom style="medium">
        <color auto="1"/>
      </bottom>
      <diagonal/>
    </border>
    <border>
      <left/>
      <right/>
      <top/>
      <bottom style="medium">
        <color auto="1"/>
      </bottom>
      <diagonal/>
    </border>
    <border>
      <left/>
      <right style="medium">
        <color auto="1"/>
      </right>
      <top style="medium">
        <color auto="1"/>
      </top>
      <bottom style="medium">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right style="medium">
        <color auto="1"/>
      </right>
      <top/>
      <bottom style="thin">
        <color auto="1"/>
      </bottom>
      <diagonal/>
    </border>
    <border>
      <left/>
      <right style="medium">
        <color auto="1"/>
      </right>
      <top style="thin">
        <color auto="1"/>
      </top>
      <bottom style="thin">
        <color auto="1"/>
      </bottom>
      <diagonal/>
    </border>
    <border>
      <left/>
      <right/>
      <top style="medium">
        <color auto="1"/>
      </top>
      <bottom style="medium">
        <color auto="1"/>
      </bottom>
      <diagonal/>
    </border>
    <border>
      <left/>
      <right style="medium">
        <color auto="1"/>
      </right>
      <top style="thin">
        <color auto="1"/>
      </top>
      <bottom/>
      <diagonal/>
    </border>
  </borders>
  <cellStyleXfs count="435">
    <xf numFmtId="0" fontId="0" fillId="0" borderId="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cellStyleXfs>
  <cellXfs count="186">
    <xf numFmtId="0" fontId="0" fillId="0" borderId="0" xfId="0"/>
    <xf numFmtId="0" fontId="6" fillId="0" borderId="0" xfId="0" applyFont="1"/>
    <xf numFmtId="0" fontId="2" fillId="0" borderId="11" xfId="0" applyFont="1" applyBorder="1" applyAlignment="1" applyProtection="1">
      <alignment horizontal="center" vertical="center" wrapText="1"/>
    </xf>
    <xf numFmtId="0" fontId="2" fillId="0" borderId="12" xfId="0" applyFont="1" applyBorder="1" applyAlignment="1" applyProtection="1">
      <alignment horizontal="center" vertical="center" wrapText="1"/>
    </xf>
    <xf numFmtId="0" fontId="2" fillId="0" borderId="0" xfId="0" applyFont="1" applyBorder="1" applyAlignment="1" applyProtection="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3" fillId="0" borderId="17" xfId="0" applyFont="1" applyFill="1" applyBorder="1" applyAlignment="1" applyProtection="1">
      <alignment horizontal="center" vertical="center" wrapText="1"/>
    </xf>
    <xf numFmtId="0" fontId="3" fillId="0" borderId="5" xfId="0" applyFont="1" applyFill="1" applyBorder="1" applyAlignment="1">
      <alignment horizontal="justify" vertical="center" wrapText="1"/>
    </xf>
    <xf numFmtId="0" fontId="6" fillId="3" borderId="0" xfId="0" applyFont="1" applyFill="1" applyBorder="1" applyAlignment="1">
      <alignment horizontal="justify" vertical="center" wrapText="1"/>
    </xf>
    <xf numFmtId="0" fontId="3" fillId="0" borderId="3" xfId="0" applyFont="1" applyFill="1" applyBorder="1" applyAlignment="1">
      <alignment horizontal="justify" vertical="center" wrapText="1"/>
    </xf>
    <xf numFmtId="0" fontId="5" fillId="0" borderId="5" xfId="0" applyFont="1" applyFill="1" applyBorder="1" applyAlignment="1">
      <alignment horizontal="justify" vertical="center" wrapText="1"/>
    </xf>
    <xf numFmtId="0" fontId="5" fillId="0" borderId="1" xfId="0" applyFont="1" applyFill="1" applyBorder="1" applyAlignment="1">
      <alignment horizontal="justify" vertical="center" wrapText="1"/>
    </xf>
    <xf numFmtId="0" fontId="5" fillId="0" borderId="36" xfId="0" applyFont="1" applyFill="1" applyBorder="1" applyAlignment="1">
      <alignment horizontal="justify" vertical="center" wrapText="1"/>
    </xf>
    <xf numFmtId="0" fontId="5" fillId="0" borderId="3" xfId="0" applyFont="1" applyFill="1" applyBorder="1" applyAlignment="1">
      <alignment horizontal="justify" vertical="center" wrapText="1"/>
    </xf>
    <xf numFmtId="0" fontId="5" fillId="0" borderId="7" xfId="0" applyFont="1" applyFill="1" applyBorder="1" applyAlignment="1">
      <alignment horizontal="justify" vertical="center" wrapText="1"/>
    </xf>
    <xf numFmtId="0" fontId="3" fillId="0" borderId="7" xfId="0" applyFont="1" applyFill="1" applyBorder="1" applyAlignment="1">
      <alignment horizontal="justify" vertical="center" wrapText="1"/>
    </xf>
    <xf numFmtId="0" fontId="3" fillId="0" borderId="1" xfId="0" applyFont="1" applyFill="1" applyBorder="1" applyAlignment="1">
      <alignment horizontal="justify" vertical="center" wrapText="1"/>
    </xf>
    <xf numFmtId="9" fontId="8" fillId="0" borderId="37" xfId="0" applyNumberFormat="1" applyFont="1" applyBorder="1" applyAlignment="1">
      <alignment horizontal="center" vertical="center"/>
    </xf>
    <xf numFmtId="9" fontId="6" fillId="0" borderId="2" xfId="0" applyNumberFormat="1" applyFont="1" applyBorder="1" applyAlignment="1">
      <alignment horizontal="center" vertical="center"/>
    </xf>
    <xf numFmtId="9" fontId="6" fillId="0" borderId="8" xfId="0" applyNumberFormat="1" applyFont="1" applyBorder="1" applyAlignment="1">
      <alignment horizontal="center" vertical="center"/>
    </xf>
    <xf numFmtId="9" fontId="6" fillId="0" borderId="3" xfId="0" applyNumberFormat="1" applyFont="1" applyBorder="1" applyAlignment="1">
      <alignment horizontal="center" vertical="center"/>
    </xf>
    <xf numFmtId="0" fontId="2" fillId="0" borderId="0" xfId="0" applyFont="1" applyBorder="1" applyAlignment="1">
      <alignment horizontal="center" vertical="center" wrapText="1"/>
    </xf>
    <xf numFmtId="9" fontId="8" fillId="0" borderId="38" xfId="0" applyNumberFormat="1" applyFont="1" applyBorder="1" applyAlignment="1">
      <alignment horizontal="center" vertical="center"/>
    </xf>
    <xf numFmtId="9" fontId="6" fillId="0" borderId="4" xfId="0" applyNumberFormat="1" applyFont="1" applyBorder="1" applyAlignment="1">
      <alignment horizontal="center" vertical="center"/>
    </xf>
    <xf numFmtId="9" fontId="6" fillId="0" borderId="9" xfId="0" applyNumberFormat="1" applyFont="1" applyBorder="1" applyAlignment="1">
      <alignment horizontal="center" vertical="center"/>
    </xf>
    <xf numFmtId="0" fontId="6" fillId="0" borderId="40" xfId="0" applyFont="1" applyBorder="1" applyAlignment="1">
      <alignment horizontal="center" vertical="center" wrapText="1"/>
    </xf>
    <xf numFmtId="0" fontId="6" fillId="0" borderId="32" xfId="0" applyFont="1" applyBorder="1" applyAlignment="1">
      <alignment horizontal="center" vertical="center" wrapText="1"/>
    </xf>
    <xf numFmtId="9" fontId="6" fillId="0" borderId="5" xfId="0" applyNumberFormat="1" applyFont="1" applyBorder="1" applyAlignment="1">
      <alignment horizontal="center" vertical="center"/>
    </xf>
    <xf numFmtId="164" fontId="3" fillId="0" borderId="18" xfId="0" applyNumberFormat="1" applyFont="1" applyBorder="1" applyAlignment="1" applyProtection="1">
      <alignment horizontal="center" vertical="center"/>
    </xf>
    <xf numFmtId="0" fontId="3" fillId="0" borderId="1" xfId="0" applyFont="1" applyBorder="1" applyAlignment="1">
      <alignment horizontal="center" vertical="center" wrapText="1"/>
    </xf>
    <xf numFmtId="0" fontId="3" fillId="0" borderId="39" xfId="0" applyFont="1" applyBorder="1" applyAlignment="1">
      <alignment horizontal="center" vertical="center" wrapText="1"/>
    </xf>
    <xf numFmtId="0" fontId="6" fillId="0" borderId="42" xfId="0" applyFont="1" applyBorder="1" applyAlignment="1">
      <alignment horizontal="center" vertical="center" wrapText="1"/>
    </xf>
    <xf numFmtId="0" fontId="6" fillId="0" borderId="1" xfId="0" applyFont="1" applyBorder="1" applyAlignment="1">
      <alignment horizontal="center" vertical="center" wrapText="1"/>
    </xf>
    <xf numFmtId="0" fontId="6" fillId="3" borderId="0" xfId="0" applyFont="1" applyFill="1" applyBorder="1" applyAlignment="1">
      <alignment horizontal="center" vertical="center"/>
    </xf>
    <xf numFmtId="3" fontId="6" fillId="3" borderId="0" xfId="0" applyNumberFormat="1" applyFont="1" applyFill="1" applyBorder="1" applyAlignment="1">
      <alignment horizontal="center" vertical="center"/>
    </xf>
    <xf numFmtId="9" fontId="6" fillId="3" borderId="0" xfId="0" applyNumberFormat="1" applyFont="1" applyFill="1" applyBorder="1" applyAlignment="1">
      <alignment horizontal="center" vertical="center"/>
    </xf>
    <xf numFmtId="0" fontId="6" fillId="3" borderId="0" xfId="0" applyFont="1" applyFill="1" applyBorder="1" applyAlignment="1">
      <alignment horizontal="center" vertical="center" wrapText="1"/>
    </xf>
    <xf numFmtId="164" fontId="6" fillId="3" borderId="0" xfId="0" applyNumberFormat="1" applyFont="1" applyFill="1" applyBorder="1" applyAlignment="1">
      <alignment horizontal="center" vertical="center"/>
    </xf>
    <xf numFmtId="9" fontId="8" fillId="3" borderId="0" xfId="0" applyNumberFormat="1" applyFont="1" applyFill="1" applyBorder="1" applyAlignment="1">
      <alignment horizontal="center" vertical="center"/>
    </xf>
    <xf numFmtId="9" fontId="6" fillId="3" borderId="24" xfId="0" applyNumberFormat="1" applyFont="1" applyFill="1" applyBorder="1" applyAlignment="1">
      <alignment horizontal="center" vertical="center"/>
    </xf>
    <xf numFmtId="0" fontId="6" fillId="4" borderId="0" xfId="0" applyFont="1" applyFill="1" applyBorder="1" applyAlignment="1">
      <alignment horizontal="center" vertical="center" wrapText="1"/>
    </xf>
    <xf numFmtId="0" fontId="6" fillId="4" borderId="0" xfId="0" applyFont="1" applyFill="1" applyBorder="1" applyAlignment="1">
      <alignment horizontal="justify" vertical="center" wrapText="1"/>
    </xf>
    <xf numFmtId="164" fontId="6" fillId="4" borderId="0" xfId="0" applyNumberFormat="1" applyFont="1" applyFill="1" applyBorder="1" applyAlignment="1">
      <alignment horizontal="center" vertical="center"/>
    </xf>
    <xf numFmtId="3" fontId="6" fillId="4" borderId="0" xfId="0" applyNumberFormat="1" applyFont="1" applyFill="1" applyBorder="1" applyAlignment="1">
      <alignment horizontal="center" vertical="center"/>
    </xf>
    <xf numFmtId="9" fontId="8" fillId="4" borderId="0" xfId="0" applyNumberFormat="1" applyFont="1" applyFill="1" applyBorder="1" applyAlignment="1">
      <alignment horizontal="center" vertical="center" wrapText="1"/>
    </xf>
    <xf numFmtId="9" fontId="6" fillId="4" borderId="0" xfId="0" applyNumberFormat="1" applyFont="1" applyFill="1" applyBorder="1" applyAlignment="1">
      <alignment horizontal="center" vertical="center" wrapText="1"/>
    </xf>
    <xf numFmtId="9" fontId="6" fillId="4" borderId="24" xfId="0" applyNumberFormat="1" applyFont="1" applyFill="1" applyBorder="1" applyAlignment="1">
      <alignment horizontal="center" vertical="center" wrapText="1"/>
    </xf>
    <xf numFmtId="3" fontId="6" fillId="4" borderId="0" xfId="0" applyNumberFormat="1" applyFont="1" applyFill="1" applyBorder="1" applyAlignment="1">
      <alignment horizontal="center" vertical="center" wrapText="1"/>
    </xf>
    <xf numFmtId="164" fontId="6" fillId="0" borderId="5" xfId="0" applyNumberFormat="1" applyFont="1" applyBorder="1" applyAlignment="1">
      <alignment horizontal="center" vertical="center"/>
    </xf>
    <xf numFmtId="3" fontId="6" fillId="0" borderId="5" xfId="0" applyNumberFormat="1" applyFont="1" applyBorder="1" applyAlignment="1">
      <alignment horizontal="center" vertical="center"/>
    </xf>
    <xf numFmtId="164" fontId="6" fillId="0" borderId="3" xfId="0" applyNumberFormat="1" applyFont="1" applyBorder="1" applyAlignment="1">
      <alignment horizontal="center" vertical="center"/>
    </xf>
    <xf numFmtId="3" fontId="6" fillId="0" borderId="3" xfId="0" applyNumberFormat="1" applyFont="1" applyBorder="1" applyAlignment="1">
      <alignment horizontal="center" vertical="center"/>
    </xf>
    <xf numFmtId="164" fontId="6" fillId="0" borderId="7" xfId="0" applyNumberFormat="1" applyFont="1" applyBorder="1" applyAlignment="1">
      <alignment horizontal="center" vertical="center"/>
    </xf>
    <xf numFmtId="3" fontId="6" fillId="0" borderId="7" xfId="0" applyNumberFormat="1" applyFont="1" applyBorder="1" applyAlignment="1">
      <alignment horizontal="center" vertical="center"/>
    </xf>
    <xf numFmtId="9" fontId="6" fillId="0" borderId="7" xfId="0" applyNumberFormat="1" applyFont="1" applyBorder="1" applyAlignment="1">
      <alignment horizontal="center" vertical="center"/>
    </xf>
    <xf numFmtId="9" fontId="6" fillId="0" borderId="10" xfId="0" applyNumberFormat="1" applyFont="1" applyBorder="1" applyAlignment="1">
      <alignment horizontal="center" vertical="center"/>
    </xf>
    <xf numFmtId="164" fontId="6" fillId="0" borderId="45" xfId="0" applyNumberFormat="1" applyFont="1" applyBorder="1" applyAlignment="1">
      <alignment horizontal="center" vertical="center"/>
    </xf>
    <xf numFmtId="0" fontId="3" fillId="0" borderId="45" xfId="0" applyFont="1" applyFill="1" applyBorder="1" applyAlignment="1">
      <alignment horizontal="justify" vertical="center" wrapText="1"/>
    </xf>
    <xf numFmtId="3" fontId="6" fillId="0" borderId="45" xfId="0" applyNumberFormat="1" applyFont="1" applyBorder="1" applyAlignment="1">
      <alignment horizontal="center" vertical="center"/>
    </xf>
    <xf numFmtId="9" fontId="6" fillId="0" borderId="45" xfId="0" applyNumberFormat="1" applyFont="1" applyBorder="1" applyAlignment="1">
      <alignment horizontal="center" vertical="center"/>
    </xf>
    <xf numFmtId="9" fontId="6" fillId="0" borderId="46" xfId="0" applyNumberFormat="1" applyFont="1" applyBorder="1" applyAlignment="1">
      <alignment horizontal="center" vertical="center"/>
    </xf>
    <xf numFmtId="0" fontId="6" fillId="4" borderId="50" xfId="0" applyFont="1" applyFill="1" applyBorder="1" applyAlignment="1">
      <alignment horizontal="center" vertical="center" wrapText="1"/>
    </xf>
    <xf numFmtId="0" fontId="6" fillId="0" borderId="49" xfId="0" applyFont="1" applyBorder="1" applyAlignment="1">
      <alignment horizontal="justify" vertical="center" wrapText="1"/>
    </xf>
    <xf numFmtId="0" fontId="6" fillId="0" borderId="43" xfId="0" applyFont="1" applyBorder="1" applyAlignment="1">
      <alignment horizontal="center" vertical="center" wrapText="1"/>
    </xf>
    <xf numFmtId="164" fontId="6" fillId="0" borderId="1" xfId="0" applyNumberFormat="1" applyFont="1" applyBorder="1" applyAlignment="1">
      <alignment horizontal="center" vertical="center"/>
    </xf>
    <xf numFmtId="3" fontId="6" fillId="0" borderId="1" xfId="0" applyNumberFormat="1" applyFont="1" applyBorder="1" applyAlignment="1">
      <alignment horizontal="center" vertical="center"/>
    </xf>
    <xf numFmtId="9" fontId="6" fillId="0" borderId="1" xfId="0" applyNumberFormat="1" applyFont="1" applyBorder="1" applyAlignment="1">
      <alignment horizontal="center" vertical="center"/>
    </xf>
    <xf numFmtId="9" fontId="6" fillId="0" borderId="32" xfId="0" applyNumberFormat="1" applyFont="1" applyBorder="1" applyAlignment="1">
      <alignment horizontal="center" vertical="center"/>
    </xf>
    <xf numFmtId="164" fontId="6" fillId="0" borderId="36" xfId="0" applyNumberFormat="1" applyFont="1" applyBorder="1" applyAlignment="1">
      <alignment horizontal="center" vertical="center"/>
    </xf>
    <xf numFmtId="3" fontId="6" fillId="0" borderId="36" xfId="0" applyNumberFormat="1" applyFont="1" applyBorder="1" applyAlignment="1">
      <alignment horizontal="center" vertical="center"/>
    </xf>
    <xf numFmtId="9" fontId="6" fillId="0" borderId="36" xfId="0" applyNumberFormat="1" applyFont="1" applyBorder="1" applyAlignment="1">
      <alignment horizontal="center" vertical="center"/>
    </xf>
    <xf numFmtId="9" fontId="6" fillId="0" borderId="52" xfId="0" applyNumberFormat="1" applyFont="1" applyBorder="1" applyAlignment="1">
      <alignment horizontal="center" vertical="center"/>
    </xf>
    <xf numFmtId="0" fontId="6" fillId="0" borderId="53" xfId="0" applyFont="1" applyBorder="1" applyAlignment="1">
      <alignment horizontal="justify" vertical="center" wrapText="1"/>
    </xf>
    <xf numFmtId="164" fontId="6" fillId="0" borderId="20" xfId="0" applyNumberFormat="1" applyFont="1" applyBorder="1" applyAlignment="1">
      <alignment horizontal="center" vertical="center"/>
    </xf>
    <xf numFmtId="3" fontId="6" fillId="0" borderId="20" xfId="0" applyNumberFormat="1" applyFont="1" applyBorder="1" applyAlignment="1">
      <alignment horizontal="center" vertical="center"/>
    </xf>
    <xf numFmtId="9" fontId="6" fillId="0" borderId="20" xfId="0" applyNumberFormat="1" applyFont="1" applyBorder="1" applyAlignment="1">
      <alignment horizontal="center" vertical="center"/>
    </xf>
    <xf numFmtId="9" fontId="6" fillId="0" borderId="41" xfId="0" applyNumberFormat="1" applyFont="1" applyBorder="1" applyAlignment="1">
      <alignment horizontal="center" vertical="center"/>
    </xf>
    <xf numFmtId="0" fontId="6" fillId="0" borderId="44" xfId="0" applyFont="1" applyBorder="1" applyAlignment="1">
      <alignment horizontal="justify" vertical="center" wrapText="1"/>
    </xf>
    <xf numFmtId="3" fontId="6" fillId="0" borderId="54" xfId="0" applyNumberFormat="1" applyFont="1" applyBorder="1" applyAlignment="1">
      <alignment horizontal="center" vertical="center"/>
    </xf>
    <xf numFmtId="3" fontId="6" fillId="0" borderId="55" xfId="0" applyNumberFormat="1" applyFont="1" applyBorder="1" applyAlignment="1">
      <alignment horizontal="center" vertical="center"/>
    </xf>
    <xf numFmtId="3" fontId="6" fillId="0" borderId="56" xfId="0" applyNumberFormat="1" applyFont="1" applyBorder="1" applyAlignment="1">
      <alignment horizontal="center" vertical="center"/>
    </xf>
    <xf numFmtId="3" fontId="6" fillId="0" borderId="57" xfId="0" applyNumberFormat="1" applyFont="1" applyBorder="1" applyAlignment="1">
      <alignment horizontal="center" vertical="center"/>
    </xf>
    <xf numFmtId="3" fontId="6" fillId="0" borderId="13" xfId="0" applyNumberFormat="1" applyFont="1" applyBorder="1" applyAlignment="1">
      <alignment horizontal="center" vertical="center"/>
    </xf>
    <xf numFmtId="9" fontId="6" fillId="0" borderId="57" xfId="0" applyNumberFormat="1" applyFont="1" applyBorder="1" applyAlignment="1">
      <alignment horizontal="center" vertical="center"/>
    </xf>
    <xf numFmtId="3" fontId="6" fillId="0" borderId="22" xfId="0" applyNumberFormat="1" applyFont="1" applyBorder="1" applyAlignment="1">
      <alignment horizontal="center" vertical="center"/>
    </xf>
    <xf numFmtId="3" fontId="6" fillId="0" borderId="40" xfId="0" applyNumberFormat="1" applyFont="1" applyBorder="1" applyAlignment="1">
      <alignment horizontal="center" vertical="center"/>
    </xf>
    <xf numFmtId="9" fontId="8" fillId="0" borderId="43" xfId="0" applyNumberFormat="1" applyFont="1" applyBorder="1" applyAlignment="1">
      <alignment horizontal="center" vertical="center"/>
    </xf>
    <xf numFmtId="9" fontId="8" fillId="0" borderId="31" xfId="0" applyNumberFormat="1" applyFont="1" applyBorder="1" applyAlignment="1">
      <alignment horizontal="center" vertical="center"/>
    </xf>
    <xf numFmtId="9" fontId="8" fillId="0" borderId="51" xfId="0" applyNumberFormat="1" applyFont="1" applyBorder="1" applyAlignment="1">
      <alignment horizontal="center" vertical="center"/>
    </xf>
    <xf numFmtId="9" fontId="8" fillId="0" borderId="58" xfId="0" applyNumberFormat="1" applyFont="1" applyBorder="1" applyAlignment="1">
      <alignment horizontal="center" vertical="center"/>
    </xf>
    <xf numFmtId="9" fontId="8" fillId="0" borderId="59" xfId="0" applyNumberFormat="1" applyFont="1" applyBorder="1" applyAlignment="1">
      <alignment horizontal="center" vertical="center"/>
    </xf>
    <xf numFmtId="9" fontId="6" fillId="0" borderId="39" xfId="0" applyNumberFormat="1" applyFont="1" applyBorder="1" applyAlignment="1">
      <alignment horizontal="center" vertical="center"/>
    </xf>
    <xf numFmtId="9" fontId="6" fillId="0" borderId="6" xfId="0" applyNumberFormat="1" applyFont="1" applyBorder="1" applyAlignment="1">
      <alignment horizontal="center" vertical="center"/>
    </xf>
    <xf numFmtId="9" fontId="6" fillId="0" borderId="44" xfId="0" applyNumberFormat="1" applyFont="1" applyBorder="1" applyAlignment="1">
      <alignment horizontal="center" vertical="center"/>
    </xf>
    <xf numFmtId="9" fontId="6" fillId="0" borderId="60" xfId="0" applyNumberFormat="1" applyFont="1" applyBorder="1" applyAlignment="1">
      <alignment horizontal="center" vertical="center"/>
    </xf>
    <xf numFmtId="9" fontId="6" fillId="0" borderId="26" xfId="0" applyNumberFormat="1" applyFont="1" applyBorder="1" applyAlignment="1">
      <alignment horizontal="center" vertical="center"/>
    </xf>
    <xf numFmtId="9" fontId="9" fillId="2" borderId="46" xfId="0" applyNumberFormat="1" applyFont="1" applyFill="1" applyBorder="1" applyAlignment="1">
      <alignment horizontal="center" vertical="center"/>
    </xf>
    <xf numFmtId="3" fontId="9" fillId="2" borderId="44" xfId="0" applyNumberFormat="1" applyFont="1" applyFill="1" applyBorder="1" applyAlignment="1">
      <alignment horizontal="center" vertical="center"/>
    </xf>
    <xf numFmtId="3" fontId="9" fillId="2" borderId="45" xfId="0" applyNumberFormat="1" applyFont="1" applyFill="1" applyBorder="1" applyAlignment="1">
      <alignment horizontal="center" vertical="center"/>
    </xf>
    <xf numFmtId="9" fontId="9" fillId="2" borderId="45" xfId="0" applyNumberFormat="1" applyFont="1" applyFill="1" applyBorder="1" applyAlignment="1">
      <alignment horizontal="center" vertical="center"/>
    </xf>
    <xf numFmtId="0" fontId="6" fillId="0" borderId="21" xfId="0" quotePrefix="1" applyFont="1" applyFill="1" applyBorder="1"/>
    <xf numFmtId="9" fontId="9" fillId="2" borderId="44" xfId="0" applyNumberFormat="1" applyFont="1" applyFill="1" applyBorder="1" applyAlignment="1">
      <alignment horizontal="center" vertical="center"/>
    </xf>
    <xf numFmtId="3" fontId="6" fillId="3" borderId="61" xfId="0" applyNumberFormat="1" applyFont="1" applyFill="1" applyBorder="1" applyAlignment="1">
      <alignment horizontal="center" vertical="center"/>
    </xf>
    <xf numFmtId="3" fontId="6" fillId="4" borderId="61" xfId="0" applyNumberFormat="1" applyFont="1" applyFill="1" applyBorder="1" applyAlignment="1">
      <alignment horizontal="center" vertical="center" wrapText="1"/>
    </xf>
    <xf numFmtId="164" fontId="6" fillId="0" borderId="5" xfId="0" applyNumberFormat="1" applyFont="1" applyFill="1" applyBorder="1" applyAlignment="1">
      <alignment horizontal="center" vertical="center"/>
    </xf>
    <xf numFmtId="164" fontId="6" fillId="0" borderId="7" xfId="0" applyNumberFormat="1" applyFont="1" applyFill="1" applyBorder="1" applyAlignment="1">
      <alignment horizontal="center" vertical="center"/>
    </xf>
    <xf numFmtId="164" fontId="6" fillId="0" borderId="3" xfId="0" applyNumberFormat="1" applyFont="1" applyFill="1" applyBorder="1" applyAlignment="1">
      <alignment horizontal="center" vertical="center"/>
    </xf>
    <xf numFmtId="164" fontId="6" fillId="0" borderId="1" xfId="0" applyNumberFormat="1" applyFont="1" applyFill="1" applyBorder="1" applyAlignment="1">
      <alignment horizontal="center" vertical="center"/>
    </xf>
    <xf numFmtId="164" fontId="6" fillId="0" borderId="36" xfId="0" applyNumberFormat="1" applyFont="1" applyFill="1" applyBorder="1" applyAlignment="1">
      <alignment horizontal="center" vertical="center"/>
    </xf>
    <xf numFmtId="0" fontId="3" fillId="0" borderId="36" xfId="0" applyFont="1" applyFill="1" applyBorder="1" applyAlignment="1">
      <alignment horizontal="justify" vertical="center" wrapText="1"/>
    </xf>
    <xf numFmtId="164" fontId="6" fillId="0" borderId="45" xfId="0" applyNumberFormat="1" applyFont="1" applyFill="1" applyBorder="1" applyAlignment="1">
      <alignment horizontal="center" vertical="center"/>
    </xf>
    <xf numFmtId="0" fontId="7" fillId="0" borderId="36" xfId="0" applyFont="1" applyFill="1" applyBorder="1" applyAlignment="1">
      <alignment horizontal="justify" vertical="center" wrapText="1"/>
    </xf>
    <xf numFmtId="164" fontId="6" fillId="0" borderId="20" xfId="0" applyNumberFormat="1" applyFont="1" applyFill="1" applyBorder="1" applyAlignment="1">
      <alignment horizontal="center" vertical="center"/>
    </xf>
    <xf numFmtId="0" fontId="3" fillId="0" borderId="20" xfId="0" applyFont="1" applyFill="1" applyBorder="1" applyAlignment="1">
      <alignment horizontal="justify" vertical="center" wrapText="1"/>
    </xf>
    <xf numFmtId="0" fontId="6" fillId="0" borderId="49" xfId="0" applyFont="1" applyBorder="1" applyAlignment="1">
      <alignment horizontal="center" vertical="center" wrapText="1"/>
    </xf>
    <xf numFmtId="0" fontId="6" fillId="0" borderId="53" xfId="0" applyFont="1" applyBorder="1" applyAlignment="1">
      <alignment horizontal="center" vertical="center" wrapText="1"/>
    </xf>
    <xf numFmtId="0" fontId="6" fillId="0" borderId="47" xfId="0" applyFont="1" applyBorder="1" applyAlignment="1">
      <alignment horizontal="center" vertical="center" wrapText="1"/>
    </xf>
    <xf numFmtId="0" fontId="6" fillId="0" borderId="48"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23" xfId="0" applyFont="1" applyBorder="1" applyAlignment="1">
      <alignment horizontal="center" vertical="center" wrapText="1"/>
    </xf>
    <xf numFmtId="3" fontId="6" fillId="3" borderId="62" xfId="0" applyNumberFormat="1" applyFont="1" applyFill="1" applyBorder="1" applyAlignment="1">
      <alignment horizontal="center" vertical="center"/>
    </xf>
    <xf numFmtId="3" fontId="6" fillId="0" borderId="33" xfId="0" applyNumberFormat="1" applyFont="1" applyBorder="1" applyAlignment="1">
      <alignment horizontal="center" vertical="center"/>
    </xf>
    <xf numFmtId="9" fontId="8" fillId="0" borderId="66" xfId="0" applyNumberFormat="1" applyFont="1" applyBorder="1" applyAlignment="1">
      <alignment horizontal="center" vertical="center"/>
    </xf>
    <xf numFmtId="9" fontId="8" fillId="0" borderId="67" xfId="0" applyNumberFormat="1" applyFont="1" applyBorder="1" applyAlignment="1">
      <alignment horizontal="center" vertical="center"/>
    </xf>
    <xf numFmtId="3" fontId="6" fillId="0" borderId="9" xfId="0" applyNumberFormat="1" applyFont="1" applyBorder="1" applyAlignment="1">
      <alignment horizontal="center" vertical="center"/>
    </xf>
    <xf numFmtId="164" fontId="6" fillId="0" borderId="33" xfId="0" applyNumberFormat="1" applyFont="1" applyBorder="1" applyAlignment="1">
      <alignment horizontal="center" vertical="center"/>
    </xf>
    <xf numFmtId="164" fontId="6" fillId="0" borderId="33" xfId="0" applyNumberFormat="1" applyFont="1" applyFill="1" applyBorder="1" applyAlignment="1">
      <alignment horizontal="center" vertical="center"/>
    </xf>
    <xf numFmtId="3" fontId="6" fillId="0" borderId="65" xfId="0" applyNumberFormat="1" applyFont="1" applyBorder="1" applyAlignment="1">
      <alignment horizontal="center" vertical="center"/>
    </xf>
    <xf numFmtId="0" fontId="6" fillId="3" borderId="68" xfId="0" applyFont="1" applyFill="1" applyBorder="1" applyAlignment="1">
      <alignment horizontal="center" vertical="center"/>
    </xf>
    <xf numFmtId="0" fontId="6" fillId="3" borderId="68" xfId="0" applyFont="1" applyFill="1" applyBorder="1" applyAlignment="1">
      <alignment horizontal="center" vertical="center" wrapText="1"/>
    </xf>
    <xf numFmtId="3" fontId="6" fillId="3" borderId="68" xfId="0" applyNumberFormat="1" applyFont="1" applyFill="1" applyBorder="1" applyAlignment="1">
      <alignment horizontal="center" vertical="center"/>
    </xf>
    <xf numFmtId="9" fontId="6" fillId="3" borderId="68" xfId="0" applyNumberFormat="1" applyFont="1" applyFill="1" applyBorder="1" applyAlignment="1">
      <alignment horizontal="center" vertical="center"/>
    </xf>
    <xf numFmtId="9" fontId="6" fillId="3" borderId="63" xfId="0" applyNumberFormat="1" applyFont="1" applyFill="1" applyBorder="1" applyAlignment="1">
      <alignment horizontal="center" vertical="center"/>
    </xf>
    <xf numFmtId="0" fontId="6" fillId="0" borderId="26" xfId="0" applyFont="1" applyBorder="1" applyAlignment="1">
      <alignment horizontal="center" vertical="center" wrapText="1"/>
    </xf>
    <xf numFmtId="9" fontId="8" fillId="3" borderId="68" xfId="0" applyNumberFormat="1" applyFont="1" applyFill="1" applyBorder="1" applyAlignment="1">
      <alignment horizontal="center" vertical="center"/>
    </xf>
    <xf numFmtId="9" fontId="8" fillId="0" borderId="69" xfId="0" applyNumberFormat="1" applyFont="1" applyBorder="1" applyAlignment="1">
      <alignment horizontal="center" vertical="center"/>
    </xf>
    <xf numFmtId="0" fontId="6" fillId="0" borderId="37"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51"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2" xfId="0" applyFont="1" applyBorder="1" applyAlignment="1">
      <alignment horizontal="justify" vertical="center" wrapText="1"/>
    </xf>
    <xf numFmtId="0" fontId="6" fillId="0" borderId="4" xfId="0" applyFont="1" applyBorder="1" applyAlignment="1">
      <alignment horizontal="justify" vertical="center" wrapText="1"/>
    </xf>
    <xf numFmtId="0" fontId="6" fillId="0" borderId="6" xfId="0" applyFont="1" applyBorder="1" applyAlignment="1">
      <alignment horizontal="justify" vertical="center" wrapText="1"/>
    </xf>
    <xf numFmtId="0" fontId="6" fillId="0" borderId="23" xfId="0" applyFont="1" applyBorder="1" applyAlignment="1">
      <alignment horizontal="justify" vertical="center" wrapText="1"/>
    </xf>
    <xf numFmtId="0" fontId="6" fillId="0" borderId="48" xfId="0" applyFont="1" applyBorder="1" applyAlignment="1">
      <alignment horizontal="justify" vertical="center" wrapText="1"/>
    </xf>
    <xf numFmtId="0" fontId="6" fillId="0" borderId="42" xfId="0" applyFont="1" applyBorder="1" applyAlignment="1">
      <alignment horizontal="justify" vertical="center" wrapText="1"/>
    </xf>
    <xf numFmtId="0" fontId="6" fillId="0" borderId="14" xfId="0" applyFont="1" applyBorder="1" applyAlignment="1">
      <alignment horizontal="justify" vertical="center" wrapText="1"/>
    </xf>
    <xf numFmtId="0" fontId="6" fillId="0" borderId="47" xfId="0" applyFont="1" applyBorder="1" applyAlignment="1">
      <alignment horizontal="justify" vertical="center" wrapText="1"/>
    </xf>
    <xf numFmtId="0" fontId="2" fillId="0" borderId="1" xfId="0" applyFont="1" applyFill="1" applyBorder="1" applyAlignment="1">
      <alignment horizontal="center" vertical="center"/>
    </xf>
    <xf numFmtId="0" fontId="2" fillId="0" borderId="20" xfId="0" applyFont="1" applyFill="1" applyBorder="1" applyAlignment="1">
      <alignment horizontal="center" vertical="center"/>
    </xf>
    <xf numFmtId="0" fontId="3" fillId="0" borderId="4" xfId="0" applyFont="1" applyBorder="1" applyAlignment="1">
      <alignment horizontal="center" vertical="center" wrapText="1"/>
    </xf>
    <xf numFmtId="0" fontId="3" fillId="0" borderId="39" xfId="0" applyFont="1" applyBorder="1" applyAlignment="1">
      <alignment horizontal="center" vertical="center" wrapText="1"/>
    </xf>
    <xf numFmtId="0" fontId="3" fillId="0" borderId="9" xfId="0" applyFont="1" applyBorder="1" applyAlignment="1">
      <alignment horizontal="center" vertical="center" wrapText="1"/>
    </xf>
    <xf numFmtId="0" fontId="3" fillId="0" borderId="32" xfId="0" applyFont="1" applyBorder="1" applyAlignment="1">
      <alignment horizontal="center" vertical="center" wrapText="1"/>
    </xf>
    <xf numFmtId="0" fontId="1" fillId="0" borderId="34" xfId="0" applyFont="1" applyBorder="1" applyAlignment="1">
      <alignment horizontal="center" vertical="center"/>
    </xf>
    <xf numFmtId="0" fontId="1" fillId="0" borderId="21" xfId="0" applyFont="1" applyBorder="1" applyAlignment="1">
      <alignment horizontal="center" vertical="center"/>
    </xf>
    <xf numFmtId="0" fontId="1" fillId="0" borderId="12" xfId="0" applyFont="1" applyBorder="1" applyAlignment="1">
      <alignment horizontal="center" vertical="center"/>
    </xf>
    <xf numFmtId="0" fontId="1" fillId="0" borderId="35" xfId="0" applyFont="1" applyBorder="1" applyAlignment="1">
      <alignment horizontal="center" vertical="center"/>
    </xf>
    <xf numFmtId="0" fontId="1" fillId="0" borderId="0" xfId="0" applyFont="1" applyBorder="1" applyAlignment="1">
      <alignment horizontal="center" vertical="center"/>
    </xf>
    <xf numFmtId="0" fontId="1" fillId="0" borderId="24" xfId="0" applyFont="1" applyBorder="1" applyAlignment="1">
      <alignment horizontal="center" vertical="center"/>
    </xf>
    <xf numFmtId="0" fontId="2" fillId="0" borderId="1" xfId="0" applyFont="1" applyBorder="1" applyAlignment="1">
      <alignment horizontal="center" vertical="center" wrapText="1"/>
    </xf>
    <xf numFmtId="0" fontId="2" fillId="0" borderId="20" xfId="0" applyFont="1" applyBorder="1" applyAlignment="1">
      <alignment horizontal="center" vertical="center" wrapText="1"/>
    </xf>
    <xf numFmtId="0" fontId="4" fillId="0" borderId="0" xfId="0" applyFont="1" applyAlignment="1">
      <alignment horizontal="center" vertical="center" wrapText="1"/>
    </xf>
    <xf numFmtId="0" fontId="2" fillId="0" borderId="25" xfId="0" applyFont="1" applyBorder="1" applyAlignment="1" applyProtection="1">
      <alignment horizontal="center" vertical="center" wrapText="1"/>
    </xf>
    <xf numFmtId="0" fontId="2" fillId="0" borderId="19" xfId="0" applyFont="1" applyBorder="1" applyAlignment="1" applyProtection="1">
      <alignment horizontal="center" vertical="center" wrapText="1"/>
    </xf>
    <xf numFmtId="0" fontId="2" fillId="0" borderId="27" xfId="0" applyFont="1" applyBorder="1" applyAlignment="1" applyProtection="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3" xfId="0" applyFont="1" applyBorder="1" applyAlignment="1">
      <alignment horizontal="center" vertical="center" wrapText="1"/>
    </xf>
    <xf numFmtId="0" fontId="2" fillId="0" borderId="5" xfId="0" applyFont="1" applyBorder="1" applyAlignment="1">
      <alignment horizontal="center" vertical="center" wrapText="1"/>
    </xf>
    <xf numFmtId="0" fontId="2" fillId="0" borderId="8"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41" xfId="0" applyFont="1" applyBorder="1" applyAlignment="1">
      <alignment horizontal="center" vertical="center" wrapText="1"/>
    </xf>
    <xf numFmtId="0" fontId="6" fillId="0" borderId="25" xfId="0" applyFont="1" applyBorder="1" applyAlignment="1">
      <alignment horizontal="justify" vertical="center" wrapText="1"/>
    </xf>
    <xf numFmtId="0" fontId="6" fillId="0" borderId="26" xfId="0" applyFont="1" applyBorder="1" applyAlignment="1">
      <alignment horizontal="justify" vertical="center" wrapText="1"/>
    </xf>
    <xf numFmtId="0" fontId="6" fillId="0" borderId="64" xfId="0" applyFont="1" applyBorder="1" applyAlignment="1">
      <alignment horizontal="justify" vertical="center" wrapText="1"/>
    </xf>
    <xf numFmtId="0" fontId="2" fillId="0" borderId="33" xfId="0" applyFont="1" applyBorder="1" applyAlignment="1">
      <alignment horizontal="center" vertical="center" wrapText="1"/>
    </xf>
  </cellXfs>
  <cellStyles count="435">
    <cellStyle name="Hipervínculo" xfId="1" builtinId="8" hidden="1"/>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3" builtinId="8" hidden="1"/>
    <cellStyle name="Hipervínculo" xfId="25" builtinId="8" hidden="1"/>
    <cellStyle name="Hipervínculo" xfId="27" builtinId="8" hidden="1"/>
    <cellStyle name="Hipervínculo" xfId="29" builtinId="8" hidden="1"/>
    <cellStyle name="Hipervínculo" xfId="31" builtinId="8" hidden="1"/>
    <cellStyle name="Hipervínculo" xfId="33" builtinId="8" hidden="1"/>
    <cellStyle name="Hipervínculo" xfId="35" builtinId="8" hidden="1"/>
    <cellStyle name="Hipervínculo" xfId="37" builtinId="8" hidden="1"/>
    <cellStyle name="Hipervínculo" xfId="39" builtinId="8" hidden="1"/>
    <cellStyle name="Hipervínculo" xfId="41" builtinId="8" hidden="1"/>
    <cellStyle name="Hipervínculo" xfId="43" builtinId="8" hidden="1"/>
    <cellStyle name="Hipervínculo" xfId="45" builtinId="8" hidden="1"/>
    <cellStyle name="Hipervínculo" xfId="47" builtinId="8" hidden="1"/>
    <cellStyle name="Hipervínculo" xfId="49" builtinId="8" hidden="1"/>
    <cellStyle name="Hipervínculo" xfId="51" builtinId="8" hidden="1"/>
    <cellStyle name="Hipervínculo" xfId="53" builtinId="8" hidden="1"/>
    <cellStyle name="Hipervínculo" xfId="55" builtinId="8" hidden="1"/>
    <cellStyle name="Hipervínculo" xfId="57" builtinId="8" hidden="1"/>
    <cellStyle name="Hipervínculo" xfId="59" builtinId="8" hidden="1"/>
    <cellStyle name="Hipervínculo" xfId="61" builtinId="8" hidden="1"/>
    <cellStyle name="Hipervínculo" xfId="63" builtinId="8" hidden="1"/>
    <cellStyle name="Hipervínculo" xfId="65" builtinId="8" hidden="1"/>
    <cellStyle name="Hipervínculo" xfId="67" builtinId="8" hidden="1"/>
    <cellStyle name="Hipervínculo" xfId="69" builtinId="8" hidden="1"/>
    <cellStyle name="Hipervínculo" xfId="71" builtinId="8" hidden="1"/>
    <cellStyle name="Hipervínculo" xfId="73" builtinId="8" hidden="1"/>
    <cellStyle name="Hipervínculo" xfId="75" builtinId="8" hidden="1"/>
    <cellStyle name="Hipervínculo" xfId="77" builtinId="8" hidden="1"/>
    <cellStyle name="Hipervínculo" xfId="79" builtinId="8" hidden="1"/>
    <cellStyle name="Hipervínculo" xfId="81" builtinId="8" hidden="1"/>
    <cellStyle name="Hipervínculo" xfId="83" builtinId="8" hidden="1"/>
    <cellStyle name="Hipervínculo" xfId="85" builtinId="8" hidden="1"/>
    <cellStyle name="Hipervínculo" xfId="87" builtinId="8" hidden="1"/>
    <cellStyle name="Hipervínculo" xfId="89" builtinId="8" hidden="1"/>
    <cellStyle name="Hipervínculo" xfId="91" builtinId="8" hidden="1"/>
    <cellStyle name="Hipervínculo" xfId="93" builtinId="8" hidden="1"/>
    <cellStyle name="Hipervínculo" xfId="95" builtinId="8" hidden="1"/>
    <cellStyle name="Hipervínculo" xfId="97" builtinId="8" hidden="1"/>
    <cellStyle name="Hipervínculo" xfId="99" builtinId="8" hidden="1"/>
    <cellStyle name="Hipervínculo" xfId="101" builtinId="8" hidden="1"/>
    <cellStyle name="Hipervínculo" xfId="103" builtinId="8" hidden="1"/>
    <cellStyle name="Hipervínculo" xfId="105" builtinId="8" hidden="1"/>
    <cellStyle name="Hipervínculo" xfId="107" builtinId="8" hidden="1"/>
    <cellStyle name="Hipervínculo" xfId="109" builtinId="8" hidden="1"/>
    <cellStyle name="Hipervínculo" xfId="111" builtinId="8" hidden="1"/>
    <cellStyle name="Hipervínculo" xfId="113" builtinId="8" hidden="1"/>
    <cellStyle name="Hipervínculo" xfId="115" builtinId="8" hidden="1"/>
    <cellStyle name="Hipervínculo" xfId="117" builtinId="8" hidden="1"/>
    <cellStyle name="Hipervínculo" xfId="119" builtinId="8" hidden="1"/>
    <cellStyle name="Hipervínculo" xfId="121" builtinId="8" hidden="1"/>
    <cellStyle name="Hipervínculo" xfId="123" builtinId="8" hidden="1"/>
    <cellStyle name="Hipervínculo" xfId="125" builtinId="8" hidden="1"/>
    <cellStyle name="Hipervínculo" xfId="127" builtinId="8" hidden="1"/>
    <cellStyle name="Hipervínculo" xfId="129" builtinId="8" hidden="1"/>
    <cellStyle name="Hipervínculo" xfId="131" builtinId="8" hidden="1"/>
    <cellStyle name="Hipervínculo" xfId="133" builtinId="8" hidden="1"/>
    <cellStyle name="Hipervínculo" xfId="135" builtinId="8" hidden="1"/>
    <cellStyle name="Hipervínculo" xfId="137" builtinId="8" hidden="1"/>
    <cellStyle name="Hipervínculo" xfId="139" builtinId="8" hidden="1"/>
    <cellStyle name="Hipervínculo" xfId="141" builtinId="8" hidden="1"/>
    <cellStyle name="Hipervínculo" xfId="143" builtinId="8" hidden="1"/>
    <cellStyle name="Hipervínculo" xfId="145" builtinId="8" hidden="1"/>
    <cellStyle name="Hipervínculo" xfId="147" builtinId="8" hidden="1"/>
    <cellStyle name="Hipervínculo" xfId="149" builtinId="8" hidden="1"/>
    <cellStyle name="Hipervínculo" xfId="151" builtinId="8" hidden="1"/>
    <cellStyle name="Hipervínculo" xfId="153" builtinId="8" hidden="1"/>
    <cellStyle name="Hipervínculo" xfId="155" builtinId="8" hidden="1"/>
    <cellStyle name="Hipervínculo" xfId="157" builtinId="8" hidden="1"/>
    <cellStyle name="Hipervínculo" xfId="159" builtinId="8" hidden="1"/>
    <cellStyle name="Hipervínculo" xfId="161" builtinId="8" hidden="1"/>
    <cellStyle name="Hipervínculo" xfId="163" builtinId="8" hidden="1"/>
    <cellStyle name="Hipervínculo" xfId="165" builtinId="8" hidden="1"/>
    <cellStyle name="Hipervínculo" xfId="167" builtinId="8" hidden="1"/>
    <cellStyle name="Hipervínculo" xfId="169" builtinId="8" hidden="1"/>
    <cellStyle name="Hipervínculo" xfId="171" builtinId="8" hidden="1"/>
    <cellStyle name="Hipervínculo" xfId="173" builtinId="8" hidden="1"/>
    <cellStyle name="Hipervínculo" xfId="175" builtinId="8" hidden="1"/>
    <cellStyle name="Hipervínculo" xfId="177" builtinId="8" hidden="1"/>
    <cellStyle name="Hipervínculo" xfId="179" builtinId="8" hidden="1"/>
    <cellStyle name="Hipervínculo" xfId="181" builtinId="8" hidden="1"/>
    <cellStyle name="Hipervínculo" xfId="183" builtinId="8" hidden="1"/>
    <cellStyle name="Hipervínculo" xfId="185" builtinId="8" hidden="1"/>
    <cellStyle name="Hipervínculo" xfId="187" builtinId="8" hidden="1"/>
    <cellStyle name="Hipervínculo" xfId="189" builtinId="8" hidden="1"/>
    <cellStyle name="Hipervínculo" xfId="191" builtinId="8" hidden="1"/>
    <cellStyle name="Hipervínculo" xfId="193" builtinId="8" hidden="1"/>
    <cellStyle name="Hipervínculo" xfId="195" builtinId="8" hidden="1"/>
    <cellStyle name="Hipervínculo" xfId="197" builtinId="8" hidden="1"/>
    <cellStyle name="Hipervínculo" xfId="199" builtinId="8" hidden="1"/>
    <cellStyle name="Hipervínculo" xfId="201" builtinId="8" hidden="1"/>
    <cellStyle name="Hipervínculo" xfId="203" builtinId="8" hidden="1"/>
    <cellStyle name="Hipervínculo" xfId="205" builtinId="8" hidden="1"/>
    <cellStyle name="Hipervínculo" xfId="207" builtinId="8" hidden="1"/>
    <cellStyle name="Hipervínculo" xfId="209" builtinId="8" hidden="1"/>
    <cellStyle name="Hipervínculo" xfId="211" builtinId="8" hidden="1"/>
    <cellStyle name="Hipervínculo" xfId="213" builtinId="8" hidden="1"/>
    <cellStyle name="Hipervínculo" xfId="215" builtinId="8" hidden="1"/>
    <cellStyle name="Hipervínculo" xfId="217" builtinId="8" hidden="1"/>
    <cellStyle name="Hipervínculo" xfId="219" builtinId="8" hidden="1"/>
    <cellStyle name="Hipervínculo" xfId="221" builtinId="8" hidden="1"/>
    <cellStyle name="Hipervínculo" xfId="223" builtinId="8" hidden="1"/>
    <cellStyle name="Hipervínculo" xfId="225" builtinId="8" hidden="1"/>
    <cellStyle name="Hipervínculo" xfId="227" builtinId="8" hidden="1"/>
    <cellStyle name="Hipervínculo" xfId="229" builtinId="8" hidden="1"/>
    <cellStyle name="Hipervínculo" xfId="231" builtinId="8" hidden="1"/>
    <cellStyle name="Hipervínculo" xfId="233" builtinId="8" hidden="1"/>
    <cellStyle name="Hipervínculo" xfId="235" builtinId="8" hidden="1"/>
    <cellStyle name="Hipervínculo" xfId="237" builtinId="8" hidden="1"/>
    <cellStyle name="Hipervínculo" xfId="239" builtinId="8" hidden="1"/>
    <cellStyle name="Hipervínculo" xfId="241" builtinId="8" hidden="1"/>
    <cellStyle name="Hipervínculo" xfId="243" builtinId="8" hidden="1"/>
    <cellStyle name="Hipervínculo" xfId="245" builtinId="8" hidden="1"/>
    <cellStyle name="Hipervínculo" xfId="247" builtinId="8" hidden="1"/>
    <cellStyle name="Hipervínculo" xfId="249" builtinId="8" hidden="1"/>
    <cellStyle name="Hipervínculo" xfId="251" builtinId="8" hidden="1"/>
    <cellStyle name="Hipervínculo" xfId="253" builtinId="8" hidden="1"/>
    <cellStyle name="Hipervínculo" xfId="255" builtinId="8" hidden="1"/>
    <cellStyle name="Hipervínculo" xfId="257" builtinId="8" hidden="1"/>
    <cellStyle name="Hipervínculo" xfId="259" builtinId="8" hidden="1"/>
    <cellStyle name="Hipervínculo" xfId="261" builtinId="8" hidden="1"/>
    <cellStyle name="Hipervínculo" xfId="263" builtinId="8" hidden="1"/>
    <cellStyle name="Hipervínculo" xfId="265" builtinId="8" hidden="1"/>
    <cellStyle name="Hipervínculo" xfId="267" builtinId="8" hidden="1"/>
    <cellStyle name="Hipervínculo" xfId="269" builtinId="8" hidden="1"/>
    <cellStyle name="Hipervínculo" xfId="271" builtinId="8" hidden="1"/>
    <cellStyle name="Hipervínculo" xfId="273" builtinId="8" hidden="1"/>
    <cellStyle name="Hipervínculo" xfId="275" builtinId="8" hidden="1"/>
    <cellStyle name="Hipervínculo" xfId="277" builtinId="8" hidden="1"/>
    <cellStyle name="Hipervínculo" xfId="279" builtinId="8" hidden="1"/>
    <cellStyle name="Hipervínculo" xfId="281" builtinId="8" hidden="1"/>
    <cellStyle name="Hipervínculo" xfId="283" builtinId="8" hidden="1"/>
    <cellStyle name="Hipervínculo" xfId="285" builtinId="8" hidden="1"/>
    <cellStyle name="Hipervínculo" xfId="287" builtinId="8" hidden="1"/>
    <cellStyle name="Hipervínculo" xfId="289" builtinId="8" hidden="1"/>
    <cellStyle name="Hipervínculo" xfId="291" builtinId="8" hidden="1"/>
    <cellStyle name="Hipervínculo" xfId="293" builtinId="8" hidden="1"/>
    <cellStyle name="Hipervínculo" xfId="295" builtinId="8" hidden="1"/>
    <cellStyle name="Hipervínculo" xfId="297" builtinId="8" hidden="1"/>
    <cellStyle name="Hipervínculo" xfId="299" builtinId="8" hidden="1"/>
    <cellStyle name="Hipervínculo" xfId="301" builtinId="8" hidden="1"/>
    <cellStyle name="Hipervínculo" xfId="303" builtinId="8" hidden="1"/>
    <cellStyle name="Hipervínculo" xfId="305" builtinId="8" hidden="1"/>
    <cellStyle name="Hipervínculo" xfId="307" builtinId="8" hidden="1"/>
    <cellStyle name="Hipervínculo" xfId="309" builtinId="8" hidden="1"/>
    <cellStyle name="Hipervínculo" xfId="311" builtinId="8" hidden="1"/>
    <cellStyle name="Hipervínculo" xfId="313" builtinId="8" hidden="1"/>
    <cellStyle name="Hipervínculo" xfId="315" builtinId="8" hidden="1"/>
    <cellStyle name="Hipervínculo" xfId="317" builtinId="8" hidden="1"/>
    <cellStyle name="Hipervínculo" xfId="319" builtinId="8" hidden="1"/>
    <cellStyle name="Hipervínculo" xfId="321" builtinId="8" hidden="1"/>
    <cellStyle name="Hipervínculo" xfId="323" builtinId="8" hidden="1"/>
    <cellStyle name="Hipervínculo" xfId="325" builtinId="8" hidden="1"/>
    <cellStyle name="Hipervínculo" xfId="327" builtinId="8" hidden="1"/>
    <cellStyle name="Hipervínculo" xfId="329" builtinId="8" hidden="1"/>
    <cellStyle name="Hipervínculo" xfId="331" builtinId="8" hidden="1"/>
    <cellStyle name="Hipervínculo" xfId="333" builtinId="8" hidden="1"/>
    <cellStyle name="Hipervínculo" xfId="335" builtinId="8" hidden="1"/>
    <cellStyle name="Hipervínculo" xfId="337" builtinId="8" hidden="1"/>
    <cellStyle name="Hipervínculo" xfId="339" builtinId="8" hidden="1"/>
    <cellStyle name="Hipervínculo" xfId="341" builtinId="8" hidden="1"/>
    <cellStyle name="Hipervínculo" xfId="343" builtinId="8" hidden="1"/>
    <cellStyle name="Hipervínculo" xfId="345" builtinId="8" hidden="1"/>
    <cellStyle name="Hipervínculo" xfId="347" builtinId="8" hidden="1"/>
    <cellStyle name="Hipervínculo" xfId="349" builtinId="8" hidden="1"/>
    <cellStyle name="Hipervínculo" xfId="351" builtinId="8" hidden="1"/>
    <cellStyle name="Hipervínculo" xfId="353" builtinId="8" hidden="1"/>
    <cellStyle name="Hipervínculo" xfId="355" builtinId="8" hidden="1"/>
    <cellStyle name="Hipervínculo" xfId="357" builtinId="8" hidden="1"/>
    <cellStyle name="Hipervínculo" xfId="359" builtinId="8" hidden="1"/>
    <cellStyle name="Hipervínculo" xfId="361" builtinId="8" hidden="1"/>
    <cellStyle name="Hipervínculo" xfId="363" builtinId="8" hidden="1"/>
    <cellStyle name="Hipervínculo" xfId="365" builtinId="8" hidden="1"/>
    <cellStyle name="Hipervínculo" xfId="367" builtinId="8" hidden="1"/>
    <cellStyle name="Hipervínculo" xfId="369" builtinId="8" hidden="1"/>
    <cellStyle name="Hipervínculo" xfId="371" builtinId="8" hidden="1"/>
    <cellStyle name="Hipervínculo" xfId="373" builtinId="8" hidden="1"/>
    <cellStyle name="Hipervínculo" xfId="375" builtinId="8" hidden="1"/>
    <cellStyle name="Hipervínculo" xfId="377" builtinId="8" hidden="1"/>
    <cellStyle name="Hipervínculo" xfId="379" builtinId="8" hidden="1"/>
    <cellStyle name="Hipervínculo" xfId="381" builtinId="8" hidden="1"/>
    <cellStyle name="Hipervínculo" xfId="383" builtinId="8" hidden="1"/>
    <cellStyle name="Hipervínculo" xfId="385" builtinId="8" hidden="1"/>
    <cellStyle name="Hipervínculo" xfId="387" builtinId="8" hidden="1"/>
    <cellStyle name="Hipervínculo" xfId="389" builtinId="8" hidden="1"/>
    <cellStyle name="Hipervínculo" xfId="391" builtinId="8" hidden="1"/>
    <cellStyle name="Hipervínculo" xfId="393" builtinId="8" hidden="1"/>
    <cellStyle name="Hipervínculo" xfId="395" builtinId="8" hidden="1"/>
    <cellStyle name="Hipervínculo" xfId="397" builtinId="8" hidden="1"/>
    <cellStyle name="Hipervínculo" xfId="399" builtinId="8" hidden="1"/>
    <cellStyle name="Hipervínculo" xfId="401" builtinId="8" hidden="1"/>
    <cellStyle name="Hipervínculo" xfId="403" builtinId="8" hidden="1"/>
    <cellStyle name="Hipervínculo" xfId="405" builtinId="8" hidden="1"/>
    <cellStyle name="Hipervínculo" xfId="407" builtinId="8" hidden="1"/>
    <cellStyle name="Hipervínculo" xfId="409" builtinId="8" hidden="1"/>
    <cellStyle name="Hipervínculo" xfId="411" builtinId="8" hidden="1"/>
    <cellStyle name="Hipervínculo" xfId="413" builtinId="8" hidden="1"/>
    <cellStyle name="Hipervínculo" xfId="415" builtinId="8" hidden="1"/>
    <cellStyle name="Hipervínculo" xfId="417" builtinId="8" hidden="1"/>
    <cellStyle name="Hipervínculo" xfId="419" builtinId="8" hidden="1"/>
    <cellStyle name="Hipervínculo" xfId="421" builtinId="8" hidden="1"/>
    <cellStyle name="Hipervínculo" xfId="423" builtinId="8" hidden="1"/>
    <cellStyle name="Hipervínculo" xfId="425" builtinId="8" hidden="1"/>
    <cellStyle name="Hipervínculo" xfId="427" builtinId="8" hidden="1"/>
    <cellStyle name="Hipervínculo" xfId="429" builtinId="8" hidden="1"/>
    <cellStyle name="Hipervínculo" xfId="431" builtinId="8" hidden="1"/>
    <cellStyle name="Hipervínculo" xfId="433" builtinId="8" hidden="1"/>
    <cellStyle name="Hipervínculo visitado" xfId="2" builtinId="9"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4" builtinId="9" hidden="1"/>
    <cellStyle name="Hipervínculo visitado" xfId="26" builtinId="9" hidden="1"/>
    <cellStyle name="Hipervínculo visitado" xfId="28" builtinId="9" hidden="1"/>
    <cellStyle name="Hipervínculo visitado" xfId="30" builtinId="9" hidden="1"/>
    <cellStyle name="Hipervínculo visitado" xfId="32" builtinId="9" hidden="1"/>
    <cellStyle name="Hipervínculo visitado" xfId="34" builtinId="9" hidden="1"/>
    <cellStyle name="Hipervínculo visitado" xfId="36" builtinId="9" hidden="1"/>
    <cellStyle name="Hipervínculo visitado" xfId="38" builtinId="9" hidden="1"/>
    <cellStyle name="Hipervínculo visitado" xfId="40" builtinId="9" hidden="1"/>
    <cellStyle name="Hipervínculo visitado" xfId="42" builtinId="9" hidden="1"/>
    <cellStyle name="Hipervínculo visitado" xfId="44" builtinId="9" hidden="1"/>
    <cellStyle name="Hipervínculo visitado" xfId="46" builtinId="9" hidden="1"/>
    <cellStyle name="Hipervínculo visitado" xfId="48" builtinId="9" hidden="1"/>
    <cellStyle name="Hipervínculo visitado" xfId="50" builtinId="9" hidden="1"/>
    <cellStyle name="Hipervínculo visitado" xfId="52" builtinId="9" hidden="1"/>
    <cellStyle name="Hipervínculo visitado" xfId="54" builtinId="9" hidden="1"/>
    <cellStyle name="Hipervínculo visitado" xfId="56" builtinId="9" hidden="1"/>
    <cellStyle name="Hipervínculo visitado" xfId="58" builtinId="9" hidden="1"/>
    <cellStyle name="Hipervínculo visitado" xfId="60" builtinId="9" hidden="1"/>
    <cellStyle name="Hipervínculo visitado" xfId="62" builtinId="9" hidden="1"/>
    <cellStyle name="Hipervínculo visitado" xfId="64" builtinId="9" hidden="1"/>
    <cellStyle name="Hipervínculo visitado" xfId="66" builtinId="9" hidden="1"/>
    <cellStyle name="Hipervínculo visitado" xfId="68" builtinId="9" hidden="1"/>
    <cellStyle name="Hipervínculo visitado" xfId="70" builtinId="9" hidden="1"/>
    <cellStyle name="Hipervínculo visitado" xfId="72" builtinId="9" hidden="1"/>
    <cellStyle name="Hipervínculo visitado" xfId="74" builtinId="9" hidden="1"/>
    <cellStyle name="Hipervínculo visitado" xfId="76" builtinId="9" hidden="1"/>
    <cellStyle name="Hipervínculo visitado" xfId="78" builtinId="9" hidden="1"/>
    <cellStyle name="Hipervínculo visitado" xfId="80" builtinId="9" hidden="1"/>
    <cellStyle name="Hipervínculo visitado" xfId="82" builtinId="9" hidden="1"/>
    <cellStyle name="Hipervínculo visitado" xfId="84" builtinId="9" hidden="1"/>
    <cellStyle name="Hipervínculo visitado" xfId="86" builtinId="9" hidden="1"/>
    <cellStyle name="Hipervínculo visitado" xfId="88" builtinId="9" hidden="1"/>
    <cellStyle name="Hipervínculo visitado" xfId="90" builtinId="9" hidden="1"/>
    <cellStyle name="Hipervínculo visitado" xfId="92" builtinId="9" hidden="1"/>
    <cellStyle name="Hipervínculo visitado" xfId="94" builtinId="9" hidden="1"/>
    <cellStyle name="Hipervínculo visitado" xfId="96" builtinId="9" hidden="1"/>
    <cellStyle name="Hipervínculo visitado" xfId="98" builtinId="9" hidden="1"/>
    <cellStyle name="Hipervínculo visitado" xfId="100" builtinId="9" hidden="1"/>
    <cellStyle name="Hipervínculo visitado" xfId="102" builtinId="9" hidden="1"/>
    <cellStyle name="Hipervínculo visitado" xfId="104" builtinId="9" hidden="1"/>
    <cellStyle name="Hipervínculo visitado" xfId="106" builtinId="9" hidden="1"/>
    <cellStyle name="Hipervínculo visitado" xfId="108" builtinId="9" hidden="1"/>
    <cellStyle name="Hipervínculo visitado" xfId="110" builtinId="9" hidden="1"/>
    <cellStyle name="Hipervínculo visitado" xfId="112" builtinId="9" hidden="1"/>
    <cellStyle name="Hipervínculo visitado" xfId="114" builtinId="9" hidden="1"/>
    <cellStyle name="Hipervínculo visitado" xfId="116" builtinId="9" hidden="1"/>
    <cellStyle name="Hipervínculo visitado" xfId="118" builtinId="9" hidden="1"/>
    <cellStyle name="Hipervínculo visitado" xfId="120" builtinId="9" hidden="1"/>
    <cellStyle name="Hipervínculo visitado" xfId="122" builtinId="9" hidden="1"/>
    <cellStyle name="Hipervínculo visitado" xfId="124" builtinId="9" hidden="1"/>
    <cellStyle name="Hipervínculo visitado" xfId="126" builtinId="9" hidden="1"/>
    <cellStyle name="Hipervínculo visitado" xfId="128" builtinId="9" hidden="1"/>
    <cellStyle name="Hipervínculo visitado" xfId="130" builtinId="9" hidden="1"/>
    <cellStyle name="Hipervínculo visitado" xfId="132" builtinId="9" hidden="1"/>
    <cellStyle name="Hipervínculo visitado" xfId="134" builtinId="9" hidden="1"/>
    <cellStyle name="Hipervínculo visitado" xfId="136" builtinId="9" hidden="1"/>
    <cellStyle name="Hipervínculo visitado" xfId="138" builtinId="9" hidden="1"/>
    <cellStyle name="Hipervínculo visitado" xfId="140" builtinId="9" hidden="1"/>
    <cellStyle name="Hipervínculo visitado" xfId="142" builtinId="9" hidden="1"/>
    <cellStyle name="Hipervínculo visitado" xfId="144" builtinId="9" hidden="1"/>
    <cellStyle name="Hipervínculo visitado" xfId="146" builtinId="9" hidden="1"/>
    <cellStyle name="Hipervínculo visitado" xfId="148" builtinId="9" hidden="1"/>
    <cellStyle name="Hipervínculo visitado" xfId="150" builtinId="9" hidden="1"/>
    <cellStyle name="Hipervínculo visitado" xfId="152" builtinId="9" hidden="1"/>
    <cellStyle name="Hipervínculo visitado" xfId="154" builtinId="9" hidden="1"/>
    <cellStyle name="Hipervínculo visitado" xfId="156" builtinId="9" hidden="1"/>
    <cellStyle name="Hipervínculo visitado" xfId="158" builtinId="9" hidden="1"/>
    <cellStyle name="Hipervínculo visitado" xfId="160" builtinId="9" hidden="1"/>
    <cellStyle name="Hipervínculo visitado" xfId="162" builtinId="9" hidden="1"/>
    <cellStyle name="Hipervínculo visitado" xfId="164" builtinId="9" hidden="1"/>
    <cellStyle name="Hipervínculo visitado" xfId="166" builtinId="9" hidden="1"/>
    <cellStyle name="Hipervínculo visitado" xfId="168" builtinId="9" hidden="1"/>
    <cellStyle name="Hipervínculo visitado" xfId="170" builtinId="9" hidden="1"/>
    <cellStyle name="Hipervínculo visitado" xfId="172" builtinId="9" hidden="1"/>
    <cellStyle name="Hipervínculo visitado" xfId="174" builtinId="9" hidden="1"/>
    <cellStyle name="Hipervínculo visitado" xfId="176" builtinId="9" hidden="1"/>
    <cellStyle name="Hipervínculo visitado" xfId="178" builtinId="9" hidden="1"/>
    <cellStyle name="Hipervínculo visitado" xfId="180" builtinId="9" hidden="1"/>
    <cellStyle name="Hipervínculo visitado" xfId="182" builtinId="9" hidden="1"/>
    <cellStyle name="Hipervínculo visitado" xfId="184" builtinId="9" hidden="1"/>
    <cellStyle name="Hipervínculo visitado" xfId="186" builtinId="9" hidden="1"/>
    <cellStyle name="Hipervínculo visitado" xfId="188" builtinId="9" hidden="1"/>
    <cellStyle name="Hipervínculo visitado" xfId="190" builtinId="9" hidden="1"/>
    <cellStyle name="Hipervínculo visitado" xfId="192" builtinId="9" hidden="1"/>
    <cellStyle name="Hipervínculo visitado" xfId="194" builtinId="9" hidden="1"/>
    <cellStyle name="Hipervínculo visitado" xfId="196" builtinId="9" hidden="1"/>
    <cellStyle name="Hipervínculo visitado" xfId="198" builtinId="9" hidden="1"/>
    <cellStyle name="Hipervínculo visitado" xfId="200" builtinId="9" hidden="1"/>
    <cellStyle name="Hipervínculo visitado" xfId="202" builtinId="9" hidden="1"/>
    <cellStyle name="Hipervínculo visitado" xfId="204" builtinId="9" hidden="1"/>
    <cellStyle name="Hipervínculo visitado" xfId="206" builtinId="9" hidden="1"/>
    <cellStyle name="Hipervínculo visitado" xfId="208" builtinId="9" hidden="1"/>
    <cellStyle name="Hipervínculo visitado" xfId="210" builtinId="9" hidden="1"/>
    <cellStyle name="Hipervínculo visitado" xfId="212" builtinId="9" hidden="1"/>
    <cellStyle name="Hipervínculo visitado" xfId="214" builtinId="9" hidden="1"/>
    <cellStyle name="Hipervínculo visitado" xfId="216" builtinId="9" hidden="1"/>
    <cellStyle name="Hipervínculo visitado" xfId="218" builtinId="9" hidden="1"/>
    <cellStyle name="Hipervínculo visitado" xfId="220" builtinId="9" hidden="1"/>
    <cellStyle name="Hipervínculo visitado" xfId="222" builtinId="9" hidden="1"/>
    <cellStyle name="Hipervínculo visitado" xfId="224" builtinId="9" hidden="1"/>
    <cellStyle name="Hipervínculo visitado" xfId="226" builtinId="9" hidden="1"/>
    <cellStyle name="Hipervínculo visitado" xfId="228" builtinId="9" hidden="1"/>
    <cellStyle name="Hipervínculo visitado" xfId="230" builtinId="9" hidden="1"/>
    <cellStyle name="Hipervínculo visitado" xfId="232" builtinId="9" hidden="1"/>
    <cellStyle name="Hipervínculo visitado" xfId="234" builtinId="9" hidden="1"/>
    <cellStyle name="Hipervínculo visitado" xfId="236" builtinId="9" hidden="1"/>
    <cellStyle name="Hipervínculo visitado" xfId="238" builtinId="9" hidden="1"/>
    <cellStyle name="Hipervínculo visitado" xfId="240" builtinId="9" hidden="1"/>
    <cellStyle name="Hipervínculo visitado" xfId="242" builtinId="9" hidden="1"/>
    <cellStyle name="Hipervínculo visitado" xfId="244" builtinId="9" hidden="1"/>
    <cellStyle name="Hipervínculo visitado" xfId="246" builtinId="9" hidden="1"/>
    <cellStyle name="Hipervínculo visitado" xfId="248" builtinId="9" hidden="1"/>
    <cellStyle name="Hipervínculo visitado" xfId="250" builtinId="9" hidden="1"/>
    <cellStyle name="Hipervínculo visitado" xfId="252" builtinId="9" hidden="1"/>
    <cellStyle name="Hipervínculo visitado" xfId="254" builtinId="9" hidden="1"/>
    <cellStyle name="Hipervínculo visitado" xfId="256" builtinId="9" hidden="1"/>
    <cellStyle name="Hipervínculo visitado" xfId="258" builtinId="9" hidden="1"/>
    <cellStyle name="Hipervínculo visitado" xfId="260" builtinId="9" hidden="1"/>
    <cellStyle name="Hipervínculo visitado" xfId="262" builtinId="9" hidden="1"/>
    <cellStyle name="Hipervínculo visitado" xfId="264" builtinId="9" hidden="1"/>
    <cellStyle name="Hipervínculo visitado" xfId="266" builtinId="9" hidden="1"/>
    <cellStyle name="Hipervínculo visitado" xfId="268" builtinId="9" hidden="1"/>
    <cellStyle name="Hipervínculo visitado" xfId="270" builtinId="9" hidden="1"/>
    <cellStyle name="Hipervínculo visitado" xfId="272" builtinId="9" hidden="1"/>
    <cellStyle name="Hipervínculo visitado" xfId="274" builtinId="9" hidden="1"/>
    <cellStyle name="Hipervínculo visitado" xfId="276" builtinId="9" hidden="1"/>
    <cellStyle name="Hipervínculo visitado" xfId="278" builtinId="9" hidden="1"/>
    <cellStyle name="Hipervínculo visitado" xfId="280" builtinId="9" hidden="1"/>
    <cellStyle name="Hipervínculo visitado" xfId="282" builtinId="9" hidden="1"/>
    <cellStyle name="Hipervínculo visitado" xfId="284" builtinId="9" hidden="1"/>
    <cellStyle name="Hipervínculo visitado" xfId="286" builtinId="9" hidden="1"/>
    <cellStyle name="Hipervínculo visitado" xfId="288" builtinId="9" hidden="1"/>
    <cellStyle name="Hipervínculo visitado" xfId="290" builtinId="9" hidden="1"/>
    <cellStyle name="Hipervínculo visitado" xfId="292" builtinId="9" hidden="1"/>
    <cellStyle name="Hipervínculo visitado" xfId="294" builtinId="9" hidden="1"/>
    <cellStyle name="Hipervínculo visitado" xfId="296" builtinId="9" hidden="1"/>
    <cellStyle name="Hipervínculo visitado" xfId="298" builtinId="9" hidden="1"/>
    <cellStyle name="Hipervínculo visitado" xfId="300" builtinId="9" hidden="1"/>
    <cellStyle name="Hipervínculo visitado" xfId="302" builtinId="9" hidden="1"/>
    <cellStyle name="Hipervínculo visitado" xfId="304" builtinId="9" hidden="1"/>
    <cellStyle name="Hipervínculo visitado" xfId="306" builtinId="9" hidden="1"/>
    <cellStyle name="Hipervínculo visitado" xfId="308" builtinId="9" hidden="1"/>
    <cellStyle name="Hipervínculo visitado" xfId="310" builtinId="9" hidden="1"/>
    <cellStyle name="Hipervínculo visitado" xfId="312" builtinId="9" hidden="1"/>
    <cellStyle name="Hipervínculo visitado" xfId="314" builtinId="9" hidden="1"/>
    <cellStyle name="Hipervínculo visitado" xfId="316" builtinId="9" hidden="1"/>
    <cellStyle name="Hipervínculo visitado" xfId="318" builtinId="9" hidden="1"/>
    <cellStyle name="Hipervínculo visitado" xfId="320" builtinId="9" hidden="1"/>
    <cellStyle name="Hipervínculo visitado" xfId="322" builtinId="9" hidden="1"/>
    <cellStyle name="Hipervínculo visitado" xfId="324" builtinId="9" hidden="1"/>
    <cellStyle name="Hipervínculo visitado" xfId="326" builtinId="9" hidden="1"/>
    <cellStyle name="Hipervínculo visitado" xfId="328" builtinId="9" hidden="1"/>
    <cellStyle name="Hipervínculo visitado" xfId="330" builtinId="9" hidden="1"/>
    <cellStyle name="Hipervínculo visitado" xfId="332" builtinId="9" hidden="1"/>
    <cellStyle name="Hipervínculo visitado" xfId="334" builtinId="9" hidden="1"/>
    <cellStyle name="Hipervínculo visitado" xfId="336" builtinId="9" hidden="1"/>
    <cellStyle name="Hipervínculo visitado" xfId="338" builtinId="9" hidden="1"/>
    <cellStyle name="Hipervínculo visitado" xfId="340" builtinId="9" hidden="1"/>
    <cellStyle name="Hipervínculo visitado" xfId="342" builtinId="9" hidden="1"/>
    <cellStyle name="Hipervínculo visitado" xfId="344" builtinId="9" hidden="1"/>
    <cellStyle name="Hipervínculo visitado" xfId="346" builtinId="9" hidden="1"/>
    <cellStyle name="Hipervínculo visitado" xfId="348" builtinId="9" hidden="1"/>
    <cellStyle name="Hipervínculo visitado" xfId="350" builtinId="9" hidden="1"/>
    <cellStyle name="Hipervínculo visitado" xfId="352" builtinId="9" hidden="1"/>
    <cellStyle name="Hipervínculo visitado" xfId="354" builtinId="9" hidden="1"/>
    <cellStyle name="Hipervínculo visitado" xfId="356" builtinId="9" hidden="1"/>
    <cellStyle name="Hipervínculo visitado" xfId="358" builtinId="9" hidden="1"/>
    <cellStyle name="Hipervínculo visitado" xfId="360" builtinId="9" hidden="1"/>
    <cellStyle name="Hipervínculo visitado" xfId="362" builtinId="9" hidden="1"/>
    <cellStyle name="Hipervínculo visitado" xfId="364" builtinId="9" hidden="1"/>
    <cellStyle name="Hipervínculo visitado" xfId="366" builtinId="9" hidden="1"/>
    <cellStyle name="Hipervínculo visitado" xfId="368" builtinId="9" hidden="1"/>
    <cellStyle name="Hipervínculo visitado" xfId="370" builtinId="9" hidden="1"/>
    <cellStyle name="Hipervínculo visitado" xfId="372" builtinId="9" hidden="1"/>
    <cellStyle name="Hipervínculo visitado" xfId="374" builtinId="9" hidden="1"/>
    <cellStyle name="Hipervínculo visitado" xfId="376" builtinId="9" hidden="1"/>
    <cellStyle name="Hipervínculo visitado" xfId="378" builtinId="9" hidden="1"/>
    <cellStyle name="Hipervínculo visitado" xfId="380" builtinId="9" hidden="1"/>
    <cellStyle name="Hipervínculo visitado" xfId="382" builtinId="9" hidden="1"/>
    <cellStyle name="Hipervínculo visitado" xfId="384" builtinId="9" hidden="1"/>
    <cellStyle name="Hipervínculo visitado" xfId="386" builtinId="9" hidden="1"/>
    <cellStyle name="Hipervínculo visitado" xfId="388" builtinId="9" hidden="1"/>
    <cellStyle name="Hipervínculo visitado" xfId="390" builtinId="9" hidden="1"/>
    <cellStyle name="Hipervínculo visitado" xfId="392" builtinId="9" hidden="1"/>
    <cellStyle name="Hipervínculo visitado" xfId="394" builtinId="9" hidden="1"/>
    <cellStyle name="Hipervínculo visitado" xfId="396" builtinId="9" hidden="1"/>
    <cellStyle name="Hipervínculo visitado" xfId="398" builtinId="9" hidden="1"/>
    <cellStyle name="Hipervínculo visitado" xfId="400" builtinId="9" hidden="1"/>
    <cellStyle name="Hipervínculo visitado" xfId="402" builtinId="9" hidden="1"/>
    <cellStyle name="Hipervínculo visitado" xfId="404" builtinId="9" hidden="1"/>
    <cellStyle name="Hipervínculo visitado" xfId="406" builtinId="9" hidden="1"/>
    <cellStyle name="Hipervínculo visitado" xfId="408" builtinId="9" hidden="1"/>
    <cellStyle name="Hipervínculo visitado" xfId="410" builtinId="9" hidden="1"/>
    <cellStyle name="Hipervínculo visitado" xfId="412" builtinId="9" hidden="1"/>
    <cellStyle name="Hipervínculo visitado" xfId="414" builtinId="9" hidden="1"/>
    <cellStyle name="Hipervínculo visitado" xfId="416" builtinId="9" hidden="1"/>
    <cellStyle name="Hipervínculo visitado" xfId="418" builtinId="9" hidden="1"/>
    <cellStyle name="Hipervínculo visitado" xfId="420" builtinId="9" hidden="1"/>
    <cellStyle name="Hipervínculo visitado" xfId="422" builtinId="9" hidden="1"/>
    <cellStyle name="Hipervínculo visitado" xfId="424" builtinId="9" hidden="1"/>
    <cellStyle name="Hipervínculo visitado" xfId="426" builtinId="9" hidden="1"/>
    <cellStyle name="Hipervínculo visitado" xfId="428" builtinId="9" hidden="1"/>
    <cellStyle name="Hipervínculo visitado" xfId="430" builtinId="9" hidden="1"/>
    <cellStyle name="Hipervínculo visitado" xfId="432" builtinId="9" hidden="1"/>
    <cellStyle name="Hipervínculo visitado" xfId="434" builtinId="9" hidden="1"/>
    <cellStyle name="Normal" xfId="0" builtinId="0"/>
  </cellStyles>
  <dxfs count="0"/>
  <tableStyles count="0" defaultTableStyle="TableStyleMedium9" defaultPivotStyle="PivotStyleLight16"/>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4</xdr:col>
      <xdr:colOff>127000</xdr:colOff>
      <xdr:row>0</xdr:row>
      <xdr:rowOff>114300</xdr:rowOff>
    </xdr:from>
    <xdr:to>
      <xdr:col>5</xdr:col>
      <xdr:colOff>508000</xdr:colOff>
      <xdr:row>5</xdr:row>
      <xdr:rowOff>152400</xdr:rowOff>
    </xdr:to>
    <xdr:pic>
      <xdr:nvPicPr>
        <xdr:cNvPr id="2" name="Imagen 2" descr="escud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89600" y="114300"/>
          <a:ext cx="1384300"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1968500</xdr:colOff>
      <xdr:row>0</xdr:row>
      <xdr:rowOff>165100</xdr:rowOff>
    </xdr:from>
    <xdr:to>
      <xdr:col>17</xdr:col>
      <xdr:colOff>571500</xdr:colOff>
      <xdr:row>5</xdr:row>
      <xdr:rowOff>50800</xdr:rowOff>
    </xdr:to>
    <xdr:pic>
      <xdr:nvPicPr>
        <xdr:cNvPr id="3" name="Imagen 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056600" y="165100"/>
          <a:ext cx="2794000"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137"/>
  <sheetViews>
    <sheetView tabSelected="1" workbookViewId="0"/>
  </sheetViews>
  <sheetFormatPr baseColWidth="10" defaultRowHeight="15" x14ac:dyDescent="0"/>
  <cols>
    <col min="1" max="1" width="2.42578125" style="1" customWidth="1"/>
    <col min="2" max="2" width="20.7109375" style="1" customWidth="1"/>
    <col min="3" max="4" width="19.7109375" style="1" customWidth="1"/>
    <col min="5" max="5" width="11.28515625" style="1" customWidth="1"/>
    <col min="6" max="6" width="12.28515625" style="1" customWidth="1"/>
    <col min="7" max="7" width="36.28515625" style="1" customWidth="1"/>
    <col min="8" max="8" width="13.7109375" style="1" customWidth="1"/>
    <col min="9" max="9" width="12.7109375" style="1" hidden="1" customWidth="1"/>
    <col min="10" max="11" width="9.5703125" style="1" customWidth="1"/>
    <col min="12" max="12" width="9.7109375" style="1" hidden="1" customWidth="1"/>
    <col min="13" max="13" width="10.7109375" style="1"/>
    <col min="14" max="15" width="13.140625" style="1" customWidth="1"/>
    <col min="16" max="18" width="23.5703125" style="1" customWidth="1"/>
    <col min="19" max="20" width="12.5703125" style="1" customWidth="1"/>
    <col min="21" max="16384" width="10.7109375" style="1"/>
  </cols>
  <sheetData>
    <row r="2" spans="2:20" ht="20" customHeight="1">
      <c r="B2" s="165" t="s">
        <v>16</v>
      </c>
      <c r="C2" s="165"/>
      <c r="D2" s="165"/>
      <c r="E2" s="165"/>
      <c r="F2" s="165"/>
      <c r="G2" s="165"/>
      <c r="H2" s="165"/>
      <c r="I2" s="165"/>
      <c r="J2" s="165"/>
      <c r="K2" s="165"/>
      <c r="L2" s="165"/>
      <c r="M2" s="165"/>
      <c r="N2" s="165"/>
      <c r="O2" s="165"/>
      <c r="P2" s="165"/>
      <c r="Q2" s="165"/>
      <c r="R2" s="165"/>
      <c r="S2" s="165"/>
      <c r="T2" s="165"/>
    </row>
    <row r="3" spans="2:20" ht="20" customHeight="1">
      <c r="B3" s="165" t="s">
        <v>19</v>
      </c>
      <c r="C3" s="165"/>
      <c r="D3" s="165"/>
      <c r="E3" s="165"/>
      <c r="F3" s="165"/>
      <c r="G3" s="165"/>
      <c r="H3" s="165"/>
      <c r="I3" s="165"/>
      <c r="J3" s="165"/>
      <c r="K3" s="165"/>
      <c r="L3" s="165"/>
      <c r="M3" s="165"/>
      <c r="N3" s="165"/>
      <c r="O3" s="165"/>
      <c r="P3" s="165"/>
      <c r="Q3" s="165"/>
      <c r="R3" s="165"/>
      <c r="S3" s="165"/>
      <c r="T3" s="165"/>
    </row>
    <row r="4" spans="2:20" ht="20" customHeight="1">
      <c r="B4" s="165" t="s">
        <v>27</v>
      </c>
      <c r="C4" s="165"/>
      <c r="D4" s="165"/>
      <c r="E4" s="165"/>
      <c r="F4" s="165"/>
      <c r="G4" s="165"/>
      <c r="H4" s="165"/>
      <c r="I4" s="165"/>
      <c r="J4" s="165"/>
      <c r="K4" s="165"/>
      <c r="L4" s="165"/>
      <c r="M4" s="165"/>
      <c r="N4" s="165"/>
      <c r="O4" s="165"/>
      <c r="P4" s="165"/>
      <c r="Q4" s="165"/>
      <c r="R4" s="165"/>
      <c r="S4" s="165"/>
      <c r="T4" s="165"/>
    </row>
    <row r="6" spans="2:20" ht="16" thickBot="1"/>
    <row r="7" spans="2:20" ht="18" customHeight="1" thickBot="1">
      <c r="B7" s="2" t="s">
        <v>2</v>
      </c>
      <c r="C7" s="3" t="s">
        <v>13</v>
      </c>
      <c r="D7" s="4"/>
      <c r="E7" s="4"/>
      <c r="F7" s="4"/>
      <c r="G7" s="4"/>
      <c r="H7" s="4"/>
      <c r="I7" s="4"/>
      <c r="J7" s="4"/>
      <c r="K7" s="4"/>
      <c r="L7" s="4"/>
      <c r="M7" s="4"/>
      <c r="N7" s="4"/>
      <c r="O7" s="4"/>
      <c r="P7" s="4"/>
      <c r="Q7" s="4"/>
      <c r="R7" s="4"/>
      <c r="S7" s="4"/>
      <c r="T7" s="4"/>
    </row>
    <row r="8" spans="2:20" ht="18" customHeight="1" thickBot="1">
      <c r="B8" s="7">
        <v>2018</v>
      </c>
      <c r="C8" s="29">
        <v>43281</v>
      </c>
      <c r="D8" s="166" t="s">
        <v>3</v>
      </c>
      <c r="E8" s="167"/>
      <c r="F8" s="167"/>
      <c r="G8" s="167"/>
      <c r="H8" s="167"/>
      <c r="I8" s="167"/>
      <c r="J8" s="167"/>
      <c r="K8" s="168"/>
      <c r="L8" s="4"/>
      <c r="M8" s="4"/>
      <c r="N8" s="4"/>
      <c r="O8" s="4"/>
      <c r="P8" s="4"/>
      <c r="Q8" s="4"/>
      <c r="R8" s="4"/>
      <c r="S8" s="4"/>
      <c r="T8" s="4"/>
    </row>
    <row r="9" spans="2:20" ht="30" customHeight="1">
      <c r="B9" s="169" t="s">
        <v>17</v>
      </c>
      <c r="C9" s="172" t="s">
        <v>18</v>
      </c>
      <c r="D9" s="174" t="s">
        <v>0</v>
      </c>
      <c r="E9" s="177" t="s">
        <v>4</v>
      </c>
      <c r="F9" s="177"/>
      <c r="G9" s="177" t="s">
        <v>5</v>
      </c>
      <c r="H9" s="177"/>
      <c r="I9" s="177"/>
      <c r="J9" s="177"/>
      <c r="K9" s="179"/>
      <c r="L9" s="5"/>
      <c r="M9" s="174" t="s">
        <v>6</v>
      </c>
      <c r="N9" s="179"/>
      <c r="O9" s="157" t="s">
        <v>24</v>
      </c>
      <c r="P9" s="158"/>
      <c r="Q9" s="158"/>
      <c r="R9" s="158"/>
      <c r="S9" s="158"/>
      <c r="T9" s="159"/>
    </row>
    <row r="10" spans="2:20" ht="17" customHeight="1">
      <c r="B10" s="170"/>
      <c r="C10" s="173"/>
      <c r="D10" s="175"/>
      <c r="E10" s="178"/>
      <c r="F10" s="178"/>
      <c r="G10" s="178" t="s">
        <v>7</v>
      </c>
      <c r="H10" s="163" t="s">
        <v>25</v>
      </c>
      <c r="I10" s="163" t="s">
        <v>26</v>
      </c>
      <c r="J10" s="151" t="s">
        <v>1</v>
      </c>
      <c r="K10" s="180" t="s">
        <v>8</v>
      </c>
      <c r="L10" s="6"/>
      <c r="M10" s="153" t="s">
        <v>9</v>
      </c>
      <c r="N10" s="155" t="s">
        <v>10</v>
      </c>
      <c r="O10" s="160"/>
      <c r="P10" s="161"/>
      <c r="Q10" s="161"/>
      <c r="R10" s="161"/>
      <c r="S10" s="161"/>
      <c r="T10" s="162"/>
    </row>
    <row r="11" spans="2:20" ht="37.5" customHeight="1" thickBot="1">
      <c r="B11" s="171"/>
      <c r="C11" s="173"/>
      <c r="D11" s="176"/>
      <c r="E11" s="30" t="s">
        <v>11</v>
      </c>
      <c r="F11" s="30" t="s">
        <v>12</v>
      </c>
      <c r="G11" s="163"/>
      <c r="H11" s="164"/>
      <c r="I11" s="185"/>
      <c r="J11" s="152"/>
      <c r="K11" s="181"/>
      <c r="L11" s="22"/>
      <c r="M11" s="154"/>
      <c r="N11" s="156"/>
      <c r="O11" s="31" t="s">
        <v>23</v>
      </c>
      <c r="P11" s="32" t="s">
        <v>20</v>
      </c>
      <c r="Q11" s="33" t="s">
        <v>21</v>
      </c>
      <c r="R11" s="26" t="s">
        <v>22</v>
      </c>
      <c r="S11" s="26" t="s">
        <v>14</v>
      </c>
      <c r="T11" s="27" t="s">
        <v>15</v>
      </c>
    </row>
    <row r="12" spans="2:20" ht="46" thickBot="1">
      <c r="B12" s="140" t="s">
        <v>176</v>
      </c>
      <c r="C12" s="140" t="s">
        <v>177</v>
      </c>
      <c r="D12" s="63" t="s">
        <v>145</v>
      </c>
      <c r="E12" s="57">
        <v>43101</v>
      </c>
      <c r="F12" s="111">
        <v>43465</v>
      </c>
      <c r="G12" s="58" t="s">
        <v>28</v>
      </c>
      <c r="H12" s="59">
        <v>1</v>
      </c>
      <c r="I12" s="54">
        <f>+J12</f>
        <v>1</v>
      </c>
      <c r="J12" s="59">
        <v>1</v>
      </c>
      <c r="K12" s="79">
        <v>1</v>
      </c>
      <c r="L12" s="87">
        <f>+K12/J12</f>
        <v>1</v>
      </c>
      <c r="M12" s="94">
        <f>DAYS360(E12,$C$8)/DAYS360(E12,F12)</f>
        <v>0.49722222222222223</v>
      </c>
      <c r="N12" s="61">
        <f>IF(J12=0," -",IF(L12&gt;100%,100%,L12))</f>
        <v>1</v>
      </c>
      <c r="O12" s="115">
        <v>2210708</v>
      </c>
      <c r="P12" s="59">
        <v>36228</v>
      </c>
      <c r="Q12" s="59">
        <v>18000</v>
      </c>
      <c r="R12" s="59">
        <v>0</v>
      </c>
      <c r="S12" s="60">
        <f>IF(P12=0," -",Q12/P12)</f>
        <v>0.49685326266975821</v>
      </c>
      <c r="T12" s="61" t="str">
        <f>IF(R12=0," -",IF(Q12=0,100%,R12/Q12))</f>
        <v xml:space="preserve"> -</v>
      </c>
    </row>
    <row r="13" spans="2:20" ht="61" thickBot="1">
      <c r="B13" s="141"/>
      <c r="C13" s="141"/>
      <c r="D13" s="73" t="s">
        <v>146</v>
      </c>
      <c r="E13" s="74">
        <v>43101</v>
      </c>
      <c r="F13" s="113">
        <v>43465</v>
      </c>
      <c r="G13" s="114" t="s">
        <v>29</v>
      </c>
      <c r="H13" s="75">
        <v>1</v>
      </c>
      <c r="I13" s="54">
        <f>+J13</f>
        <v>1</v>
      </c>
      <c r="J13" s="75">
        <v>1</v>
      </c>
      <c r="K13" s="80">
        <v>1</v>
      </c>
      <c r="L13" s="88">
        <f t="shared" ref="L13:L77" si="0">+K13/J13</f>
        <v>1</v>
      </c>
      <c r="M13" s="96">
        <f t="shared" ref="M13:M77" si="1">DAYS360(E13,$C$8)/DAYS360(E13,F13)</f>
        <v>0.49722222222222223</v>
      </c>
      <c r="N13" s="77">
        <f t="shared" ref="N13:N77" si="2">IF(J13=0," -",IF(L13&gt;100%,100%,L13))</f>
        <v>1</v>
      </c>
      <c r="O13" s="116">
        <v>2210230</v>
      </c>
      <c r="P13" s="75">
        <v>0</v>
      </c>
      <c r="Q13" s="75">
        <v>0</v>
      </c>
      <c r="R13" s="75">
        <v>0</v>
      </c>
      <c r="S13" s="76" t="str">
        <f t="shared" ref="S13:S77" si="3">IF(P13=0," -",Q13/P13)</f>
        <v xml:space="preserve"> -</v>
      </c>
      <c r="T13" s="77" t="str">
        <f t="shared" ref="T13:T77" si="4">IF(R13=0," -",IF(Q13=0,100%,R13/Q13))</f>
        <v xml:space="preserve"> -</v>
      </c>
    </row>
    <row r="14" spans="2:20" ht="60">
      <c r="B14" s="141"/>
      <c r="C14" s="141"/>
      <c r="D14" s="150" t="s">
        <v>147</v>
      </c>
      <c r="E14" s="51">
        <v>43101</v>
      </c>
      <c r="F14" s="107">
        <v>43465</v>
      </c>
      <c r="G14" s="10" t="s">
        <v>30</v>
      </c>
      <c r="H14" s="52">
        <v>1</v>
      </c>
      <c r="I14" s="70">
        <f t="shared" ref="I14:I20" si="5">+J14</f>
        <v>1</v>
      </c>
      <c r="J14" s="52">
        <v>1</v>
      </c>
      <c r="K14" s="81">
        <v>1</v>
      </c>
      <c r="L14" s="18">
        <f t="shared" si="0"/>
        <v>1</v>
      </c>
      <c r="M14" s="19">
        <f t="shared" si="1"/>
        <v>0.49722222222222223</v>
      </c>
      <c r="N14" s="20">
        <f t="shared" si="2"/>
        <v>1</v>
      </c>
      <c r="O14" s="117">
        <v>0</v>
      </c>
      <c r="P14" s="52">
        <v>0</v>
      </c>
      <c r="Q14" s="52">
        <v>0</v>
      </c>
      <c r="R14" s="52">
        <v>0</v>
      </c>
      <c r="S14" s="21" t="str">
        <f t="shared" si="3"/>
        <v xml:space="preserve"> -</v>
      </c>
      <c r="T14" s="20" t="str">
        <f t="shared" si="4"/>
        <v xml:space="preserve"> -</v>
      </c>
    </row>
    <row r="15" spans="2:20" ht="75">
      <c r="B15" s="141"/>
      <c r="C15" s="141"/>
      <c r="D15" s="147"/>
      <c r="E15" s="49">
        <v>43101</v>
      </c>
      <c r="F15" s="105">
        <v>43465</v>
      </c>
      <c r="G15" s="8" t="s">
        <v>31</v>
      </c>
      <c r="H15" s="50">
        <v>1</v>
      </c>
      <c r="I15" s="50">
        <f t="shared" si="5"/>
        <v>1</v>
      </c>
      <c r="J15" s="50">
        <v>1</v>
      </c>
      <c r="K15" s="82">
        <v>0</v>
      </c>
      <c r="L15" s="23">
        <f t="shared" si="0"/>
        <v>0</v>
      </c>
      <c r="M15" s="24">
        <f t="shared" si="1"/>
        <v>0.49722222222222223</v>
      </c>
      <c r="N15" s="25">
        <f t="shared" si="2"/>
        <v>0</v>
      </c>
      <c r="O15" s="118">
        <v>0</v>
      </c>
      <c r="P15" s="50">
        <v>0</v>
      </c>
      <c r="Q15" s="50">
        <v>0</v>
      </c>
      <c r="R15" s="50">
        <v>0</v>
      </c>
      <c r="S15" s="28" t="str">
        <f t="shared" si="3"/>
        <v xml:space="preserve"> -</v>
      </c>
      <c r="T15" s="25" t="str">
        <f t="shared" si="4"/>
        <v xml:space="preserve"> -</v>
      </c>
    </row>
    <row r="16" spans="2:20" ht="60">
      <c r="B16" s="141"/>
      <c r="C16" s="141"/>
      <c r="D16" s="147"/>
      <c r="E16" s="49">
        <v>43101</v>
      </c>
      <c r="F16" s="105">
        <v>43465</v>
      </c>
      <c r="G16" s="8" t="s">
        <v>32</v>
      </c>
      <c r="H16" s="50">
        <v>1</v>
      </c>
      <c r="I16" s="50">
        <f t="shared" si="5"/>
        <v>1</v>
      </c>
      <c r="J16" s="50">
        <v>1</v>
      </c>
      <c r="K16" s="82">
        <v>1</v>
      </c>
      <c r="L16" s="23">
        <f t="shared" si="0"/>
        <v>1</v>
      </c>
      <c r="M16" s="24">
        <f t="shared" si="1"/>
        <v>0.49722222222222223</v>
      </c>
      <c r="N16" s="25">
        <f t="shared" si="2"/>
        <v>1</v>
      </c>
      <c r="O16" s="118" t="s">
        <v>181</v>
      </c>
      <c r="P16" s="50">
        <v>0</v>
      </c>
      <c r="Q16" s="50">
        <v>0</v>
      </c>
      <c r="R16" s="50">
        <v>0</v>
      </c>
      <c r="S16" s="28" t="str">
        <f t="shared" si="3"/>
        <v xml:space="preserve"> -</v>
      </c>
      <c r="T16" s="25" t="str">
        <f t="shared" si="4"/>
        <v xml:space="preserve"> -</v>
      </c>
    </row>
    <row r="17" spans="2:20" ht="45">
      <c r="B17" s="141"/>
      <c r="C17" s="141"/>
      <c r="D17" s="147"/>
      <c r="E17" s="49">
        <v>43101</v>
      </c>
      <c r="F17" s="105">
        <v>43465</v>
      </c>
      <c r="G17" s="8" t="s">
        <v>33</v>
      </c>
      <c r="H17" s="50">
        <v>1</v>
      </c>
      <c r="I17" s="50">
        <f t="shared" si="5"/>
        <v>1</v>
      </c>
      <c r="J17" s="50">
        <v>1</v>
      </c>
      <c r="K17" s="82">
        <v>0</v>
      </c>
      <c r="L17" s="23">
        <f t="shared" si="0"/>
        <v>0</v>
      </c>
      <c r="M17" s="24">
        <f t="shared" si="1"/>
        <v>0.49722222222222223</v>
      </c>
      <c r="N17" s="25">
        <f t="shared" si="2"/>
        <v>0</v>
      </c>
      <c r="O17" s="118">
        <v>0</v>
      </c>
      <c r="P17" s="50">
        <v>0</v>
      </c>
      <c r="Q17" s="50">
        <v>0</v>
      </c>
      <c r="R17" s="50">
        <v>0</v>
      </c>
      <c r="S17" s="28" t="str">
        <f t="shared" si="3"/>
        <v xml:space="preserve"> -</v>
      </c>
      <c r="T17" s="25" t="str">
        <f t="shared" si="4"/>
        <v xml:space="preserve"> -</v>
      </c>
    </row>
    <row r="18" spans="2:20" ht="46" thickBot="1">
      <c r="B18" s="141"/>
      <c r="C18" s="141"/>
      <c r="D18" s="149"/>
      <c r="E18" s="53">
        <v>43101</v>
      </c>
      <c r="F18" s="106">
        <v>43465</v>
      </c>
      <c r="G18" s="16" t="s">
        <v>34</v>
      </c>
      <c r="H18" s="54">
        <v>1</v>
      </c>
      <c r="I18" s="54">
        <f t="shared" si="5"/>
        <v>1</v>
      </c>
      <c r="J18" s="54">
        <v>1</v>
      </c>
      <c r="K18" s="83">
        <v>1</v>
      </c>
      <c r="L18" s="89">
        <f t="shared" si="0"/>
        <v>1</v>
      </c>
      <c r="M18" s="93">
        <f t="shared" si="1"/>
        <v>0.49722222222222223</v>
      </c>
      <c r="N18" s="56">
        <f t="shared" si="2"/>
        <v>1</v>
      </c>
      <c r="O18" s="119">
        <v>0</v>
      </c>
      <c r="P18" s="54">
        <v>0</v>
      </c>
      <c r="Q18" s="54">
        <v>0</v>
      </c>
      <c r="R18" s="54">
        <v>0</v>
      </c>
      <c r="S18" s="55" t="str">
        <f t="shared" si="3"/>
        <v xml:space="preserve"> -</v>
      </c>
      <c r="T18" s="56" t="str">
        <f t="shared" si="4"/>
        <v xml:space="preserve"> -</v>
      </c>
    </row>
    <row r="19" spans="2:20" ht="30" customHeight="1">
      <c r="B19" s="141"/>
      <c r="C19" s="141"/>
      <c r="D19" s="182" t="s">
        <v>148</v>
      </c>
      <c r="E19" s="51">
        <v>43101</v>
      </c>
      <c r="F19" s="107">
        <v>43465</v>
      </c>
      <c r="G19" s="10" t="s">
        <v>35</v>
      </c>
      <c r="H19" s="21">
        <v>1</v>
      </c>
      <c r="I19" s="21">
        <f t="shared" si="5"/>
        <v>1</v>
      </c>
      <c r="J19" s="21">
        <v>1</v>
      </c>
      <c r="K19" s="20">
        <v>1</v>
      </c>
      <c r="L19" s="123">
        <f t="shared" si="0"/>
        <v>1</v>
      </c>
      <c r="M19" s="95">
        <f t="shared" si="1"/>
        <v>0.49722222222222223</v>
      </c>
      <c r="N19" s="72">
        <f t="shared" si="2"/>
        <v>1</v>
      </c>
      <c r="O19" s="120">
        <v>2210216</v>
      </c>
      <c r="P19" s="70">
        <v>758291</v>
      </c>
      <c r="Q19" s="70">
        <v>673389</v>
      </c>
      <c r="R19" s="70">
        <v>0</v>
      </c>
      <c r="S19" s="71">
        <f t="shared" si="3"/>
        <v>0.88803506833128709</v>
      </c>
      <c r="T19" s="72" t="str">
        <f t="shared" si="4"/>
        <v xml:space="preserve"> -</v>
      </c>
    </row>
    <row r="20" spans="2:20" ht="45">
      <c r="B20" s="141"/>
      <c r="C20" s="141"/>
      <c r="D20" s="183"/>
      <c r="E20" s="49">
        <v>43101</v>
      </c>
      <c r="F20" s="105">
        <v>43465</v>
      </c>
      <c r="G20" s="8" t="s">
        <v>36</v>
      </c>
      <c r="H20" s="50">
        <v>1</v>
      </c>
      <c r="I20" s="50">
        <f t="shared" si="5"/>
        <v>1</v>
      </c>
      <c r="J20" s="50">
        <v>1</v>
      </c>
      <c r="K20" s="125">
        <v>1</v>
      </c>
      <c r="L20" s="124">
        <f t="shared" si="0"/>
        <v>1</v>
      </c>
      <c r="M20" s="24">
        <f t="shared" si="1"/>
        <v>0.49722222222222223</v>
      </c>
      <c r="N20" s="25">
        <f t="shared" si="2"/>
        <v>1</v>
      </c>
      <c r="O20" s="118">
        <v>2210706</v>
      </c>
      <c r="P20" s="50">
        <v>2259200</v>
      </c>
      <c r="Q20" s="50">
        <v>1953266</v>
      </c>
      <c r="R20" s="50">
        <v>0</v>
      </c>
      <c r="S20" s="28">
        <f t="shared" si="3"/>
        <v>0.86458303824362603</v>
      </c>
      <c r="T20" s="25" t="str">
        <f t="shared" si="4"/>
        <v xml:space="preserve"> -</v>
      </c>
    </row>
    <row r="21" spans="2:20" ht="45">
      <c r="B21" s="141"/>
      <c r="C21" s="141"/>
      <c r="D21" s="183"/>
      <c r="E21" s="49">
        <v>43101</v>
      </c>
      <c r="F21" s="105">
        <v>43465</v>
      </c>
      <c r="G21" s="8" t="s">
        <v>37</v>
      </c>
      <c r="H21" s="50">
        <v>100</v>
      </c>
      <c r="I21" s="50" t="e">
        <f>+J21+(#REF!-#REF!)</f>
        <v>#REF!</v>
      </c>
      <c r="J21" s="50">
        <v>25</v>
      </c>
      <c r="K21" s="125">
        <v>15</v>
      </c>
      <c r="L21" s="124">
        <f t="shared" si="0"/>
        <v>0.6</v>
      </c>
      <c r="M21" s="24">
        <f t="shared" si="1"/>
        <v>0.49722222222222223</v>
      </c>
      <c r="N21" s="25">
        <f t="shared" si="2"/>
        <v>0.6</v>
      </c>
      <c r="O21" s="118">
        <v>2210706</v>
      </c>
      <c r="P21" s="50">
        <v>0</v>
      </c>
      <c r="Q21" s="50">
        <v>0</v>
      </c>
      <c r="R21" s="50">
        <v>0</v>
      </c>
      <c r="S21" s="28" t="str">
        <f t="shared" si="3"/>
        <v xml:space="preserve"> -</v>
      </c>
      <c r="T21" s="25" t="str">
        <f t="shared" si="4"/>
        <v xml:space="preserve"> -</v>
      </c>
    </row>
    <row r="22" spans="2:20" ht="30">
      <c r="B22" s="141"/>
      <c r="C22" s="141"/>
      <c r="D22" s="183"/>
      <c r="E22" s="49">
        <v>43101</v>
      </c>
      <c r="F22" s="105">
        <v>43465</v>
      </c>
      <c r="G22" s="8" t="s">
        <v>38</v>
      </c>
      <c r="H22" s="50">
        <v>1</v>
      </c>
      <c r="I22" s="50">
        <f>+J22</f>
        <v>1</v>
      </c>
      <c r="J22" s="50">
        <v>1</v>
      </c>
      <c r="K22" s="125">
        <v>1</v>
      </c>
      <c r="L22" s="124">
        <f t="shared" si="0"/>
        <v>1</v>
      </c>
      <c r="M22" s="24">
        <f t="shared" si="1"/>
        <v>0.49722222222222223</v>
      </c>
      <c r="N22" s="25">
        <f t="shared" si="2"/>
        <v>1</v>
      </c>
      <c r="O22" s="118" t="s">
        <v>181</v>
      </c>
      <c r="P22" s="50">
        <v>0</v>
      </c>
      <c r="Q22" s="50">
        <v>0</v>
      </c>
      <c r="R22" s="50">
        <v>0</v>
      </c>
      <c r="S22" s="28" t="str">
        <f t="shared" si="3"/>
        <v xml:space="preserve"> -</v>
      </c>
      <c r="T22" s="25" t="str">
        <f t="shared" si="4"/>
        <v xml:space="preserve"> -</v>
      </c>
    </row>
    <row r="23" spans="2:20" ht="45">
      <c r="B23" s="141"/>
      <c r="C23" s="141"/>
      <c r="D23" s="183"/>
      <c r="E23" s="49">
        <v>43101</v>
      </c>
      <c r="F23" s="105">
        <v>43465</v>
      </c>
      <c r="G23" s="8" t="s">
        <v>39</v>
      </c>
      <c r="H23" s="50">
        <v>2</v>
      </c>
      <c r="I23" s="50" t="e">
        <f>+J23+(#REF!-#REF!)</f>
        <v>#REF!</v>
      </c>
      <c r="J23" s="50">
        <v>1</v>
      </c>
      <c r="K23" s="125">
        <v>0</v>
      </c>
      <c r="L23" s="124">
        <f t="shared" si="0"/>
        <v>0</v>
      </c>
      <c r="M23" s="24">
        <f t="shared" si="1"/>
        <v>0.49722222222222223</v>
      </c>
      <c r="N23" s="25">
        <f t="shared" si="2"/>
        <v>0</v>
      </c>
      <c r="O23" s="118">
        <v>2210706</v>
      </c>
      <c r="P23" s="50">
        <v>0</v>
      </c>
      <c r="Q23" s="50">
        <v>0</v>
      </c>
      <c r="R23" s="50">
        <v>0</v>
      </c>
      <c r="S23" s="28" t="str">
        <f t="shared" si="3"/>
        <v xml:space="preserve"> -</v>
      </c>
      <c r="T23" s="25" t="str">
        <f t="shared" si="4"/>
        <v xml:space="preserve"> -</v>
      </c>
    </row>
    <row r="24" spans="2:20" ht="30">
      <c r="B24" s="141"/>
      <c r="C24" s="141"/>
      <c r="D24" s="183"/>
      <c r="E24" s="49">
        <v>43101</v>
      </c>
      <c r="F24" s="105">
        <v>43465</v>
      </c>
      <c r="G24" s="8" t="s">
        <v>40</v>
      </c>
      <c r="H24" s="50">
        <v>4</v>
      </c>
      <c r="I24" s="50" t="e">
        <f>+J24+(#REF!-#REF!)</f>
        <v>#REF!</v>
      </c>
      <c r="J24" s="50">
        <v>1</v>
      </c>
      <c r="K24" s="125">
        <v>0</v>
      </c>
      <c r="L24" s="124">
        <f t="shared" si="0"/>
        <v>0</v>
      </c>
      <c r="M24" s="24">
        <f t="shared" si="1"/>
        <v>0.49722222222222223</v>
      </c>
      <c r="N24" s="25">
        <f t="shared" si="2"/>
        <v>0</v>
      </c>
      <c r="O24" s="118">
        <v>2210706</v>
      </c>
      <c r="P24" s="50">
        <v>0</v>
      </c>
      <c r="Q24" s="50">
        <v>0</v>
      </c>
      <c r="R24" s="50">
        <v>0</v>
      </c>
      <c r="S24" s="28" t="str">
        <f t="shared" si="3"/>
        <v xml:space="preserve"> -</v>
      </c>
      <c r="T24" s="25" t="str">
        <f t="shared" si="4"/>
        <v xml:space="preserve"> -</v>
      </c>
    </row>
    <row r="25" spans="2:20" ht="45">
      <c r="B25" s="141"/>
      <c r="C25" s="141"/>
      <c r="D25" s="183"/>
      <c r="E25" s="49">
        <v>43101</v>
      </c>
      <c r="F25" s="105">
        <v>43465</v>
      </c>
      <c r="G25" s="8" t="s">
        <v>41</v>
      </c>
      <c r="H25" s="50">
        <v>10000</v>
      </c>
      <c r="I25" s="50" t="e">
        <f>+J25+(#REF!-#REF!)</f>
        <v>#REF!</v>
      </c>
      <c r="J25" s="50">
        <v>2500</v>
      </c>
      <c r="K25" s="125">
        <v>7827</v>
      </c>
      <c r="L25" s="124">
        <f t="shared" si="0"/>
        <v>3.1307999999999998</v>
      </c>
      <c r="M25" s="24">
        <f t="shared" si="1"/>
        <v>0.49722222222222223</v>
      </c>
      <c r="N25" s="25">
        <f t="shared" si="2"/>
        <v>1</v>
      </c>
      <c r="O25" s="118">
        <v>2210706</v>
      </c>
      <c r="P25" s="50">
        <v>40000</v>
      </c>
      <c r="Q25" s="50">
        <v>39996</v>
      </c>
      <c r="R25" s="50">
        <v>17141</v>
      </c>
      <c r="S25" s="28">
        <f t="shared" si="3"/>
        <v>0.99990000000000001</v>
      </c>
      <c r="T25" s="25">
        <f t="shared" si="4"/>
        <v>0.42856785678567855</v>
      </c>
    </row>
    <row r="26" spans="2:20" ht="60">
      <c r="B26" s="141"/>
      <c r="C26" s="141"/>
      <c r="D26" s="183"/>
      <c r="E26" s="49">
        <v>43101</v>
      </c>
      <c r="F26" s="105">
        <v>43465</v>
      </c>
      <c r="G26" s="8" t="s">
        <v>42</v>
      </c>
      <c r="H26" s="50">
        <v>80</v>
      </c>
      <c r="I26" s="50" t="e">
        <f>+J26+(#REF!-#REF!)</f>
        <v>#REF!</v>
      </c>
      <c r="J26" s="50">
        <v>20</v>
      </c>
      <c r="K26" s="125">
        <v>10</v>
      </c>
      <c r="L26" s="124">
        <f t="shared" si="0"/>
        <v>0.5</v>
      </c>
      <c r="M26" s="24">
        <f t="shared" si="1"/>
        <v>0.49722222222222223</v>
      </c>
      <c r="N26" s="25">
        <f t="shared" si="2"/>
        <v>0.5</v>
      </c>
      <c r="O26" s="118">
        <v>2210706</v>
      </c>
      <c r="P26" s="50">
        <v>0</v>
      </c>
      <c r="Q26" s="50">
        <v>0</v>
      </c>
      <c r="R26" s="50">
        <v>0</v>
      </c>
      <c r="S26" s="28" t="str">
        <f t="shared" si="3"/>
        <v xml:space="preserve"> -</v>
      </c>
      <c r="T26" s="25" t="str">
        <f t="shared" si="4"/>
        <v xml:space="preserve"> -</v>
      </c>
    </row>
    <row r="27" spans="2:20" ht="90">
      <c r="B27" s="141"/>
      <c r="C27" s="141"/>
      <c r="D27" s="183"/>
      <c r="E27" s="49">
        <v>43101</v>
      </c>
      <c r="F27" s="105">
        <v>43465</v>
      </c>
      <c r="G27" s="8" t="s">
        <v>43</v>
      </c>
      <c r="H27" s="50">
        <v>1</v>
      </c>
      <c r="I27" s="50" t="e">
        <f>+J27+(#REF!-#REF!)</f>
        <v>#REF!</v>
      </c>
      <c r="J27" s="50">
        <v>0</v>
      </c>
      <c r="K27" s="125">
        <v>1</v>
      </c>
      <c r="L27" s="124" t="e">
        <f t="shared" si="0"/>
        <v>#DIV/0!</v>
      </c>
      <c r="M27" s="24">
        <f t="shared" si="1"/>
        <v>0.49722222222222223</v>
      </c>
      <c r="N27" s="25" t="str">
        <f t="shared" si="2"/>
        <v xml:space="preserve"> -</v>
      </c>
      <c r="O27" s="118" t="s">
        <v>181</v>
      </c>
      <c r="P27" s="50">
        <v>0</v>
      </c>
      <c r="Q27" s="50">
        <v>0</v>
      </c>
      <c r="R27" s="50">
        <v>0</v>
      </c>
      <c r="S27" s="28" t="str">
        <f t="shared" si="3"/>
        <v xml:space="preserve"> -</v>
      </c>
      <c r="T27" s="25" t="str">
        <f t="shared" si="4"/>
        <v xml:space="preserve"> -</v>
      </c>
    </row>
    <row r="28" spans="2:20" ht="33" customHeight="1" thickBot="1">
      <c r="B28" s="141"/>
      <c r="C28" s="142"/>
      <c r="D28" s="184"/>
      <c r="E28" s="126">
        <v>43101</v>
      </c>
      <c r="F28" s="127">
        <v>43465</v>
      </c>
      <c r="G28" s="16" t="s">
        <v>180</v>
      </c>
      <c r="H28" s="122">
        <v>1</v>
      </c>
      <c r="I28" s="50" t="e">
        <f>+J28+(#REF!-#REF!)</f>
        <v>#REF!</v>
      </c>
      <c r="J28" s="122">
        <v>0</v>
      </c>
      <c r="K28" s="128">
        <v>0</v>
      </c>
      <c r="L28" s="136" t="e">
        <f t="shared" si="0"/>
        <v>#DIV/0!</v>
      </c>
      <c r="M28" s="92">
        <f t="shared" ref="M28" si="6">DAYS360(E28,$C$8)/DAYS360(E28,F28)</f>
        <v>0.49722222222222223</v>
      </c>
      <c r="N28" s="68" t="str">
        <f t="shared" ref="N28" si="7">IF(J28=0," -",IF(L28&gt;100%,100%,L28))</f>
        <v xml:space="preserve"> -</v>
      </c>
      <c r="O28" s="134" t="s">
        <v>181</v>
      </c>
      <c r="P28" s="75">
        <v>0</v>
      </c>
      <c r="Q28" s="75">
        <v>0</v>
      </c>
      <c r="R28" s="75">
        <v>0</v>
      </c>
      <c r="S28" s="67" t="str">
        <f t="shared" ref="S28" si="8">IF(P28=0," -",Q28/P28)</f>
        <v xml:space="preserve"> -</v>
      </c>
      <c r="T28" s="68" t="str">
        <f t="shared" ref="T28" si="9">IF(R28=0," -",IF(Q28=0,100%,R28/Q28))</f>
        <v xml:space="preserve"> -</v>
      </c>
    </row>
    <row r="29" spans="2:20" ht="13" customHeight="1" thickBot="1">
      <c r="B29" s="141"/>
      <c r="C29" s="37"/>
      <c r="D29" s="9"/>
      <c r="E29" s="38"/>
      <c r="F29" s="38"/>
      <c r="G29" s="34"/>
      <c r="H29" s="35"/>
      <c r="I29" s="121"/>
      <c r="J29" s="35"/>
      <c r="K29" s="35"/>
      <c r="L29" s="135"/>
      <c r="M29" s="129"/>
      <c r="N29" s="129"/>
      <c r="O29" s="130"/>
      <c r="P29" s="131"/>
      <c r="Q29" s="131"/>
      <c r="R29" s="131"/>
      <c r="S29" s="132"/>
      <c r="T29" s="133"/>
    </row>
    <row r="30" spans="2:20" ht="61" thickBot="1">
      <c r="B30" s="142"/>
      <c r="C30" s="64" t="s">
        <v>178</v>
      </c>
      <c r="D30" s="63" t="s">
        <v>149</v>
      </c>
      <c r="E30" s="57">
        <v>43101</v>
      </c>
      <c r="F30" s="57">
        <v>43465</v>
      </c>
      <c r="G30" s="58" t="s">
        <v>44</v>
      </c>
      <c r="H30" s="59">
        <v>20</v>
      </c>
      <c r="I30" s="54" t="e">
        <f>+J30+(#REF!-#REF!)</f>
        <v>#REF!</v>
      </c>
      <c r="J30" s="59">
        <v>0</v>
      </c>
      <c r="K30" s="79">
        <v>0</v>
      </c>
      <c r="L30" s="87" t="e">
        <f t="shared" si="0"/>
        <v>#DIV/0!</v>
      </c>
      <c r="M30" s="94">
        <f t="shared" si="1"/>
        <v>0.49722222222222223</v>
      </c>
      <c r="N30" s="61" t="str">
        <f t="shared" si="2"/>
        <v xml:space="preserve"> -</v>
      </c>
      <c r="O30" s="115" t="s">
        <v>182</v>
      </c>
      <c r="P30" s="59">
        <v>0</v>
      </c>
      <c r="Q30" s="59">
        <v>0</v>
      </c>
      <c r="R30" s="59">
        <v>0</v>
      </c>
      <c r="S30" s="60" t="str">
        <f t="shared" si="3"/>
        <v xml:space="preserve"> -</v>
      </c>
      <c r="T30" s="61" t="str">
        <f t="shared" si="4"/>
        <v xml:space="preserve"> -</v>
      </c>
    </row>
    <row r="31" spans="2:20" ht="13" customHeight="1" thickBot="1">
      <c r="B31" s="62"/>
      <c r="C31" s="41"/>
      <c r="D31" s="42"/>
      <c r="E31" s="43"/>
      <c r="F31" s="43"/>
      <c r="G31" s="41"/>
      <c r="H31" s="44"/>
      <c r="I31" s="104"/>
      <c r="J31" s="44"/>
      <c r="K31" s="44"/>
      <c r="L31" s="45"/>
      <c r="M31" s="46"/>
      <c r="N31" s="46"/>
      <c r="O31" s="41"/>
      <c r="P31" s="44"/>
      <c r="Q31" s="44"/>
      <c r="R31" s="44"/>
      <c r="S31" s="46"/>
      <c r="T31" s="47"/>
    </row>
    <row r="32" spans="2:20" ht="30">
      <c r="B32" s="140" t="s">
        <v>175</v>
      </c>
      <c r="C32" s="137" t="s">
        <v>172</v>
      </c>
      <c r="D32" s="143" t="s">
        <v>150</v>
      </c>
      <c r="E32" s="51">
        <v>43101</v>
      </c>
      <c r="F32" s="107">
        <v>43465</v>
      </c>
      <c r="G32" s="10" t="s">
        <v>45</v>
      </c>
      <c r="H32" s="52">
        <v>16</v>
      </c>
      <c r="I32" s="70" t="e">
        <f>+J32+(#REF!-#REF!)</f>
        <v>#REF!</v>
      </c>
      <c r="J32" s="52">
        <v>4</v>
      </c>
      <c r="K32" s="81">
        <v>1</v>
      </c>
      <c r="L32" s="18">
        <f t="shared" si="0"/>
        <v>0.25</v>
      </c>
      <c r="M32" s="19">
        <f t="shared" si="1"/>
        <v>0.49722222222222223</v>
      </c>
      <c r="N32" s="20">
        <f t="shared" si="2"/>
        <v>0.25</v>
      </c>
      <c r="O32" s="117">
        <v>2210713</v>
      </c>
      <c r="P32" s="52">
        <v>119000</v>
      </c>
      <c r="Q32" s="52">
        <v>118320</v>
      </c>
      <c r="R32" s="52">
        <v>33480</v>
      </c>
      <c r="S32" s="21">
        <f t="shared" si="3"/>
        <v>0.99428571428571433</v>
      </c>
      <c r="T32" s="20">
        <f t="shared" si="4"/>
        <v>0.28296146044624748</v>
      </c>
    </row>
    <row r="33" spans="2:20" ht="45">
      <c r="B33" s="141"/>
      <c r="C33" s="138"/>
      <c r="D33" s="144"/>
      <c r="E33" s="49">
        <v>43101</v>
      </c>
      <c r="F33" s="105">
        <v>43465</v>
      </c>
      <c r="G33" s="8" t="s">
        <v>46</v>
      </c>
      <c r="H33" s="50">
        <v>500</v>
      </c>
      <c r="I33" s="50">
        <f>+J33</f>
        <v>500</v>
      </c>
      <c r="J33" s="50">
        <v>500</v>
      </c>
      <c r="K33" s="82">
        <v>552</v>
      </c>
      <c r="L33" s="23">
        <f t="shared" si="0"/>
        <v>1.1040000000000001</v>
      </c>
      <c r="M33" s="24">
        <f t="shared" si="1"/>
        <v>0.49722222222222223</v>
      </c>
      <c r="N33" s="25">
        <f t="shared" si="2"/>
        <v>1</v>
      </c>
      <c r="O33" s="118">
        <v>2210713</v>
      </c>
      <c r="P33" s="50">
        <v>913200</v>
      </c>
      <c r="Q33" s="50">
        <v>861880</v>
      </c>
      <c r="R33" s="50">
        <v>374406</v>
      </c>
      <c r="S33" s="28">
        <f t="shared" si="3"/>
        <v>0.94380201489268511</v>
      </c>
      <c r="T33" s="25">
        <f t="shared" si="4"/>
        <v>0.43440618183505825</v>
      </c>
    </row>
    <row r="34" spans="2:20" ht="45">
      <c r="B34" s="141"/>
      <c r="C34" s="138"/>
      <c r="D34" s="144"/>
      <c r="E34" s="49">
        <v>43101</v>
      </c>
      <c r="F34" s="105">
        <v>43465</v>
      </c>
      <c r="G34" s="8" t="s">
        <v>47</v>
      </c>
      <c r="H34" s="28">
        <v>1</v>
      </c>
      <c r="I34" s="28">
        <f t="shared" ref="I34:I44" si="10">+J34</f>
        <v>1</v>
      </c>
      <c r="J34" s="28">
        <v>1</v>
      </c>
      <c r="K34" s="84">
        <v>1</v>
      </c>
      <c r="L34" s="23">
        <f t="shared" si="0"/>
        <v>1</v>
      </c>
      <c r="M34" s="24">
        <f t="shared" si="1"/>
        <v>0.49722222222222223</v>
      </c>
      <c r="N34" s="25">
        <f t="shared" si="2"/>
        <v>1</v>
      </c>
      <c r="O34" s="118">
        <v>2210092</v>
      </c>
      <c r="P34" s="50">
        <v>94000</v>
      </c>
      <c r="Q34" s="50">
        <v>94000</v>
      </c>
      <c r="R34" s="50">
        <v>0</v>
      </c>
      <c r="S34" s="28">
        <f t="shared" si="3"/>
        <v>1</v>
      </c>
      <c r="T34" s="25" t="str">
        <f t="shared" si="4"/>
        <v xml:space="preserve"> -</v>
      </c>
    </row>
    <row r="35" spans="2:20" ht="45">
      <c r="B35" s="141"/>
      <c r="C35" s="138"/>
      <c r="D35" s="144"/>
      <c r="E35" s="49">
        <v>43101</v>
      </c>
      <c r="F35" s="105">
        <v>43465</v>
      </c>
      <c r="G35" s="8" t="s">
        <v>48</v>
      </c>
      <c r="H35" s="50">
        <v>1</v>
      </c>
      <c r="I35" s="50">
        <f t="shared" si="10"/>
        <v>1</v>
      </c>
      <c r="J35" s="50">
        <v>1</v>
      </c>
      <c r="K35" s="82">
        <v>1</v>
      </c>
      <c r="L35" s="23">
        <f t="shared" si="0"/>
        <v>1</v>
      </c>
      <c r="M35" s="24">
        <f t="shared" si="1"/>
        <v>0.49722222222222223</v>
      </c>
      <c r="N35" s="25">
        <f t="shared" si="2"/>
        <v>1</v>
      </c>
      <c r="O35" s="118">
        <v>2210713</v>
      </c>
      <c r="P35" s="50">
        <v>90000</v>
      </c>
      <c r="Q35" s="50">
        <v>90000</v>
      </c>
      <c r="R35" s="50">
        <v>38571</v>
      </c>
      <c r="S35" s="28">
        <f t="shared" si="3"/>
        <v>1</v>
      </c>
      <c r="T35" s="25">
        <f t="shared" si="4"/>
        <v>0.42856666666666665</v>
      </c>
    </row>
    <row r="36" spans="2:20" ht="45">
      <c r="B36" s="141"/>
      <c r="C36" s="138"/>
      <c r="D36" s="144"/>
      <c r="E36" s="49">
        <v>43101</v>
      </c>
      <c r="F36" s="105">
        <v>43465</v>
      </c>
      <c r="G36" s="8" t="s">
        <v>49</v>
      </c>
      <c r="H36" s="50">
        <v>1</v>
      </c>
      <c r="I36" s="50">
        <f t="shared" si="10"/>
        <v>1</v>
      </c>
      <c r="J36" s="50">
        <v>1</v>
      </c>
      <c r="K36" s="82">
        <v>1</v>
      </c>
      <c r="L36" s="23">
        <f t="shared" si="0"/>
        <v>1</v>
      </c>
      <c r="M36" s="24">
        <f t="shared" si="1"/>
        <v>0.49722222222222223</v>
      </c>
      <c r="N36" s="25">
        <f t="shared" si="2"/>
        <v>1</v>
      </c>
      <c r="O36" s="118">
        <v>2210713</v>
      </c>
      <c r="P36" s="50">
        <v>34200</v>
      </c>
      <c r="Q36" s="50">
        <v>34200</v>
      </c>
      <c r="R36" s="50">
        <v>0</v>
      </c>
      <c r="S36" s="28">
        <f t="shared" si="3"/>
        <v>1</v>
      </c>
      <c r="T36" s="25" t="str">
        <f t="shared" si="4"/>
        <v xml:space="preserve"> -</v>
      </c>
    </row>
    <row r="37" spans="2:20" ht="31" thickBot="1">
      <c r="B37" s="141"/>
      <c r="C37" s="138"/>
      <c r="D37" s="145"/>
      <c r="E37" s="53">
        <v>43101</v>
      </c>
      <c r="F37" s="106">
        <v>43465</v>
      </c>
      <c r="G37" s="16" t="s">
        <v>50</v>
      </c>
      <c r="H37" s="54">
        <v>1</v>
      </c>
      <c r="I37" s="54">
        <f t="shared" si="10"/>
        <v>1</v>
      </c>
      <c r="J37" s="54">
        <v>1</v>
      </c>
      <c r="K37" s="83">
        <v>1</v>
      </c>
      <c r="L37" s="89">
        <f t="shared" si="0"/>
        <v>1</v>
      </c>
      <c r="M37" s="93">
        <f t="shared" si="1"/>
        <v>0.49722222222222223</v>
      </c>
      <c r="N37" s="56">
        <f t="shared" si="2"/>
        <v>1</v>
      </c>
      <c r="O37" s="119">
        <v>2210713</v>
      </c>
      <c r="P37" s="54">
        <v>60000</v>
      </c>
      <c r="Q37" s="54">
        <v>60000</v>
      </c>
      <c r="R37" s="54">
        <v>25714</v>
      </c>
      <c r="S37" s="55">
        <f t="shared" si="3"/>
        <v>1</v>
      </c>
      <c r="T37" s="56">
        <f t="shared" si="4"/>
        <v>0.42856666666666665</v>
      </c>
    </row>
    <row r="38" spans="2:20" ht="60">
      <c r="B38" s="141"/>
      <c r="C38" s="138"/>
      <c r="D38" s="146" t="s">
        <v>151</v>
      </c>
      <c r="E38" s="69">
        <v>43101</v>
      </c>
      <c r="F38" s="109">
        <v>43465</v>
      </c>
      <c r="G38" s="110" t="s">
        <v>51</v>
      </c>
      <c r="H38" s="70">
        <v>200</v>
      </c>
      <c r="I38" s="70">
        <f t="shared" si="10"/>
        <v>200</v>
      </c>
      <c r="J38" s="70">
        <v>200</v>
      </c>
      <c r="K38" s="85">
        <v>203</v>
      </c>
      <c r="L38" s="90">
        <f t="shared" si="0"/>
        <v>1.0149999999999999</v>
      </c>
      <c r="M38" s="95">
        <f t="shared" si="1"/>
        <v>0.49722222222222223</v>
      </c>
      <c r="N38" s="72">
        <f t="shared" si="2"/>
        <v>1</v>
      </c>
      <c r="O38" s="120">
        <v>2210709</v>
      </c>
      <c r="P38" s="70">
        <v>617807</v>
      </c>
      <c r="Q38" s="70">
        <v>614400</v>
      </c>
      <c r="R38" s="70">
        <v>232163</v>
      </c>
      <c r="S38" s="71">
        <f t="shared" si="3"/>
        <v>0.9944853327981068</v>
      </c>
      <c r="T38" s="72">
        <f t="shared" si="4"/>
        <v>0.37786946614583333</v>
      </c>
    </row>
    <row r="39" spans="2:20" ht="75">
      <c r="B39" s="141"/>
      <c r="C39" s="138"/>
      <c r="D39" s="147"/>
      <c r="E39" s="49">
        <v>43101</v>
      </c>
      <c r="F39" s="105">
        <v>43465</v>
      </c>
      <c r="G39" s="8" t="s">
        <v>52</v>
      </c>
      <c r="H39" s="50">
        <v>210</v>
      </c>
      <c r="I39" s="50">
        <f t="shared" si="10"/>
        <v>210</v>
      </c>
      <c r="J39" s="50">
        <v>210</v>
      </c>
      <c r="K39" s="82">
        <v>0</v>
      </c>
      <c r="L39" s="23">
        <f t="shared" si="0"/>
        <v>0</v>
      </c>
      <c r="M39" s="24">
        <f t="shared" si="1"/>
        <v>0.49722222222222223</v>
      </c>
      <c r="N39" s="25">
        <f t="shared" si="2"/>
        <v>0</v>
      </c>
      <c r="O39" s="118">
        <v>2210709</v>
      </c>
      <c r="P39" s="50">
        <v>100000</v>
      </c>
      <c r="Q39" s="50">
        <v>0</v>
      </c>
      <c r="R39" s="50">
        <v>0</v>
      </c>
      <c r="S39" s="28">
        <f t="shared" si="3"/>
        <v>0</v>
      </c>
      <c r="T39" s="25" t="str">
        <f t="shared" si="4"/>
        <v xml:space="preserve"> -</v>
      </c>
    </row>
    <row r="40" spans="2:20" ht="60">
      <c r="B40" s="141"/>
      <c r="C40" s="138"/>
      <c r="D40" s="147"/>
      <c r="E40" s="49">
        <v>43101</v>
      </c>
      <c r="F40" s="105">
        <v>43465</v>
      </c>
      <c r="G40" s="8" t="s">
        <v>53</v>
      </c>
      <c r="H40" s="50">
        <v>1</v>
      </c>
      <c r="I40" s="50">
        <f t="shared" si="10"/>
        <v>1</v>
      </c>
      <c r="J40" s="50">
        <v>1</v>
      </c>
      <c r="K40" s="82">
        <v>1</v>
      </c>
      <c r="L40" s="23">
        <f t="shared" si="0"/>
        <v>1</v>
      </c>
      <c r="M40" s="24">
        <f t="shared" si="1"/>
        <v>0.49722222222222223</v>
      </c>
      <c r="N40" s="25">
        <f t="shared" si="2"/>
        <v>1</v>
      </c>
      <c r="O40" s="118">
        <v>2210709</v>
      </c>
      <c r="P40" s="50">
        <v>0</v>
      </c>
      <c r="Q40" s="50">
        <v>0</v>
      </c>
      <c r="R40" s="50">
        <v>0</v>
      </c>
      <c r="S40" s="28" t="str">
        <f t="shared" si="3"/>
        <v xml:space="preserve"> -</v>
      </c>
      <c r="T40" s="25" t="str">
        <f t="shared" si="4"/>
        <v xml:space="preserve"> -</v>
      </c>
    </row>
    <row r="41" spans="2:20" ht="75">
      <c r="B41" s="141"/>
      <c r="C41" s="138"/>
      <c r="D41" s="147"/>
      <c r="E41" s="49">
        <v>43101</v>
      </c>
      <c r="F41" s="105">
        <v>43465</v>
      </c>
      <c r="G41" s="8" t="s">
        <v>54</v>
      </c>
      <c r="H41" s="50">
        <v>1</v>
      </c>
      <c r="I41" s="50">
        <f t="shared" si="10"/>
        <v>1</v>
      </c>
      <c r="J41" s="50">
        <v>1</v>
      </c>
      <c r="K41" s="82">
        <v>1</v>
      </c>
      <c r="L41" s="23">
        <f t="shared" si="0"/>
        <v>1</v>
      </c>
      <c r="M41" s="24">
        <f t="shared" si="1"/>
        <v>0.49722222222222223</v>
      </c>
      <c r="N41" s="25">
        <f t="shared" si="2"/>
        <v>1</v>
      </c>
      <c r="O41" s="118" t="s">
        <v>181</v>
      </c>
      <c r="P41" s="50">
        <v>60000</v>
      </c>
      <c r="Q41" s="50">
        <v>40000</v>
      </c>
      <c r="R41" s="50">
        <v>17143</v>
      </c>
      <c r="S41" s="28">
        <f t="shared" si="3"/>
        <v>0.66666666666666663</v>
      </c>
      <c r="T41" s="25">
        <f t="shared" si="4"/>
        <v>0.42857499999999998</v>
      </c>
    </row>
    <row r="42" spans="2:20" ht="30">
      <c r="B42" s="141"/>
      <c r="C42" s="138"/>
      <c r="D42" s="147"/>
      <c r="E42" s="49">
        <v>43101</v>
      </c>
      <c r="F42" s="105">
        <v>43465</v>
      </c>
      <c r="G42" s="8" t="s">
        <v>55</v>
      </c>
      <c r="H42" s="50">
        <v>1</v>
      </c>
      <c r="I42" s="50">
        <f t="shared" si="10"/>
        <v>1</v>
      </c>
      <c r="J42" s="50">
        <v>1</v>
      </c>
      <c r="K42" s="82">
        <v>0</v>
      </c>
      <c r="L42" s="23">
        <f t="shared" si="0"/>
        <v>0</v>
      </c>
      <c r="M42" s="24">
        <f t="shared" si="1"/>
        <v>0.49722222222222223</v>
      </c>
      <c r="N42" s="25">
        <f t="shared" si="2"/>
        <v>0</v>
      </c>
      <c r="O42" s="118">
        <v>2210709</v>
      </c>
      <c r="P42" s="50">
        <v>104000</v>
      </c>
      <c r="Q42" s="50">
        <v>0</v>
      </c>
      <c r="R42" s="50">
        <v>0</v>
      </c>
      <c r="S42" s="28">
        <f t="shared" si="3"/>
        <v>0</v>
      </c>
      <c r="T42" s="25" t="str">
        <f t="shared" si="4"/>
        <v xml:space="preserve"> -</v>
      </c>
    </row>
    <row r="43" spans="2:20" ht="75">
      <c r="B43" s="141"/>
      <c r="C43" s="138"/>
      <c r="D43" s="147"/>
      <c r="E43" s="49">
        <v>43101</v>
      </c>
      <c r="F43" s="105">
        <v>43465</v>
      </c>
      <c r="G43" s="8" t="s">
        <v>56</v>
      </c>
      <c r="H43" s="50">
        <v>1</v>
      </c>
      <c r="I43" s="50">
        <f t="shared" si="10"/>
        <v>1</v>
      </c>
      <c r="J43" s="50">
        <v>1</v>
      </c>
      <c r="K43" s="82">
        <v>1</v>
      </c>
      <c r="L43" s="23">
        <f t="shared" si="0"/>
        <v>1</v>
      </c>
      <c r="M43" s="24">
        <f t="shared" si="1"/>
        <v>0.49722222222222223</v>
      </c>
      <c r="N43" s="25">
        <f t="shared" si="2"/>
        <v>1</v>
      </c>
      <c r="O43" s="118">
        <v>2210709</v>
      </c>
      <c r="P43" s="50">
        <v>199000</v>
      </c>
      <c r="Q43" s="50">
        <v>148800</v>
      </c>
      <c r="R43" s="50">
        <v>51429</v>
      </c>
      <c r="S43" s="28">
        <f t="shared" si="3"/>
        <v>0.74773869346733668</v>
      </c>
      <c r="T43" s="25">
        <f t="shared" si="4"/>
        <v>0.34562500000000002</v>
      </c>
    </row>
    <row r="44" spans="2:20" ht="90">
      <c r="B44" s="141"/>
      <c r="C44" s="138"/>
      <c r="D44" s="147"/>
      <c r="E44" s="49">
        <v>43101</v>
      </c>
      <c r="F44" s="105">
        <v>43465</v>
      </c>
      <c r="G44" s="8" t="s">
        <v>57</v>
      </c>
      <c r="H44" s="50">
        <v>1</v>
      </c>
      <c r="I44" s="50">
        <f t="shared" si="10"/>
        <v>1</v>
      </c>
      <c r="J44" s="50">
        <v>1</v>
      </c>
      <c r="K44" s="82">
        <v>0</v>
      </c>
      <c r="L44" s="23">
        <f t="shared" si="0"/>
        <v>0</v>
      </c>
      <c r="M44" s="24">
        <f t="shared" si="1"/>
        <v>0.49722222222222223</v>
      </c>
      <c r="N44" s="25">
        <f t="shared" si="2"/>
        <v>0</v>
      </c>
      <c r="O44" s="118">
        <v>2210709</v>
      </c>
      <c r="P44" s="50">
        <v>0</v>
      </c>
      <c r="Q44" s="50">
        <v>0</v>
      </c>
      <c r="R44" s="50">
        <v>0</v>
      </c>
      <c r="S44" s="28" t="str">
        <f t="shared" si="3"/>
        <v xml:space="preserve"> -</v>
      </c>
      <c r="T44" s="25" t="str">
        <f t="shared" si="4"/>
        <v xml:space="preserve"> -</v>
      </c>
    </row>
    <row r="45" spans="2:20" ht="30" customHeight="1">
      <c r="B45" s="141"/>
      <c r="C45" s="138"/>
      <c r="D45" s="147"/>
      <c r="E45" s="49">
        <v>43101</v>
      </c>
      <c r="F45" s="105">
        <v>43465</v>
      </c>
      <c r="G45" s="11" t="s">
        <v>58</v>
      </c>
      <c r="H45" s="50">
        <v>4</v>
      </c>
      <c r="I45" s="50" t="e">
        <f>+J45+(#REF!-#REF!)</f>
        <v>#REF!</v>
      </c>
      <c r="J45" s="50">
        <v>1</v>
      </c>
      <c r="K45" s="82">
        <v>0.1</v>
      </c>
      <c r="L45" s="23">
        <f t="shared" si="0"/>
        <v>0.1</v>
      </c>
      <c r="M45" s="24">
        <f t="shared" si="1"/>
        <v>0.49722222222222223</v>
      </c>
      <c r="N45" s="25">
        <f t="shared" si="2"/>
        <v>0.1</v>
      </c>
      <c r="O45" s="118">
        <v>2210709</v>
      </c>
      <c r="P45" s="50">
        <v>10000</v>
      </c>
      <c r="Q45" s="50">
        <v>10000</v>
      </c>
      <c r="R45" s="50">
        <v>0</v>
      </c>
      <c r="S45" s="28">
        <f t="shared" si="3"/>
        <v>1</v>
      </c>
      <c r="T45" s="25" t="str">
        <f t="shared" si="4"/>
        <v xml:space="preserve"> -</v>
      </c>
    </row>
    <row r="46" spans="2:20" ht="45">
      <c r="B46" s="141"/>
      <c r="C46" s="138"/>
      <c r="D46" s="147"/>
      <c r="E46" s="49">
        <v>43101</v>
      </c>
      <c r="F46" s="105">
        <v>43465</v>
      </c>
      <c r="G46" s="11" t="s">
        <v>59</v>
      </c>
      <c r="H46" s="50">
        <v>24000</v>
      </c>
      <c r="I46" s="50" t="e">
        <f>+J46+(#REF!-#REF!)</f>
        <v>#REF!</v>
      </c>
      <c r="J46" s="50">
        <v>6000</v>
      </c>
      <c r="K46" s="82">
        <v>9784</v>
      </c>
      <c r="L46" s="23">
        <f t="shared" si="0"/>
        <v>1.6306666666666667</v>
      </c>
      <c r="M46" s="24">
        <f t="shared" si="1"/>
        <v>0.49722222222222223</v>
      </c>
      <c r="N46" s="25">
        <f t="shared" si="2"/>
        <v>1</v>
      </c>
      <c r="O46" s="118" t="s">
        <v>181</v>
      </c>
      <c r="P46" s="50">
        <v>50000</v>
      </c>
      <c r="Q46" s="50">
        <v>49996</v>
      </c>
      <c r="R46" s="50">
        <v>21427</v>
      </c>
      <c r="S46" s="28">
        <f t="shared" si="3"/>
        <v>0.99992000000000003</v>
      </c>
      <c r="T46" s="25">
        <f t="shared" si="4"/>
        <v>0.42857428594287544</v>
      </c>
    </row>
    <row r="47" spans="2:20" ht="75">
      <c r="B47" s="141"/>
      <c r="C47" s="138"/>
      <c r="D47" s="147"/>
      <c r="E47" s="49">
        <v>43101</v>
      </c>
      <c r="F47" s="105">
        <v>43465</v>
      </c>
      <c r="G47" s="11" t="s">
        <v>60</v>
      </c>
      <c r="H47" s="50">
        <v>400</v>
      </c>
      <c r="I47" s="50">
        <f>+J47</f>
        <v>400</v>
      </c>
      <c r="J47" s="50">
        <v>400</v>
      </c>
      <c r="K47" s="82">
        <v>139</v>
      </c>
      <c r="L47" s="23">
        <f t="shared" si="0"/>
        <v>0.34749999999999998</v>
      </c>
      <c r="M47" s="24">
        <f t="shared" si="1"/>
        <v>0.49722222222222223</v>
      </c>
      <c r="N47" s="25">
        <f t="shared" si="2"/>
        <v>0.34749999999999998</v>
      </c>
      <c r="O47" s="118" t="s">
        <v>181</v>
      </c>
      <c r="P47" s="50">
        <v>0</v>
      </c>
      <c r="Q47" s="50">
        <v>0</v>
      </c>
      <c r="R47" s="50">
        <v>0</v>
      </c>
      <c r="S47" s="28" t="str">
        <f t="shared" si="3"/>
        <v xml:space="preserve"> -</v>
      </c>
      <c r="T47" s="25" t="str">
        <f t="shared" si="4"/>
        <v xml:space="preserve"> -</v>
      </c>
    </row>
    <row r="48" spans="2:20" ht="90">
      <c r="B48" s="141"/>
      <c r="C48" s="138"/>
      <c r="D48" s="147"/>
      <c r="E48" s="49">
        <v>43101</v>
      </c>
      <c r="F48" s="105">
        <v>43465</v>
      </c>
      <c r="G48" s="11" t="s">
        <v>61</v>
      </c>
      <c r="H48" s="50">
        <v>11</v>
      </c>
      <c r="I48" s="50">
        <f t="shared" ref="I48:I50" si="11">+J48</f>
        <v>11</v>
      </c>
      <c r="J48" s="50">
        <v>11</v>
      </c>
      <c r="K48" s="82">
        <v>11</v>
      </c>
      <c r="L48" s="23">
        <f t="shared" si="0"/>
        <v>1</v>
      </c>
      <c r="M48" s="24">
        <f t="shared" si="1"/>
        <v>0.49722222222222223</v>
      </c>
      <c r="N48" s="25">
        <f t="shared" si="2"/>
        <v>1</v>
      </c>
      <c r="O48" s="118">
        <v>2210709</v>
      </c>
      <c r="P48" s="50">
        <v>0</v>
      </c>
      <c r="Q48" s="50">
        <v>0</v>
      </c>
      <c r="R48" s="50">
        <v>0</v>
      </c>
      <c r="S48" s="28" t="str">
        <f t="shared" si="3"/>
        <v xml:space="preserve"> -</v>
      </c>
      <c r="T48" s="25" t="str">
        <f t="shared" si="4"/>
        <v xml:space="preserve"> -</v>
      </c>
    </row>
    <row r="49" spans="2:20" ht="76" thickBot="1">
      <c r="B49" s="141"/>
      <c r="C49" s="138"/>
      <c r="D49" s="148"/>
      <c r="E49" s="65">
        <v>43101</v>
      </c>
      <c r="F49" s="108">
        <v>43465</v>
      </c>
      <c r="G49" s="12" t="s">
        <v>62</v>
      </c>
      <c r="H49" s="66">
        <v>300</v>
      </c>
      <c r="I49" s="54">
        <f t="shared" si="11"/>
        <v>300</v>
      </c>
      <c r="J49" s="66">
        <v>300</v>
      </c>
      <c r="K49" s="86">
        <v>56</v>
      </c>
      <c r="L49" s="91">
        <f t="shared" si="0"/>
        <v>0.18666666666666668</v>
      </c>
      <c r="M49" s="92">
        <f t="shared" si="1"/>
        <v>0.49722222222222223</v>
      </c>
      <c r="N49" s="68">
        <f t="shared" si="2"/>
        <v>0.18666666666666668</v>
      </c>
      <c r="O49" s="32" t="s">
        <v>181</v>
      </c>
      <c r="P49" s="66">
        <v>0</v>
      </c>
      <c r="Q49" s="66">
        <v>0</v>
      </c>
      <c r="R49" s="66">
        <v>0</v>
      </c>
      <c r="S49" s="67" t="str">
        <f t="shared" si="3"/>
        <v xml:space="preserve"> -</v>
      </c>
      <c r="T49" s="68" t="str">
        <f t="shared" si="4"/>
        <v xml:space="preserve"> -</v>
      </c>
    </row>
    <row r="50" spans="2:20" ht="60">
      <c r="B50" s="141"/>
      <c r="C50" s="138"/>
      <c r="D50" s="143" t="s">
        <v>152</v>
      </c>
      <c r="E50" s="51">
        <v>43101</v>
      </c>
      <c r="F50" s="107">
        <v>43465</v>
      </c>
      <c r="G50" s="14" t="s">
        <v>63</v>
      </c>
      <c r="H50" s="52">
        <v>1</v>
      </c>
      <c r="I50" s="70">
        <f t="shared" si="11"/>
        <v>1</v>
      </c>
      <c r="J50" s="52">
        <v>1</v>
      </c>
      <c r="K50" s="81">
        <v>0</v>
      </c>
      <c r="L50" s="18">
        <f t="shared" si="0"/>
        <v>0</v>
      </c>
      <c r="M50" s="19">
        <f t="shared" si="1"/>
        <v>0.49722222222222223</v>
      </c>
      <c r="N50" s="20">
        <f t="shared" si="2"/>
        <v>0</v>
      </c>
      <c r="O50" s="117" t="s">
        <v>181</v>
      </c>
      <c r="P50" s="52">
        <v>0</v>
      </c>
      <c r="Q50" s="52">
        <v>0</v>
      </c>
      <c r="R50" s="52">
        <v>0</v>
      </c>
      <c r="S50" s="21" t="str">
        <f t="shared" si="3"/>
        <v xml:space="preserve"> -</v>
      </c>
      <c r="T50" s="20" t="str">
        <f t="shared" si="4"/>
        <v xml:space="preserve"> -</v>
      </c>
    </row>
    <row r="51" spans="2:20" ht="46" thickBot="1">
      <c r="B51" s="141"/>
      <c r="C51" s="138"/>
      <c r="D51" s="145"/>
      <c r="E51" s="53">
        <v>43101</v>
      </c>
      <c r="F51" s="106">
        <v>43465</v>
      </c>
      <c r="G51" s="15" t="s">
        <v>64</v>
      </c>
      <c r="H51" s="54">
        <v>4</v>
      </c>
      <c r="I51" s="54" t="e">
        <f>+J51+(#REF!-#REF!)</f>
        <v>#REF!</v>
      </c>
      <c r="J51" s="54">
        <v>1</v>
      </c>
      <c r="K51" s="83">
        <v>0</v>
      </c>
      <c r="L51" s="89">
        <f t="shared" si="0"/>
        <v>0</v>
      </c>
      <c r="M51" s="93">
        <f t="shared" si="1"/>
        <v>0.49722222222222223</v>
      </c>
      <c r="N51" s="56">
        <f t="shared" si="2"/>
        <v>0</v>
      </c>
      <c r="O51" s="119">
        <v>0</v>
      </c>
      <c r="P51" s="54">
        <v>0</v>
      </c>
      <c r="Q51" s="54">
        <v>0</v>
      </c>
      <c r="R51" s="54">
        <v>0</v>
      </c>
      <c r="S51" s="55" t="str">
        <f t="shared" si="3"/>
        <v xml:space="preserve"> -</v>
      </c>
      <c r="T51" s="56" t="str">
        <f t="shared" si="4"/>
        <v xml:space="preserve"> -</v>
      </c>
    </row>
    <row r="52" spans="2:20" ht="45">
      <c r="B52" s="141"/>
      <c r="C52" s="138"/>
      <c r="D52" s="146" t="s">
        <v>153</v>
      </c>
      <c r="E52" s="69">
        <v>43101</v>
      </c>
      <c r="F52" s="109">
        <v>43465</v>
      </c>
      <c r="G52" s="13" t="s">
        <v>65</v>
      </c>
      <c r="H52" s="70">
        <v>4</v>
      </c>
      <c r="I52" s="70" t="e">
        <f>+J52+(#REF!-#REF!)</f>
        <v>#REF!</v>
      </c>
      <c r="J52" s="70">
        <v>1</v>
      </c>
      <c r="K52" s="85">
        <v>1</v>
      </c>
      <c r="L52" s="90">
        <f t="shared" si="0"/>
        <v>1</v>
      </c>
      <c r="M52" s="95">
        <f t="shared" si="1"/>
        <v>0.49722222222222223</v>
      </c>
      <c r="N52" s="72">
        <f t="shared" si="2"/>
        <v>1</v>
      </c>
      <c r="O52" s="120">
        <v>0</v>
      </c>
      <c r="P52" s="70">
        <v>0</v>
      </c>
      <c r="Q52" s="70">
        <v>0</v>
      </c>
      <c r="R52" s="70">
        <v>0</v>
      </c>
      <c r="S52" s="71" t="str">
        <f t="shared" si="3"/>
        <v xml:space="preserve"> -</v>
      </c>
      <c r="T52" s="72" t="str">
        <f t="shared" si="4"/>
        <v xml:space="preserve"> -</v>
      </c>
    </row>
    <row r="53" spans="2:20" ht="31" thickBot="1">
      <c r="B53" s="141"/>
      <c r="C53" s="138"/>
      <c r="D53" s="148"/>
      <c r="E53" s="65">
        <v>43101</v>
      </c>
      <c r="F53" s="108">
        <v>43465</v>
      </c>
      <c r="G53" s="12" t="s">
        <v>66</v>
      </c>
      <c r="H53" s="66">
        <v>1</v>
      </c>
      <c r="I53" s="54">
        <f>+J53</f>
        <v>1</v>
      </c>
      <c r="J53" s="66">
        <v>1</v>
      </c>
      <c r="K53" s="86">
        <v>0.2</v>
      </c>
      <c r="L53" s="91">
        <f t="shared" si="0"/>
        <v>0.2</v>
      </c>
      <c r="M53" s="92">
        <f t="shared" si="1"/>
        <v>0.49722222222222223</v>
      </c>
      <c r="N53" s="68">
        <f t="shared" si="2"/>
        <v>0.2</v>
      </c>
      <c r="O53" s="32" t="s">
        <v>181</v>
      </c>
      <c r="P53" s="66">
        <v>0</v>
      </c>
      <c r="Q53" s="66">
        <v>0</v>
      </c>
      <c r="R53" s="66">
        <v>0</v>
      </c>
      <c r="S53" s="67" t="str">
        <f t="shared" si="3"/>
        <v xml:space="preserve"> -</v>
      </c>
      <c r="T53" s="68" t="str">
        <f t="shared" si="4"/>
        <v xml:space="preserve"> -</v>
      </c>
    </row>
    <row r="54" spans="2:20" ht="45">
      <c r="B54" s="141"/>
      <c r="C54" s="138"/>
      <c r="D54" s="143" t="s">
        <v>154</v>
      </c>
      <c r="E54" s="51">
        <v>43101</v>
      </c>
      <c r="F54" s="107">
        <v>43465</v>
      </c>
      <c r="G54" s="14" t="s">
        <v>67</v>
      </c>
      <c r="H54" s="52">
        <v>4</v>
      </c>
      <c r="I54" s="70" t="e">
        <f>+J54+(#REF!-#REF!)</f>
        <v>#REF!</v>
      </c>
      <c r="J54" s="52">
        <v>1</v>
      </c>
      <c r="K54" s="81">
        <v>0.62</v>
      </c>
      <c r="L54" s="18">
        <f t="shared" si="0"/>
        <v>0.62</v>
      </c>
      <c r="M54" s="19">
        <f t="shared" si="1"/>
        <v>0.49722222222222223</v>
      </c>
      <c r="N54" s="20">
        <f t="shared" si="2"/>
        <v>0.62</v>
      </c>
      <c r="O54" s="117">
        <v>2210262</v>
      </c>
      <c r="P54" s="52">
        <v>43609</v>
      </c>
      <c r="Q54" s="52">
        <v>43609</v>
      </c>
      <c r="R54" s="52">
        <v>0</v>
      </c>
      <c r="S54" s="21">
        <f t="shared" si="3"/>
        <v>1</v>
      </c>
      <c r="T54" s="20" t="str">
        <f t="shared" si="4"/>
        <v xml:space="preserve"> -</v>
      </c>
    </row>
    <row r="55" spans="2:20" ht="75">
      <c r="B55" s="141"/>
      <c r="C55" s="138"/>
      <c r="D55" s="144"/>
      <c r="E55" s="49">
        <v>43101</v>
      </c>
      <c r="F55" s="105">
        <v>43465</v>
      </c>
      <c r="G55" s="11" t="s">
        <v>68</v>
      </c>
      <c r="H55" s="50">
        <v>1</v>
      </c>
      <c r="I55" s="50">
        <f>+J55</f>
        <v>1</v>
      </c>
      <c r="J55" s="50">
        <v>1</v>
      </c>
      <c r="K55" s="82">
        <v>1</v>
      </c>
      <c r="L55" s="23">
        <f t="shared" si="0"/>
        <v>1</v>
      </c>
      <c r="M55" s="24">
        <f t="shared" si="1"/>
        <v>0.49722222222222223</v>
      </c>
      <c r="N55" s="25">
        <f t="shared" si="2"/>
        <v>1</v>
      </c>
      <c r="O55" s="118">
        <v>2210262</v>
      </c>
      <c r="P55" s="50">
        <v>30000</v>
      </c>
      <c r="Q55" s="50">
        <v>30000</v>
      </c>
      <c r="R55" s="50">
        <v>0</v>
      </c>
      <c r="S55" s="28">
        <f t="shared" si="3"/>
        <v>1</v>
      </c>
      <c r="T55" s="25" t="str">
        <f t="shared" si="4"/>
        <v xml:space="preserve"> -</v>
      </c>
    </row>
    <row r="56" spans="2:20" ht="76" thickBot="1">
      <c r="B56" s="141"/>
      <c r="C56" s="138"/>
      <c r="D56" s="145"/>
      <c r="E56" s="53">
        <v>43101</v>
      </c>
      <c r="F56" s="106">
        <v>43465</v>
      </c>
      <c r="G56" s="15" t="s">
        <v>69</v>
      </c>
      <c r="H56" s="54">
        <v>1</v>
      </c>
      <c r="I56" s="54">
        <f>+J56</f>
        <v>1</v>
      </c>
      <c r="J56" s="54">
        <v>1</v>
      </c>
      <c r="K56" s="83">
        <v>1</v>
      </c>
      <c r="L56" s="89">
        <f t="shared" si="0"/>
        <v>1</v>
      </c>
      <c r="M56" s="93">
        <f t="shared" si="1"/>
        <v>0.49722222222222223</v>
      </c>
      <c r="N56" s="56">
        <f t="shared" si="2"/>
        <v>1</v>
      </c>
      <c r="O56" s="119">
        <v>2210262</v>
      </c>
      <c r="P56" s="54">
        <v>0</v>
      </c>
      <c r="Q56" s="54">
        <v>0</v>
      </c>
      <c r="R56" s="54">
        <v>0</v>
      </c>
      <c r="S56" s="55" t="str">
        <f t="shared" si="3"/>
        <v xml:space="preserve"> -</v>
      </c>
      <c r="T56" s="56" t="str">
        <f t="shared" si="4"/>
        <v xml:space="preserve"> -</v>
      </c>
    </row>
    <row r="57" spans="2:20" ht="60">
      <c r="B57" s="141"/>
      <c r="C57" s="138"/>
      <c r="D57" s="146" t="s">
        <v>155</v>
      </c>
      <c r="E57" s="69">
        <v>43101</v>
      </c>
      <c r="F57" s="109">
        <v>43465</v>
      </c>
      <c r="G57" s="13" t="s">
        <v>70</v>
      </c>
      <c r="H57" s="70">
        <v>7</v>
      </c>
      <c r="I57" s="70" t="e">
        <f>+J57+(#REF!-#REF!)</f>
        <v>#REF!</v>
      </c>
      <c r="J57" s="70">
        <v>2</v>
      </c>
      <c r="K57" s="85">
        <v>0</v>
      </c>
      <c r="L57" s="90">
        <f t="shared" si="0"/>
        <v>0</v>
      </c>
      <c r="M57" s="95">
        <f t="shared" si="1"/>
        <v>0.49722222222222223</v>
      </c>
      <c r="N57" s="72">
        <f t="shared" si="2"/>
        <v>0</v>
      </c>
      <c r="O57" s="120">
        <v>2210263</v>
      </c>
      <c r="P57" s="70">
        <v>0</v>
      </c>
      <c r="Q57" s="70">
        <v>0</v>
      </c>
      <c r="R57" s="70">
        <v>0</v>
      </c>
      <c r="S57" s="71" t="str">
        <f t="shared" si="3"/>
        <v xml:space="preserve"> -</v>
      </c>
      <c r="T57" s="72" t="str">
        <f t="shared" si="4"/>
        <v xml:space="preserve"> -</v>
      </c>
    </row>
    <row r="58" spans="2:20" ht="30">
      <c r="B58" s="141"/>
      <c r="C58" s="138"/>
      <c r="D58" s="147"/>
      <c r="E58" s="49">
        <v>43101</v>
      </c>
      <c r="F58" s="105">
        <v>43465</v>
      </c>
      <c r="G58" s="11" t="s">
        <v>71</v>
      </c>
      <c r="H58" s="50">
        <v>1</v>
      </c>
      <c r="I58" s="50" t="e">
        <f>+J58+(#REF!-#REF!)</f>
        <v>#REF!</v>
      </c>
      <c r="J58" s="50">
        <v>0</v>
      </c>
      <c r="K58" s="82">
        <v>0</v>
      </c>
      <c r="L58" s="23" t="e">
        <f t="shared" si="0"/>
        <v>#DIV/0!</v>
      </c>
      <c r="M58" s="24">
        <f t="shared" si="1"/>
        <v>0.49722222222222223</v>
      </c>
      <c r="N58" s="25" t="str">
        <f t="shared" si="2"/>
        <v xml:space="preserve"> -</v>
      </c>
      <c r="O58" s="118">
        <v>2210263</v>
      </c>
      <c r="P58" s="50">
        <v>0</v>
      </c>
      <c r="Q58" s="50">
        <v>0</v>
      </c>
      <c r="R58" s="50">
        <v>0</v>
      </c>
      <c r="S58" s="28" t="str">
        <f t="shared" si="3"/>
        <v xml:space="preserve"> -</v>
      </c>
      <c r="T58" s="25" t="str">
        <f t="shared" si="4"/>
        <v xml:space="preserve"> -</v>
      </c>
    </row>
    <row r="59" spans="2:20" ht="45">
      <c r="B59" s="141"/>
      <c r="C59" s="138"/>
      <c r="D59" s="147"/>
      <c r="E59" s="49">
        <v>43101</v>
      </c>
      <c r="F59" s="105">
        <v>43465</v>
      </c>
      <c r="G59" s="11" t="s">
        <v>72</v>
      </c>
      <c r="H59" s="50">
        <v>1</v>
      </c>
      <c r="I59" s="50">
        <f>+J59</f>
        <v>1</v>
      </c>
      <c r="J59" s="50">
        <v>1</v>
      </c>
      <c r="K59" s="82">
        <v>0</v>
      </c>
      <c r="L59" s="23">
        <f t="shared" si="0"/>
        <v>0</v>
      </c>
      <c r="M59" s="24">
        <f t="shared" si="1"/>
        <v>0.49722222222222223</v>
      </c>
      <c r="N59" s="25">
        <f t="shared" si="2"/>
        <v>0</v>
      </c>
      <c r="O59" s="118" t="s">
        <v>181</v>
      </c>
      <c r="P59" s="50">
        <v>0</v>
      </c>
      <c r="Q59" s="50">
        <v>0</v>
      </c>
      <c r="R59" s="50">
        <v>0</v>
      </c>
      <c r="S59" s="28" t="str">
        <f t="shared" si="3"/>
        <v xml:space="preserve"> -</v>
      </c>
      <c r="T59" s="25" t="str">
        <f t="shared" si="4"/>
        <v xml:space="preserve"> -</v>
      </c>
    </row>
    <row r="60" spans="2:20" ht="46" thickBot="1">
      <c r="B60" s="141"/>
      <c r="C60" s="138"/>
      <c r="D60" s="148"/>
      <c r="E60" s="65">
        <v>43101</v>
      </c>
      <c r="F60" s="108">
        <v>43465</v>
      </c>
      <c r="G60" s="12" t="s">
        <v>73</v>
      </c>
      <c r="H60" s="66">
        <v>1</v>
      </c>
      <c r="I60" s="54" t="e">
        <f>+J60+(#REF!-#REF!)</f>
        <v>#REF!</v>
      </c>
      <c r="J60" s="66">
        <v>1</v>
      </c>
      <c r="K60" s="86">
        <v>0</v>
      </c>
      <c r="L60" s="91">
        <f t="shared" si="0"/>
        <v>0</v>
      </c>
      <c r="M60" s="92">
        <f t="shared" si="1"/>
        <v>0.49722222222222223</v>
      </c>
      <c r="N60" s="68">
        <f t="shared" si="2"/>
        <v>0</v>
      </c>
      <c r="O60" s="32" t="s">
        <v>181</v>
      </c>
      <c r="P60" s="66">
        <v>0</v>
      </c>
      <c r="Q60" s="66">
        <v>0</v>
      </c>
      <c r="R60" s="66">
        <v>0</v>
      </c>
      <c r="S60" s="67" t="str">
        <f t="shared" si="3"/>
        <v xml:space="preserve"> -</v>
      </c>
      <c r="T60" s="68" t="str">
        <f t="shared" si="4"/>
        <v xml:space="preserve"> -</v>
      </c>
    </row>
    <row r="61" spans="2:20" ht="61" thickBot="1">
      <c r="B61" s="141"/>
      <c r="C61" s="138"/>
      <c r="D61" s="78" t="s">
        <v>156</v>
      </c>
      <c r="E61" s="57">
        <v>43101</v>
      </c>
      <c r="F61" s="111">
        <v>43465</v>
      </c>
      <c r="G61" s="58" t="s">
        <v>74</v>
      </c>
      <c r="H61" s="59">
        <v>6</v>
      </c>
      <c r="I61" s="54" t="e">
        <f>+J61+(#REF!-#REF!)</f>
        <v>#REF!</v>
      </c>
      <c r="J61" s="59">
        <v>2</v>
      </c>
      <c r="K61" s="79">
        <v>1</v>
      </c>
      <c r="L61" s="87">
        <f t="shared" si="0"/>
        <v>0.5</v>
      </c>
      <c r="M61" s="94">
        <f t="shared" si="1"/>
        <v>0.49722222222222223</v>
      </c>
      <c r="N61" s="61">
        <f t="shared" si="2"/>
        <v>0.5</v>
      </c>
      <c r="O61" s="115">
        <v>0</v>
      </c>
      <c r="P61" s="59">
        <v>0</v>
      </c>
      <c r="Q61" s="59">
        <v>0</v>
      </c>
      <c r="R61" s="59">
        <v>0</v>
      </c>
      <c r="S61" s="60" t="str">
        <f t="shared" si="3"/>
        <v xml:space="preserve"> -</v>
      </c>
      <c r="T61" s="61" t="str">
        <f t="shared" si="4"/>
        <v xml:space="preserve"> -</v>
      </c>
    </row>
    <row r="62" spans="2:20" ht="30">
      <c r="B62" s="141"/>
      <c r="C62" s="138"/>
      <c r="D62" s="146" t="s">
        <v>157</v>
      </c>
      <c r="E62" s="69">
        <v>43101</v>
      </c>
      <c r="F62" s="109">
        <v>43465</v>
      </c>
      <c r="G62" s="112" t="s">
        <v>75</v>
      </c>
      <c r="H62" s="70">
        <v>2</v>
      </c>
      <c r="I62" s="70">
        <f>+J62</f>
        <v>2</v>
      </c>
      <c r="J62" s="70">
        <v>2</v>
      </c>
      <c r="K62" s="85">
        <v>0</v>
      </c>
      <c r="L62" s="90">
        <f t="shared" si="0"/>
        <v>0</v>
      </c>
      <c r="M62" s="95">
        <f t="shared" si="1"/>
        <v>0.49722222222222223</v>
      </c>
      <c r="N62" s="72">
        <f t="shared" si="2"/>
        <v>0</v>
      </c>
      <c r="O62" s="120">
        <v>2210813</v>
      </c>
      <c r="P62" s="70">
        <v>0</v>
      </c>
      <c r="Q62" s="70">
        <v>0</v>
      </c>
      <c r="R62" s="70">
        <v>0</v>
      </c>
      <c r="S62" s="71" t="str">
        <f t="shared" si="3"/>
        <v xml:space="preserve"> -</v>
      </c>
      <c r="T62" s="72" t="str">
        <f t="shared" si="4"/>
        <v xml:space="preserve"> -</v>
      </c>
    </row>
    <row r="63" spans="2:20" ht="61" thickBot="1">
      <c r="B63" s="141"/>
      <c r="C63" s="139"/>
      <c r="D63" s="149"/>
      <c r="E63" s="53">
        <v>43101</v>
      </c>
      <c r="F63" s="106">
        <v>43465</v>
      </c>
      <c r="G63" s="16" t="s">
        <v>76</v>
      </c>
      <c r="H63" s="54">
        <v>1</v>
      </c>
      <c r="I63" s="54">
        <f>+J63</f>
        <v>1</v>
      </c>
      <c r="J63" s="54">
        <v>1</v>
      </c>
      <c r="K63" s="83">
        <v>1</v>
      </c>
      <c r="L63" s="89">
        <f t="shared" si="0"/>
        <v>1</v>
      </c>
      <c r="M63" s="93">
        <f t="shared" si="1"/>
        <v>0.49722222222222223</v>
      </c>
      <c r="N63" s="56">
        <f t="shared" si="2"/>
        <v>1</v>
      </c>
      <c r="O63" s="119">
        <v>2210813</v>
      </c>
      <c r="P63" s="54">
        <v>30000</v>
      </c>
      <c r="Q63" s="54">
        <v>29996</v>
      </c>
      <c r="R63" s="54">
        <v>14855</v>
      </c>
      <c r="S63" s="55">
        <f t="shared" si="3"/>
        <v>0.99986666666666668</v>
      </c>
      <c r="T63" s="56">
        <f t="shared" si="4"/>
        <v>0.49523269769302575</v>
      </c>
    </row>
    <row r="64" spans="2:20" ht="13" customHeight="1" thickBot="1">
      <c r="B64" s="141"/>
      <c r="C64" s="37"/>
      <c r="D64" s="9"/>
      <c r="E64" s="38"/>
      <c r="F64" s="38"/>
      <c r="G64" s="34"/>
      <c r="H64" s="35"/>
      <c r="I64" s="103"/>
      <c r="J64" s="35"/>
      <c r="K64" s="35"/>
      <c r="L64" s="39"/>
      <c r="M64" s="34"/>
      <c r="N64" s="34"/>
      <c r="O64" s="37"/>
      <c r="P64" s="35"/>
      <c r="Q64" s="35"/>
      <c r="R64" s="35"/>
      <c r="S64" s="36"/>
      <c r="T64" s="40"/>
    </row>
    <row r="65" spans="2:20" ht="60">
      <c r="B65" s="141"/>
      <c r="C65" s="137" t="s">
        <v>173</v>
      </c>
      <c r="D65" s="150" t="s">
        <v>158</v>
      </c>
      <c r="E65" s="51">
        <v>43101</v>
      </c>
      <c r="F65" s="107">
        <v>43465</v>
      </c>
      <c r="G65" s="14" t="s">
        <v>77</v>
      </c>
      <c r="H65" s="52">
        <v>1500</v>
      </c>
      <c r="I65" s="70" t="e">
        <f>+J65+(#REF!-#REF!)</f>
        <v>#REF!</v>
      </c>
      <c r="J65" s="52">
        <v>400</v>
      </c>
      <c r="K65" s="81">
        <v>559</v>
      </c>
      <c r="L65" s="18">
        <f t="shared" si="0"/>
        <v>1.3975</v>
      </c>
      <c r="M65" s="19">
        <f t="shared" si="1"/>
        <v>0.49722222222222223</v>
      </c>
      <c r="N65" s="20">
        <f t="shared" si="2"/>
        <v>1</v>
      </c>
      <c r="O65" s="117">
        <v>2210707</v>
      </c>
      <c r="P65" s="52">
        <v>588000</v>
      </c>
      <c r="Q65" s="52">
        <v>450727</v>
      </c>
      <c r="R65" s="52">
        <v>86640</v>
      </c>
      <c r="S65" s="21">
        <f t="shared" si="3"/>
        <v>0.76654251700680276</v>
      </c>
      <c r="T65" s="20">
        <f t="shared" si="4"/>
        <v>0.19222278674230742</v>
      </c>
    </row>
    <row r="66" spans="2:20" ht="30">
      <c r="B66" s="141"/>
      <c r="C66" s="138"/>
      <c r="D66" s="147"/>
      <c r="E66" s="49">
        <v>43101</v>
      </c>
      <c r="F66" s="105">
        <v>43465</v>
      </c>
      <c r="G66" s="11" t="s">
        <v>78</v>
      </c>
      <c r="H66" s="28">
        <v>0.3</v>
      </c>
      <c r="I66" s="28">
        <f>+J66</f>
        <v>0.3</v>
      </c>
      <c r="J66" s="28">
        <v>0.3</v>
      </c>
      <c r="K66" s="84">
        <v>0.05</v>
      </c>
      <c r="L66" s="23">
        <f t="shared" si="0"/>
        <v>0.16666666666666669</v>
      </c>
      <c r="M66" s="24">
        <f t="shared" si="1"/>
        <v>0.49722222222222223</v>
      </c>
      <c r="N66" s="25">
        <f t="shared" si="2"/>
        <v>0.16666666666666669</v>
      </c>
      <c r="O66" s="118" t="s">
        <v>183</v>
      </c>
      <c r="P66" s="50">
        <v>77000</v>
      </c>
      <c r="Q66" s="50">
        <v>12000</v>
      </c>
      <c r="R66" s="50">
        <v>0</v>
      </c>
      <c r="S66" s="28">
        <f t="shared" si="3"/>
        <v>0.15584415584415584</v>
      </c>
      <c r="T66" s="25" t="str">
        <f t="shared" si="4"/>
        <v xml:space="preserve"> -</v>
      </c>
    </row>
    <row r="67" spans="2:20" ht="75">
      <c r="B67" s="141"/>
      <c r="C67" s="138"/>
      <c r="D67" s="147"/>
      <c r="E67" s="49">
        <v>43101</v>
      </c>
      <c r="F67" s="105">
        <v>43465</v>
      </c>
      <c r="G67" s="11" t="s">
        <v>79</v>
      </c>
      <c r="H67" s="28">
        <v>1</v>
      </c>
      <c r="I67" s="28">
        <f>+J67</f>
        <v>1</v>
      </c>
      <c r="J67" s="28">
        <v>1</v>
      </c>
      <c r="K67" s="84">
        <v>1</v>
      </c>
      <c r="L67" s="23">
        <f t="shared" si="0"/>
        <v>1</v>
      </c>
      <c r="M67" s="24">
        <f t="shared" si="1"/>
        <v>0.49722222222222223</v>
      </c>
      <c r="N67" s="25">
        <f t="shared" si="2"/>
        <v>1</v>
      </c>
      <c r="O67" s="118">
        <v>2210707</v>
      </c>
      <c r="P67" s="50">
        <v>80000</v>
      </c>
      <c r="Q67" s="50">
        <v>80000</v>
      </c>
      <c r="R67" s="50">
        <v>0</v>
      </c>
      <c r="S67" s="28">
        <f t="shared" si="3"/>
        <v>1</v>
      </c>
      <c r="T67" s="25" t="str">
        <f t="shared" si="4"/>
        <v xml:space="preserve"> -</v>
      </c>
    </row>
    <row r="68" spans="2:20" ht="30">
      <c r="B68" s="141"/>
      <c r="C68" s="138"/>
      <c r="D68" s="147"/>
      <c r="E68" s="49">
        <v>43101</v>
      </c>
      <c r="F68" s="105">
        <v>43465</v>
      </c>
      <c r="G68" s="11" t="s">
        <v>80</v>
      </c>
      <c r="H68" s="50">
        <v>4</v>
      </c>
      <c r="I68" s="50" t="e">
        <f>+J68+(#REF!-#REF!)</f>
        <v>#REF!</v>
      </c>
      <c r="J68" s="50">
        <v>1</v>
      </c>
      <c r="K68" s="82">
        <v>1</v>
      </c>
      <c r="L68" s="23">
        <f t="shared" si="0"/>
        <v>1</v>
      </c>
      <c r="M68" s="24">
        <f t="shared" si="1"/>
        <v>0.49722222222222223</v>
      </c>
      <c r="N68" s="25">
        <f t="shared" si="2"/>
        <v>1</v>
      </c>
      <c r="O68" s="118">
        <v>2210707</v>
      </c>
      <c r="P68" s="50">
        <v>289750</v>
      </c>
      <c r="Q68" s="50">
        <v>289738</v>
      </c>
      <c r="R68" s="50">
        <v>100309</v>
      </c>
      <c r="S68" s="28">
        <f t="shared" si="3"/>
        <v>0.99995858498705781</v>
      </c>
      <c r="T68" s="25">
        <f t="shared" si="4"/>
        <v>0.34620588255596435</v>
      </c>
    </row>
    <row r="69" spans="2:20" ht="60">
      <c r="B69" s="141"/>
      <c r="C69" s="138"/>
      <c r="D69" s="147"/>
      <c r="E69" s="49">
        <v>43101</v>
      </c>
      <c r="F69" s="105">
        <v>43465</v>
      </c>
      <c r="G69" s="11" t="s">
        <v>81</v>
      </c>
      <c r="H69" s="50">
        <v>8</v>
      </c>
      <c r="I69" s="50" t="e">
        <f>+J69+(#REF!-#REF!)</f>
        <v>#REF!</v>
      </c>
      <c r="J69" s="50">
        <v>2</v>
      </c>
      <c r="K69" s="82">
        <v>0</v>
      </c>
      <c r="L69" s="23">
        <f t="shared" si="0"/>
        <v>0</v>
      </c>
      <c r="M69" s="24">
        <f t="shared" si="1"/>
        <v>0.49722222222222223</v>
      </c>
      <c r="N69" s="25">
        <f t="shared" si="2"/>
        <v>0</v>
      </c>
      <c r="O69" s="118">
        <v>2210707</v>
      </c>
      <c r="P69" s="50">
        <v>0</v>
      </c>
      <c r="Q69" s="50">
        <v>0</v>
      </c>
      <c r="R69" s="50">
        <v>0</v>
      </c>
      <c r="S69" s="28" t="str">
        <f t="shared" si="3"/>
        <v xml:space="preserve"> -</v>
      </c>
      <c r="T69" s="25" t="str">
        <f t="shared" si="4"/>
        <v xml:space="preserve"> -</v>
      </c>
    </row>
    <row r="70" spans="2:20" ht="60">
      <c r="B70" s="141"/>
      <c r="C70" s="138"/>
      <c r="D70" s="147"/>
      <c r="E70" s="49">
        <v>43101</v>
      </c>
      <c r="F70" s="105">
        <v>43465</v>
      </c>
      <c r="G70" s="11" t="s">
        <v>82</v>
      </c>
      <c r="H70" s="50">
        <v>4</v>
      </c>
      <c r="I70" s="50" t="e">
        <f>+J70+(#REF!-#REF!)</f>
        <v>#REF!</v>
      </c>
      <c r="J70" s="50">
        <v>1</v>
      </c>
      <c r="K70" s="82">
        <v>1</v>
      </c>
      <c r="L70" s="23">
        <f t="shared" si="0"/>
        <v>1</v>
      </c>
      <c r="M70" s="24">
        <f t="shared" si="1"/>
        <v>0.49722222222222223</v>
      </c>
      <c r="N70" s="25">
        <f t="shared" si="2"/>
        <v>1</v>
      </c>
      <c r="O70" s="118" t="s">
        <v>183</v>
      </c>
      <c r="P70" s="50">
        <v>909973</v>
      </c>
      <c r="Q70" s="50">
        <v>119464</v>
      </c>
      <c r="R70" s="50">
        <v>0</v>
      </c>
      <c r="S70" s="28">
        <f t="shared" si="3"/>
        <v>0.13128301608948836</v>
      </c>
      <c r="T70" s="25" t="str">
        <f t="shared" si="4"/>
        <v xml:space="preserve"> -</v>
      </c>
    </row>
    <row r="71" spans="2:20" ht="75">
      <c r="B71" s="141"/>
      <c r="C71" s="138"/>
      <c r="D71" s="147"/>
      <c r="E71" s="49">
        <v>43101</v>
      </c>
      <c r="F71" s="105">
        <v>43465</v>
      </c>
      <c r="G71" s="11" t="s">
        <v>83</v>
      </c>
      <c r="H71" s="28">
        <v>1</v>
      </c>
      <c r="I71" s="28">
        <f>+J71</f>
        <v>1</v>
      </c>
      <c r="J71" s="28">
        <v>1</v>
      </c>
      <c r="K71" s="84">
        <v>0.5</v>
      </c>
      <c r="L71" s="23">
        <f t="shared" si="0"/>
        <v>0.5</v>
      </c>
      <c r="M71" s="24">
        <f t="shared" si="1"/>
        <v>0.49722222222222223</v>
      </c>
      <c r="N71" s="25">
        <f t="shared" si="2"/>
        <v>0.5</v>
      </c>
      <c r="O71" s="118" t="s">
        <v>183</v>
      </c>
      <c r="P71" s="50">
        <v>87000</v>
      </c>
      <c r="Q71" s="50">
        <v>69980</v>
      </c>
      <c r="R71" s="50">
        <v>0</v>
      </c>
      <c r="S71" s="28">
        <f t="shared" si="3"/>
        <v>0.80436781609195407</v>
      </c>
      <c r="T71" s="25" t="str">
        <f t="shared" si="4"/>
        <v xml:space="preserve"> -</v>
      </c>
    </row>
    <row r="72" spans="2:20" ht="45">
      <c r="B72" s="141"/>
      <c r="C72" s="138"/>
      <c r="D72" s="147"/>
      <c r="E72" s="49">
        <v>43101</v>
      </c>
      <c r="F72" s="105">
        <v>43465</v>
      </c>
      <c r="G72" s="11" t="s">
        <v>84</v>
      </c>
      <c r="H72" s="50">
        <v>1</v>
      </c>
      <c r="I72" s="50">
        <f>+J72</f>
        <v>1</v>
      </c>
      <c r="J72" s="50">
        <v>1</v>
      </c>
      <c r="K72" s="82">
        <v>0</v>
      </c>
      <c r="L72" s="23">
        <f t="shared" si="0"/>
        <v>0</v>
      </c>
      <c r="M72" s="24">
        <f t="shared" si="1"/>
        <v>0.49722222222222223</v>
      </c>
      <c r="N72" s="25">
        <f t="shared" si="2"/>
        <v>0</v>
      </c>
      <c r="O72" s="118">
        <v>2210707</v>
      </c>
      <c r="P72" s="50">
        <v>0</v>
      </c>
      <c r="Q72" s="50">
        <v>0</v>
      </c>
      <c r="R72" s="50">
        <v>0</v>
      </c>
      <c r="S72" s="28" t="str">
        <f t="shared" si="3"/>
        <v xml:space="preserve"> -</v>
      </c>
      <c r="T72" s="25" t="str">
        <f t="shared" si="4"/>
        <v xml:space="preserve"> -</v>
      </c>
    </row>
    <row r="73" spans="2:20" ht="45">
      <c r="B73" s="141"/>
      <c r="C73" s="138"/>
      <c r="D73" s="147"/>
      <c r="E73" s="49">
        <v>43101</v>
      </c>
      <c r="F73" s="105">
        <v>43465</v>
      </c>
      <c r="G73" s="11" t="s">
        <v>85</v>
      </c>
      <c r="H73" s="50">
        <v>1</v>
      </c>
      <c r="I73" s="50" t="e">
        <f>+J73+(#REF!-#REF!)</f>
        <v>#REF!</v>
      </c>
      <c r="J73" s="50">
        <v>0</v>
      </c>
      <c r="K73" s="82">
        <v>0.3</v>
      </c>
      <c r="L73" s="23" t="e">
        <f t="shared" si="0"/>
        <v>#DIV/0!</v>
      </c>
      <c r="M73" s="24">
        <f t="shared" si="1"/>
        <v>0.49722222222222223</v>
      </c>
      <c r="N73" s="25" t="str">
        <f t="shared" si="2"/>
        <v xml:space="preserve"> -</v>
      </c>
      <c r="O73" s="118">
        <v>2210707</v>
      </c>
      <c r="P73" s="50">
        <v>25000</v>
      </c>
      <c r="Q73" s="50">
        <v>12600</v>
      </c>
      <c r="R73" s="50">
        <v>0</v>
      </c>
      <c r="S73" s="28">
        <f t="shared" si="3"/>
        <v>0.504</v>
      </c>
      <c r="T73" s="25" t="str">
        <f t="shared" si="4"/>
        <v xml:space="preserve"> -</v>
      </c>
    </row>
    <row r="74" spans="2:20" ht="46" thickBot="1">
      <c r="B74" s="141"/>
      <c r="C74" s="138"/>
      <c r="D74" s="148"/>
      <c r="E74" s="65">
        <v>43101</v>
      </c>
      <c r="F74" s="108">
        <v>43465</v>
      </c>
      <c r="G74" s="12" t="s">
        <v>86</v>
      </c>
      <c r="H74" s="66">
        <v>1</v>
      </c>
      <c r="I74" s="54">
        <f>+J74</f>
        <v>1</v>
      </c>
      <c r="J74" s="66">
        <v>1</v>
      </c>
      <c r="K74" s="86">
        <v>1</v>
      </c>
      <c r="L74" s="91">
        <f t="shared" si="0"/>
        <v>1</v>
      </c>
      <c r="M74" s="92">
        <f t="shared" si="1"/>
        <v>0.49722222222222223</v>
      </c>
      <c r="N74" s="68">
        <f t="shared" si="2"/>
        <v>1</v>
      </c>
      <c r="O74" s="32">
        <v>2210869</v>
      </c>
      <c r="P74" s="66">
        <v>20000</v>
      </c>
      <c r="Q74" s="66">
        <v>20000</v>
      </c>
      <c r="R74" s="66">
        <v>0</v>
      </c>
      <c r="S74" s="67">
        <f t="shared" si="3"/>
        <v>1</v>
      </c>
      <c r="T74" s="68" t="str">
        <f t="shared" si="4"/>
        <v xml:space="preserve"> -</v>
      </c>
    </row>
    <row r="75" spans="2:20" ht="45">
      <c r="B75" s="141"/>
      <c r="C75" s="138"/>
      <c r="D75" s="143" t="s">
        <v>159</v>
      </c>
      <c r="E75" s="51">
        <v>43101</v>
      </c>
      <c r="F75" s="107">
        <v>43465</v>
      </c>
      <c r="G75" s="14" t="s">
        <v>87</v>
      </c>
      <c r="H75" s="52">
        <v>8</v>
      </c>
      <c r="I75" s="70" t="e">
        <f>+J75+(#REF!-#REF!)</f>
        <v>#REF!</v>
      </c>
      <c r="J75" s="52">
        <v>2</v>
      </c>
      <c r="K75" s="81">
        <v>2</v>
      </c>
      <c r="L75" s="18">
        <f t="shared" si="0"/>
        <v>1</v>
      </c>
      <c r="M75" s="19">
        <f t="shared" si="1"/>
        <v>0.49722222222222223</v>
      </c>
      <c r="N75" s="20">
        <f t="shared" si="2"/>
        <v>1</v>
      </c>
      <c r="O75" s="117">
        <v>0</v>
      </c>
      <c r="P75" s="52">
        <v>67450</v>
      </c>
      <c r="Q75" s="52">
        <v>27450</v>
      </c>
      <c r="R75" s="52">
        <v>0</v>
      </c>
      <c r="S75" s="21">
        <f t="shared" si="3"/>
        <v>0.40696812453669384</v>
      </c>
      <c r="T75" s="20" t="str">
        <f t="shared" si="4"/>
        <v xml:space="preserve"> -</v>
      </c>
    </row>
    <row r="76" spans="2:20" ht="75">
      <c r="B76" s="141"/>
      <c r="C76" s="138"/>
      <c r="D76" s="144"/>
      <c r="E76" s="49">
        <v>43101</v>
      </c>
      <c r="F76" s="105">
        <v>43465</v>
      </c>
      <c r="G76" s="11" t="s">
        <v>88</v>
      </c>
      <c r="H76" s="50">
        <v>4000</v>
      </c>
      <c r="I76" s="50" t="e">
        <f>+J76+(#REF!-#REF!)</f>
        <v>#REF!</v>
      </c>
      <c r="J76" s="50">
        <v>1000</v>
      </c>
      <c r="K76" s="82">
        <v>1867</v>
      </c>
      <c r="L76" s="23">
        <f t="shared" si="0"/>
        <v>1.867</v>
      </c>
      <c r="M76" s="24">
        <f t="shared" si="1"/>
        <v>0.49722222222222223</v>
      </c>
      <c r="N76" s="25">
        <f t="shared" si="2"/>
        <v>1</v>
      </c>
      <c r="O76" s="118">
        <v>2210255</v>
      </c>
      <c r="P76" s="50">
        <v>697554</v>
      </c>
      <c r="Q76" s="50">
        <v>697553</v>
      </c>
      <c r="R76" s="50">
        <v>0</v>
      </c>
      <c r="S76" s="28">
        <f t="shared" si="3"/>
        <v>0.99999856641923057</v>
      </c>
      <c r="T76" s="25" t="str">
        <f t="shared" si="4"/>
        <v xml:space="preserve"> -</v>
      </c>
    </row>
    <row r="77" spans="2:20" ht="45">
      <c r="B77" s="141"/>
      <c r="C77" s="138"/>
      <c r="D77" s="144"/>
      <c r="E77" s="49">
        <v>43101</v>
      </c>
      <c r="F77" s="105">
        <v>43465</v>
      </c>
      <c r="G77" s="11" t="s">
        <v>89</v>
      </c>
      <c r="H77" s="50">
        <v>4000</v>
      </c>
      <c r="I77" s="50" t="e">
        <f>+J77+(#REF!-#REF!)</f>
        <v>#REF!</v>
      </c>
      <c r="J77" s="50">
        <v>1200</v>
      </c>
      <c r="K77" s="82">
        <v>1000</v>
      </c>
      <c r="L77" s="23">
        <f t="shared" si="0"/>
        <v>0.83333333333333337</v>
      </c>
      <c r="M77" s="24">
        <f t="shared" si="1"/>
        <v>0.49722222222222223</v>
      </c>
      <c r="N77" s="25">
        <f t="shared" si="2"/>
        <v>0.83333333333333337</v>
      </c>
      <c r="O77" s="118">
        <v>2210255</v>
      </c>
      <c r="P77" s="50">
        <v>94000</v>
      </c>
      <c r="Q77" s="50">
        <v>94000</v>
      </c>
      <c r="R77" s="50">
        <v>0</v>
      </c>
      <c r="S77" s="28">
        <f t="shared" si="3"/>
        <v>1</v>
      </c>
      <c r="T77" s="25" t="str">
        <f t="shared" si="4"/>
        <v xml:space="preserve"> -</v>
      </c>
    </row>
    <row r="78" spans="2:20" ht="45">
      <c r="B78" s="141"/>
      <c r="C78" s="138"/>
      <c r="D78" s="144"/>
      <c r="E78" s="49">
        <v>43101</v>
      </c>
      <c r="F78" s="105">
        <v>43465</v>
      </c>
      <c r="G78" s="11" t="s">
        <v>90</v>
      </c>
      <c r="H78" s="50">
        <v>1</v>
      </c>
      <c r="I78" s="50">
        <f>+J78</f>
        <v>1</v>
      </c>
      <c r="J78" s="50">
        <v>1</v>
      </c>
      <c r="K78" s="82">
        <v>0</v>
      </c>
      <c r="L78" s="23">
        <f t="shared" ref="L78:L136" si="12">+K78/J78</f>
        <v>0</v>
      </c>
      <c r="M78" s="24">
        <f t="shared" ref="M78:M136" si="13">DAYS360(E78,$C$8)/DAYS360(E78,F78)</f>
        <v>0.49722222222222223</v>
      </c>
      <c r="N78" s="25">
        <f t="shared" ref="N78:N136" si="14">IF(J78=0," -",IF(L78&gt;100%,100%,L78))</f>
        <v>0</v>
      </c>
      <c r="O78" s="118">
        <v>2210155</v>
      </c>
      <c r="P78" s="50">
        <v>156539</v>
      </c>
      <c r="Q78" s="50">
        <v>18000</v>
      </c>
      <c r="R78" s="50">
        <v>0</v>
      </c>
      <c r="S78" s="28">
        <f t="shared" ref="S78:S137" si="15">IF(P78=0," -",Q78/P78)</f>
        <v>0.114987319453938</v>
      </c>
      <c r="T78" s="25" t="str">
        <f t="shared" ref="T78:T137" si="16">IF(R78=0," -",IF(Q78=0,100%,R78/Q78))</f>
        <v xml:space="preserve"> -</v>
      </c>
    </row>
    <row r="79" spans="2:20" ht="75">
      <c r="B79" s="141"/>
      <c r="C79" s="138"/>
      <c r="D79" s="144"/>
      <c r="E79" s="49">
        <v>43101</v>
      </c>
      <c r="F79" s="105">
        <v>43465</v>
      </c>
      <c r="G79" s="11" t="s">
        <v>91</v>
      </c>
      <c r="H79" s="50">
        <v>1</v>
      </c>
      <c r="I79" s="50">
        <f t="shared" ref="I79:I93" si="17">+J79</f>
        <v>1</v>
      </c>
      <c r="J79" s="50">
        <v>1</v>
      </c>
      <c r="K79" s="82">
        <v>1</v>
      </c>
      <c r="L79" s="23">
        <f t="shared" si="12"/>
        <v>1</v>
      </c>
      <c r="M79" s="24">
        <f t="shared" si="13"/>
        <v>0.49722222222222223</v>
      </c>
      <c r="N79" s="25">
        <f t="shared" si="14"/>
        <v>1</v>
      </c>
      <c r="O79" s="118">
        <v>2210155</v>
      </c>
      <c r="P79" s="50">
        <v>30000</v>
      </c>
      <c r="Q79" s="50">
        <v>0</v>
      </c>
      <c r="R79" s="50">
        <v>0</v>
      </c>
      <c r="S79" s="28">
        <f t="shared" si="15"/>
        <v>0</v>
      </c>
      <c r="T79" s="25" t="str">
        <f t="shared" si="16"/>
        <v xml:space="preserve"> -</v>
      </c>
    </row>
    <row r="80" spans="2:20" ht="60">
      <c r="B80" s="141"/>
      <c r="C80" s="138"/>
      <c r="D80" s="144"/>
      <c r="E80" s="49">
        <v>43101</v>
      </c>
      <c r="F80" s="105">
        <v>43465</v>
      </c>
      <c r="G80" s="11" t="s">
        <v>92</v>
      </c>
      <c r="H80" s="50">
        <v>1</v>
      </c>
      <c r="I80" s="50">
        <f t="shared" si="17"/>
        <v>1</v>
      </c>
      <c r="J80" s="50">
        <v>1</v>
      </c>
      <c r="K80" s="82">
        <v>0.25</v>
      </c>
      <c r="L80" s="23">
        <f t="shared" si="12"/>
        <v>0.25</v>
      </c>
      <c r="M80" s="24">
        <f t="shared" si="13"/>
        <v>0.49722222222222223</v>
      </c>
      <c r="N80" s="25">
        <f t="shared" si="14"/>
        <v>0.25</v>
      </c>
      <c r="O80" s="118">
        <v>2210292</v>
      </c>
      <c r="P80" s="50">
        <v>163150</v>
      </c>
      <c r="Q80" s="50">
        <v>23150</v>
      </c>
      <c r="R80" s="50">
        <v>0</v>
      </c>
      <c r="S80" s="28">
        <f t="shared" si="15"/>
        <v>0.14189396261109408</v>
      </c>
      <c r="T80" s="25" t="str">
        <f t="shared" si="16"/>
        <v xml:space="preserve"> -</v>
      </c>
    </row>
    <row r="81" spans="2:20" ht="45">
      <c r="B81" s="141"/>
      <c r="C81" s="138"/>
      <c r="D81" s="144"/>
      <c r="E81" s="49">
        <v>43101</v>
      </c>
      <c r="F81" s="105">
        <v>43465</v>
      </c>
      <c r="G81" s="11" t="s">
        <v>93</v>
      </c>
      <c r="H81" s="50">
        <v>33</v>
      </c>
      <c r="I81" s="50">
        <f t="shared" si="17"/>
        <v>33</v>
      </c>
      <c r="J81" s="50">
        <v>33</v>
      </c>
      <c r="K81" s="82">
        <v>26</v>
      </c>
      <c r="L81" s="23">
        <f t="shared" si="12"/>
        <v>0.78787878787878785</v>
      </c>
      <c r="M81" s="24">
        <f t="shared" si="13"/>
        <v>0.49722222222222223</v>
      </c>
      <c r="N81" s="25">
        <f t="shared" si="14"/>
        <v>0.78787878787878785</v>
      </c>
      <c r="O81" s="118">
        <v>2210255</v>
      </c>
      <c r="P81" s="50">
        <v>99000</v>
      </c>
      <c r="Q81" s="50">
        <v>98973</v>
      </c>
      <c r="R81" s="50">
        <v>42417</v>
      </c>
      <c r="S81" s="28">
        <f t="shared" si="15"/>
        <v>0.99972727272727269</v>
      </c>
      <c r="T81" s="25">
        <f t="shared" si="16"/>
        <v>0.42857142857142855</v>
      </c>
    </row>
    <row r="82" spans="2:20" ht="46" thickBot="1">
      <c r="B82" s="141"/>
      <c r="C82" s="138"/>
      <c r="D82" s="145"/>
      <c r="E82" s="53">
        <v>43101</v>
      </c>
      <c r="F82" s="106">
        <v>43465</v>
      </c>
      <c r="G82" s="15" t="s">
        <v>94</v>
      </c>
      <c r="H82" s="54">
        <v>75000</v>
      </c>
      <c r="I82" s="54">
        <f t="shared" si="17"/>
        <v>75000</v>
      </c>
      <c r="J82" s="54">
        <v>75000</v>
      </c>
      <c r="K82" s="83">
        <v>67945</v>
      </c>
      <c r="L82" s="89">
        <f t="shared" si="12"/>
        <v>0.90593333333333337</v>
      </c>
      <c r="M82" s="93">
        <f t="shared" si="13"/>
        <v>0.49722222222222223</v>
      </c>
      <c r="N82" s="56">
        <f t="shared" si="14"/>
        <v>0.90593333333333337</v>
      </c>
      <c r="O82" s="119">
        <v>2210255</v>
      </c>
      <c r="P82" s="54">
        <v>851866</v>
      </c>
      <c r="Q82" s="54">
        <v>850560</v>
      </c>
      <c r="R82" s="54">
        <v>297842</v>
      </c>
      <c r="S82" s="55">
        <f t="shared" si="15"/>
        <v>0.99846689502809127</v>
      </c>
      <c r="T82" s="56">
        <f t="shared" si="16"/>
        <v>0.35017165161775771</v>
      </c>
    </row>
    <row r="83" spans="2:20" ht="90">
      <c r="B83" s="141"/>
      <c r="C83" s="138"/>
      <c r="D83" s="146" t="s">
        <v>160</v>
      </c>
      <c r="E83" s="69">
        <v>43101</v>
      </c>
      <c r="F83" s="109">
        <v>43465</v>
      </c>
      <c r="G83" s="110" t="s">
        <v>95</v>
      </c>
      <c r="H83" s="70">
        <v>1</v>
      </c>
      <c r="I83" s="70">
        <f t="shared" si="17"/>
        <v>1</v>
      </c>
      <c r="J83" s="70">
        <v>1</v>
      </c>
      <c r="K83" s="85">
        <v>0.25</v>
      </c>
      <c r="L83" s="90">
        <f t="shared" si="12"/>
        <v>0.25</v>
      </c>
      <c r="M83" s="95">
        <f t="shared" si="13"/>
        <v>0.49722222222222223</v>
      </c>
      <c r="N83" s="72">
        <f t="shared" si="14"/>
        <v>0.25</v>
      </c>
      <c r="O83" s="120">
        <v>2210260</v>
      </c>
      <c r="P83" s="70">
        <v>248147</v>
      </c>
      <c r="Q83" s="70">
        <v>105700</v>
      </c>
      <c r="R83" s="70">
        <v>0</v>
      </c>
      <c r="S83" s="71">
        <f t="shared" si="15"/>
        <v>0.42595719472731891</v>
      </c>
      <c r="T83" s="72" t="str">
        <f t="shared" si="16"/>
        <v xml:space="preserve"> -</v>
      </c>
    </row>
    <row r="84" spans="2:20" ht="60">
      <c r="B84" s="141"/>
      <c r="C84" s="138"/>
      <c r="D84" s="147"/>
      <c r="E84" s="49">
        <v>43101</v>
      </c>
      <c r="F84" s="105">
        <v>43465</v>
      </c>
      <c r="G84" s="8" t="s">
        <v>96</v>
      </c>
      <c r="H84" s="50">
        <v>1</v>
      </c>
      <c r="I84" s="50">
        <f t="shared" si="17"/>
        <v>1</v>
      </c>
      <c r="J84" s="50">
        <v>1</v>
      </c>
      <c r="K84" s="82">
        <v>1</v>
      </c>
      <c r="L84" s="23">
        <f t="shared" si="12"/>
        <v>1</v>
      </c>
      <c r="M84" s="24">
        <f t="shared" si="13"/>
        <v>0.49722222222222223</v>
      </c>
      <c r="N84" s="25">
        <f t="shared" si="14"/>
        <v>1</v>
      </c>
      <c r="O84" s="118">
        <v>2210260</v>
      </c>
      <c r="P84" s="50">
        <v>583603</v>
      </c>
      <c r="Q84" s="50">
        <v>393603</v>
      </c>
      <c r="R84" s="50">
        <v>0</v>
      </c>
      <c r="S84" s="28">
        <f t="shared" si="15"/>
        <v>0.67443621777132745</v>
      </c>
      <c r="T84" s="25" t="str">
        <f t="shared" si="16"/>
        <v xml:space="preserve"> -</v>
      </c>
    </row>
    <row r="85" spans="2:20" ht="91" thickBot="1">
      <c r="B85" s="141"/>
      <c r="C85" s="138"/>
      <c r="D85" s="148"/>
      <c r="E85" s="65">
        <v>43101</v>
      </c>
      <c r="F85" s="108">
        <v>43465</v>
      </c>
      <c r="G85" s="17" t="s">
        <v>97</v>
      </c>
      <c r="H85" s="66">
        <v>1</v>
      </c>
      <c r="I85" s="54">
        <f t="shared" si="17"/>
        <v>1</v>
      </c>
      <c r="J85" s="66">
        <v>1</v>
      </c>
      <c r="K85" s="86">
        <v>1</v>
      </c>
      <c r="L85" s="91">
        <f t="shared" si="12"/>
        <v>1</v>
      </c>
      <c r="M85" s="92">
        <f t="shared" si="13"/>
        <v>0.49722222222222223</v>
      </c>
      <c r="N85" s="68">
        <f t="shared" si="14"/>
        <v>1</v>
      </c>
      <c r="O85" s="32">
        <v>2210260</v>
      </c>
      <c r="P85" s="66">
        <v>290000</v>
      </c>
      <c r="Q85" s="66">
        <v>215000</v>
      </c>
      <c r="R85" s="66">
        <v>0</v>
      </c>
      <c r="S85" s="67">
        <f t="shared" si="15"/>
        <v>0.74137931034482762</v>
      </c>
      <c r="T85" s="68" t="str">
        <f t="shared" si="16"/>
        <v xml:space="preserve"> -</v>
      </c>
    </row>
    <row r="86" spans="2:20" ht="45">
      <c r="B86" s="141"/>
      <c r="C86" s="138"/>
      <c r="D86" s="143" t="s">
        <v>161</v>
      </c>
      <c r="E86" s="51">
        <v>43101</v>
      </c>
      <c r="F86" s="107">
        <v>43465</v>
      </c>
      <c r="G86" s="14" t="s">
        <v>98</v>
      </c>
      <c r="H86" s="52">
        <v>1</v>
      </c>
      <c r="I86" s="70">
        <f t="shared" si="17"/>
        <v>1</v>
      </c>
      <c r="J86" s="52">
        <v>1</v>
      </c>
      <c r="K86" s="81">
        <v>1</v>
      </c>
      <c r="L86" s="18">
        <f t="shared" si="12"/>
        <v>1</v>
      </c>
      <c r="M86" s="19">
        <f t="shared" si="13"/>
        <v>0.49722222222222223</v>
      </c>
      <c r="N86" s="20">
        <f t="shared" si="14"/>
        <v>1</v>
      </c>
      <c r="O86" s="117">
        <v>2210946</v>
      </c>
      <c r="P86" s="52">
        <v>229600</v>
      </c>
      <c r="Q86" s="52">
        <v>130149</v>
      </c>
      <c r="R86" s="52">
        <v>0</v>
      </c>
      <c r="S86" s="21">
        <f t="shared" si="15"/>
        <v>0.56685104529616726</v>
      </c>
      <c r="T86" s="20" t="str">
        <f t="shared" si="16"/>
        <v xml:space="preserve"> -</v>
      </c>
    </row>
    <row r="87" spans="2:20" ht="45">
      <c r="B87" s="141"/>
      <c r="C87" s="138"/>
      <c r="D87" s="144"/>
      <c r="E87" s="49">
        <v>43101</v>
      </c>
      <c r="F87" s="105">
        <v>43465</v>
      </c>
      <c r="G87" s="11" t="s">
        <v>99</v>
      </c>
      <c r="H87" s="28">
        <v>1</v>
      </c>
      <c r="I87" s="28">
        <f t="shared" si="17"/>
        <v>1</v>
      </c>
      <c r="J87" s="28">
        <v>1</v>
      </c>
      <c r="K87" s="84">
        <v>1</v>
      </c>
      <c r="L87" s="23">
        <f t="shared" si="12"/>
        <v>1</v>
      </c>
      <c r="M87" s="24">
        <f t="shared" si="13"/>
        <v>0.49722222222222223</v>
      </c>
      <c r="N87" s="25">
        <f t="shared" si="14"/>
        <v>1</v>
      </c>
      <c r="O87" s="118">
        <v>2210946</v>
      </c>
      <c r="P87" s="50">
        <v>31750</v>
      </c>
      <c r="Q87" s="50">
        <v>31748</v>
      </c>
      <c r="R87" s="50">
        <v>13607</v>
      </c>
      <c r="S87" s="28">
        <f t="shared" si="15"/>
        <v>0.99993700787401574</v>
      </c>
      <c r="T87" s="25">
        <f t="shared" si="16"/>
        <v>0.42859392717651507</v>
      </c>
    </row>
    <row r="88" spans="2:20" ht="30">
      <c r="B88" s="141"/>
      <c r="C88" s="138"/>
      <c r="D88" s="144"/>
      <c r="E88" s="49">
        <v>43101</v>
      </c>
      <c r="F88" s="105">
        <v>43465</v>
      </c>
      <c r="G88" s="8" t="s">
        <v>100</v>
      </c>
      <c r="H88" s="50">
        <v>1</v>
      </c>
      <c r="I88" s="50">
        <f t="shared" si="17"/>
        <v>1</v>
      </c>
      <c r="J88" s="50">
        <v>1</v>
      </c>
      <c r="K88" s="82">
        <v>0</v>
      </c>
      <c r="L88" s="23">
        <f t="shared" si="12"/>
        <v>0</v>
      </c>
      <c r="M88" s="24">
        <f t="shared" si="13"/>
        <v>0.49722222222222223</v>
      </c>
      <c r="N88" s="25">
        <f t="shared" si="14"/>
        <v>0</v>
      </c>
      <c r="O88" s="118" t="s">
        <v>181</v>
      </c>
      <c r="P88" s="50">
        <v>0</v>
      </c>
      <c r="Q88" s="50">
        <v>0</v>
      </c>
      <c r="R88" s="50">
        <v>0</v>
      </c>
      <c r="S88" s="28" t="str">
        <f t="shared" si="15"/>
        <v xml:space="preserve"> -</v>
      </c>
      <c r="T88" s="25" t="str">
        <f t="shared" si="16"/>
        <v xml:space="preserve"> -</v>
      </c>
    </row>
    <row r="89" spans="2:20" ht="45">
      <c r="B89" s="141"/>
      <c r="C89" s="138"/>
      <c r="D89" s="144"/>
      <c r="E89" s="49">
        <v>43101</v>
      </c>
      <c r="F89" s="105">
        <v>43465</v>
      </c>
      <c r="G89" s="8" t="s">
        <v>101</v>
      </c>
      <c r="H89" s="50">
        <v>1</v>
      </c>
      <c r="I89" s="50">
        <f t="shared" si="17"/>
        <v>1</v>
      </c>
      <c r="J89" s="50">
        <v>1</v>
      </c>
      <c r="K89" s="82">
        <v>0</v>
      </c>
      <c r="L89" s="23">
        <f t="shared" si="12"/>
        <v>0</v>
      </c>
      <c r="M89" s="24">
        <f t="shared" si="13"/>
        <v>0.49722222222222223</v>
      </c>
      <c r="N89" s="25">
        <f t="shared" si="14"/>
        <v>0</v>
      </c>
      <c r="O89" s="118" t="s">
        <v>181</v>
      </c>
      <c r="P89" s="50">
        <v>0</v>
      </c>
      <c r="Q89" s="50">
        <v>0</v>
      </c>
      <c r="R89" s="50">
        <v>0</v>
      </c>
      <c r="S89" s="28" t="str">
        <f t="shared" si="15"/>
        <v xml:space="preserve"> -</v>
      </c>
      <c r="T89" s="25" t="str">
        <f t="shared" si="16"/>
        <v xml:space="preserve"> -</v>
      </c>
    </row>
    <row r="90" spans="2:20" ht="61" thickBot="1">
      <c r="B90" s="141"/>
      <c r="C90" s="138"/>
      <c r="D90" s="145"/>
      <c r="E90" s="53">
        <v>43101</v>
      </c>
      <c r="F90" s="106">
        <v>43465</v>
      </c>
      <c r="G90" s="15" t="s">
        <v>102</v>
      </c>
      <c r="H90" s="54">
        <v>1</v>
      </c>
      <c r="I90" s="54">
        <f t="shared" si="17"/>
        <v>1</v>
      </c>
      <c r="J90" s="54">
        <v>1</v>
      </c>
      <c r="K90" s="83">
        <v>1</v>
      </c>
      <c r="L90" s="89">
        <f t="shared" si="12"/>
        <v>1</v>
      </c>
      <c r="M90" s="93">
        <f t="shared" si="13"/>
        <v>0.49722222222222223</v>
      </c>
      <c r="N90" s="56">
        <f t="shared" si="14"/>
        <v>1</v>
      </c>
      <c r="O90" s="119">
        <v>2210946</v>
      </c>
      <c r="P90" s="54">
        <v>300000</v>
      </c>
      <c r="Q90" s="54">
        <v>164782</v>
      </c>
      <c r="R90" s="54">
        <v>0</v>
      </c>
      <c r="S90" s="55">
        <f t="shared" si="15"/>
        <v>0.54927333333333328</v>
      </c>
      <c r="T90" s="56" t="str">
        <f t="shared" si="16"/>
        <v xml:space="preserve"> -</v>
      </c>
    </row>
    <row r="91" spans="2:20" ht="45">
      <c r="B91" s="141"/>
      <c r="C91" s="138"/>
      <c r="D91" s="146" t="s">
        <v>162</v>
      </c>
      <c r="E91" s="69">
        <v>43101</v>
      </c>
      <c r="F91" s="109">
        <v>43465</v>
      </c>
      <c r="G91" s="13" t="s">
        <v>103</v>
      </c>
      <c r="H91" s="70">
        <v>560</v>
      </c>
      <c r="I91" s="70">
        <f t="shared" si="17"/>
        <v>560</v>
      </c>
      <c r="J91" s="70">
        <v>560</v>
      </c>
      <c r="K91" s="85">
        <v>20</v>
      </c>
      <c r="L91" s="90">
        <f t="shared" si="12"/>
        <v>3.5714285714285712E-2</v>
      </c>
      <c r="M91" s="95">
        <f t="shared" si="13"/>
        <v>0.49722222222222223</v>
      </c>
      <c r="N91" s="72">
        <f t="shared" si="14"/>
        <v>3.5714285714285712E-2</v>
      </c>
      <c r="O91" s="120" t="s">
        <v>184</v>
      </c>
      <c r="P91" s="70">
        <v>1312886</v>
      </c>
      <c r="Q91" s="70">
        <v>10348</v>
      </c>
      <c r="R91" s="70">
        <v>0</v>
      </c>
      <c r="S91" s="71">
        <f t="shared" si="15"/>
        <v>7.8818724550341768E-3</v>
      </c>
      <c r="T91" s="72" t="str">
        <f t="shared" si="16"/>
        <v xml:space="preserve"> -</v>
      </c>
    </row>
    <row r="92" spans="2:20" ht="45">
      <c r="B92" s="141"/>
      <c r="C92" s="138"/>
      <c r="D92" s="147"/>
      <c r="E92" s="49">
        <v>43101</v>
      </c>
      <c r="F92" s="105">
        <v>43465</v>
      </c>
      <c r="G92" s="11" t="s">
        <v>104</v>
      </c>
      <c r="H92" s="50">
        <v>560</v>
      </c>
      <c r="I92" s="50">
        <f t="shared" si="17"/>
        <v>560</v>
      </c>
      <c r="J92" s="50">
        <v>560</v>
      </c>
      <c r="K92" s="82">
        <v>0</v>
      </c>
      <c r="L92" s="23">
        <f t="shared" si="12"/>
        <v>0</v>
      </c>
      <c r="M92" s="24">
        <f t="shared" si="13"/>
        <v>0.49722222222222223</v>
      </c>
      <c r="N92" s="25">
        <f t="shared" si="14"/>
        <v>0</v>
      </c>
      <c r="O92" s="118">
        <v>2210874</v>
      </c>
      <c r="P92" s="50">
        <v>0</v>
      </c>
      <c r="Q92" s="50">
        <v>0</v>
      </c>
      <c r="R92" s="50">
        <v>0</v>
      </c>
      <c r="S92" s="28" t="str">
        <f t="shared" si="15"/>
        <v xml:space="preserve"> -</v>
      </c>
      <c r="T92" s="25" t="str">
        <f t="shared" si="16"/>
        <v xml:space="preserve"> -</v>
      </c>
    </row>
    <row r="93" spans="2:20" ht="45">
      <c r="B93" s="141"/>
      <c r="C93" s="138"/>
      <c r="D93" s="147"/>
      <c r="E93" s="49">
        <v>43101</v>
      </c>
      <c r="F93" s="105">
        <v>43465</v>
      </c>
      <c r="G93" s="8" t="s">
        <v>105</v>
      </c>
      <c r="H93" s="50">
        <v>600</v>
      </c>
      <c r="I93" s="50">
        <f t="shared" si="17"/>
        <v>600</v>
      </c>
      <c r="J93" s="50">
        <v>600</v>
      </c>
      <c r="K93" s="82">
        <v>1656</v>
      </c>
      <c r="L93" s="23">
        <f t="shared" si="12"/>
        <v>2.76</v>
      </c>
      <c r="M93" s="24">
        <f t="shared" si="13"/>
        <v>0.49722222222222223</v>
      </c>
      <c r="N93" s="25">
        <f t="shared" si="14"/>
        <v>1</v>
      </c>
      <c r="O93" s="118">
        <v>2210874</v>
      </c>
      <c r="P93" s="50">
        <v>5577838</v>
      </c>
      <c r="Q93" s="50">
        <v>4622503</v>
      </c>
      <c r="R93" s="50">
        <v>0</v>
      </c>
      <c r="S93" s="28">
        <f t="shared" si="15"/>
        <v>0.82872665000310153</v>
      </c>
      <c r="T93" s="25" t="str">
        <f t="shared" si="16"/>
        <v xml:space="preserve"> -</v>
      </c>
    </row>
    <row r="94" spans="2:20" ht="30">
      <c r="B94" s="141"/>
      <c r="C94" s="138"/>
      <c r="D94" s="147"/>
      <c r="E94" s="49">
        <v>43101</v>
      </c>
      <c r="F94" s="105">
        <v>43465</v>
      </c>
      <c r="G94" s="11" t="s">
        <v>106</v>
      </c>
      <c r="H94" s="50">
        <v>6</v>
      </c>
      <c r="I94" s="50" t="e">
        <f>+J94+(#REF!-#REF!)</f>
        <v>#REF!</v>
      </c>
      <c r="J94" s="50">
        <v>3</v>
      </c>
      <c r="K94" s="82">
        <v>3</v>
      </c>
      <c r="L94" s="23">
        <f t="shared" si="12"/>
        <v>1</v>
      </c>
      <c r="M94" s="24">
        <f t="shared" si="13"/>
        <v>0.49722222222222223</v>
      </c>
      <c r="N94" s="25">
        <f t="shared" si="14"/>
        <v>1</v>
      </c>
      <c r="O94" s="118">
        <v>2210874</v>
      </c>
      <c r="P94" s="50">
        <v>500000</v>
      </c>
      <c r="Q94" s="50">
        <v>449494</v>
      </c>
      <c r="R94" s="50">
        <v>0</v>
      </c>
      <c r="S94" s="28">
        <f t="shared" si="15"/>
        <v>0.89898800000000001</v>
      </c>
      <c r="T94" s="25" t="str">
        <f t="shared" si="16"/>
        <v xml:space="preserve"> -</v>
      </c>
    </row>
    <row r="95" spans="2:20" ht="30">
      <c r="B95" s="141"/>
      <c r="C95" s="138"/>
      <c r="D95" s="147"/>
      <c r="E95" s="49">
        <v>43101</v>
      </c>
      <c r="F95" s="105">
        <v>43465</v>
      </c>
      <c r="G95" s="11" t="s">
        <v>107</v>
      </c>
      <c r="H95" s="50">
        <v>4</v>
      </c>
      <c r="I95" s="50" t="e">
        <f>+J95+(#REF!-#REF!)</f>
        <v>#REF!</v>
      </c>
      <c r="J95" s="50">
        <v>1</v>
      </c>
      <c r="K95" s="82">
        <v>0</v>
      </c>
      <c r="L95" s="23">
        <f t="shared" si="12"/>
        <v>0</v>
      </c>
      <c r="M95" s="24">
        <f t="shared" si="13"/>
        <v>0.49722222222222223</v>
      </c>
      <c r="N95" s="25">
        <f t="shared" si="14"/>
        <v>0</v>
      </c>
      <c r="O95" s="118">
        <v>2210710</v>
      </c>
      <c r="P95" s="50">
        <v>0</v>
      </c>
      <c r="Q95" s="50">
        <v>0</v>
      </c>
      <c r="R95" s="50">
        <v>0</v>
      </c>
      <c r="S95" s="28" t="str">
        <f t="shared" si="15"/>
        <v xml:space="preserve"> -</v>
      </c>
      <c r="T95" s="25" t="str">
        <f t="shared" si="16"/>
        <v xml:space="preserve"> -</v>
      </c>
    </row>
    <row r="96" spans="2:20" ht="45">
      <c r="B96" s="141"/>
      <c r="C96" s="138"/>
      <c r="D96" s="147"/>
      <c r="E96" s="49">
        <v>43101</v>
      </c>
      <c r="F96" s="105">
        <v>43465</v>
      </c>
      <c r="G96" s="11" t="s">
        <v>108</v>
      </c>
      <c r="H96" s="50">
        <v>560</v>
      </c>
      <c r="I96" s="50">
        <f>+J96</f>
        <v>560</v>
      </c>
      <c r="J96" s="50">
        <v>560</v>
      </c>
      <c r="K96" s="82">
        <v>560</v>
      </c>
      <c r="L96" s="23">
        <f t="shared" si="12"/>
        <v>1</v>
      </c>
      <c r="M96" s="24">
        <f t="shared" si="13"/>
        <v>0.49722222222222223</v>
      </c>
      <c r="N96" s="25">
        <f t="shared" si="14"/>
        <v>1</v>
      </c>
      <c r="O96" s="118" t="s">
        <v>185</v>
      </c>
      <c r="P96" s="50">
        <v>0</v>
      </c>
      <c r="Q96" s="50">
        <v>0</v>
      </c>
      <c r="R96" s="50">
        <v>0</v>
      </c>
      <c r="S96" s="28" t="str">
        <f t="shared" si="15"/>
        <v xml:space="preserve"> -</v>
      </c>
      <c r="T96" s="25" t="str">
        <f t="shared" si="16"/>
        <v xml:space="preserve"> -</v>
      </c>
    </row>
    <row r="97" spans="2:20" ht="45">
      <c r="B97" s="141"/>
      <c r="C97" s="138"/>
      <c r="D97" s="147"/>
      <c r="E97" s="49">
        <v>43101</v>
      </c>
      <c r="F97" s="105">
        <v>43465</v>
      </c>
      <c r="G97" s="11" t="s">
        <v>109</v>
      </c>
      <c r="H97" s="50">
        <v>3</v>
      </c>
      <c r="I97" s="50" t="e">
        <f>+J97+(#REF!-#REF!)</f>
        <v>#REF!</v>
      </c>
      <c r="J97" s="50">
        <v>1</v>
      </c>
      <c r="K97" s="82">
        <v>1</v>
      </c>
      <c r="L97" s="23">
        <f t="shared" si="12"/>
        <v>1</v>
      </c>
      <c r="M97" s="24">
        <f t="shared" si="13"/>
        <v>0.49722222222222223</v>
      </c>
      <c r="N97" s="25">
        <f t="shared" si="14"/>
        <v>1</v>
      </c>
      <c r="O97" s="118">
        <v>2210710</v>
      </c>
      <c r="P97" s="50">
        <v>711450</v>
      </c>
      <c r="Q97" s="50">
        <v>297694</v>
      </c>
      <c r="R97" s="50">
        <v>0</v>
      </c>
      <c r="S97" s="28">
        <f t="shared" si="15"/>
        <v>0.41843277812917279</v>
      </c>
      <c r="T97" s="25" t="str">
        <f t="shared" si="16"/>
        <v xml:space="preserve"> -</v>
      </c>
    </row>
    <row r="98" spans="2:20" ht="45">
      <c r="B98" s="141"/>
      <c r="C98" s="138"/>
      <c r="D98" s="147"/>
      <c r="E98" s="49">
        <v>43101</v>
      </c>
      <c r="F98" s="105">
        <v>43465</v>
      </c>
      <c r="G98" s="11" t="s">
        <v>110</v>
      </c>
      <c r="H98" s="50">
        <v>1</v>
      </c>
      <c r="I98" s="50">
        <f>+J98</f>
        <v>1</v>
      </c>
      <c r="J98" s="50">
        <v>1</v>
      </c>
      <c r="K98" s="82">
        <v>1</v>
      </c>
      <c r="L98" s="23">
        <f t="shared" si="12"/>
        <v>1</v>
      </c>
      <c r="M98" s="24">
        <f t="shared" si="13"/>
        <v>0.49722222222222223</v>
      </c>
      <c r="N98" s="25">
        <f t="shared" si="14"/>
        <v>1</v>
      </c>
      <c r="O98" s="118" t="s">
        <v>185</v>
      </c>
      <c r="P98" s="50">
        <v>257000</v>
      </c>
      <c r="Q98" s="50">
        <v>100000</v>
      </c>
      <c r="R98" s="50">
        <v>0</v>
      </c>
      <c r="S98" s="28">
        <f t="shared" si="15"/>
        <v>0.38910505836575876</v>
      </c>
      <c r="T98" s="25" t="str">
        <f t="shared" si="16"/>
        <v xml:space="preserve"> -</v>
      </c>
    </row>
    <row r="99" spans="2:20" ht="45">
      <c r="B99" s="141"/>
      <c r="C99" s="138"/>
      <c r="D99" s="147"/>
      <c r="E99" s="49">
        <v>43101</v>
      </c>
      <c r="F99" s="105">
        <v>43465</v>
      </c>
      <c r="G99" s="11" t="s">
        <v>111</v>
      </c>
      <c r="H99" s="50">
        <v>560</v>
      </c>
      <c r="I99" s="50">
        <f>+J99</f>
        <v>560</v>
      </c>
      <c r="J99" s="50">
        <v>560</v>
      </c>
      <c r="K99" s="82">
        <v>560</v>
      </c>
      <c r="L99" s="23">
        <f t="shared" si="12"/>
        <v>1</v>
      </c>
      <c r="M99" s="24">
        <f t="shared" si="13"/>
        <v>0.49722222222222223</v>
      </c>
      <c r="N99" s="25">
        <f t="shared" si="14"/>
        <v>1</v>
      </c>
      <c r="O99" s="118" t="s">
        <v>186</v>
      </c>
      <c r="P99" s="50">
        <v>86000</v>
      </c>
      <c r="Q99" s="50">
        <v>86000</v>
      </c>
      <c r="R99" s="50">
        <v>0</v>
      </c>
      <c r="S99" s="28">
        <f t="shared" si="15"/>
        <v>1</v>
      </c>
      <c r="T99" s="25" t="str">
        <f t="shared" si="16"/>
        <v xml:space="preserve"> -</v>
      </c>
    </row>
    <row r="100" spans="2:20" ht="45" customHeight="1">
      <c r="B100" s="141"/>
      <c r="C100" s="138"/>
      <c r="D100" s="147"/>
      <c r="E100" s="49">
        <v>43101</v>
      </c>
      <c r="F100" s="105">
        <v>43465</v>
      </c>
      <c r="G100" s="11" t="s">
        <v>112</v>
      </c>
      <c r="H100" s="50">
        <v>4</v>
      </c>
      <c r="I100" s="50" t="e">
        <f>+J100+(#REF!-#REF!)</f>
        <v>#REF!</v>
      </c>
      <c r="J100" s="50">
        <v>1</v>
      </c>
      <c r="K100" s="82">
        <v>1</v>
      </c>
      <c r="L100" s="23">
        <f t="shared" si="12"/>
        <v>1</v>
      </c>
      <c r="M100" s="24">
        <f t="shared" si="13"/>
        <v>0.49722222222222223</v>
      </c>
      <c r="N100" s="25">
        <f t="shared" si="14"/>
        <v>1</v>
      </c>
      <c r="O100" s="118" t="s">
        <v>185</v>
      </c>
      <c r="P100" s="50">
        <v>0</v>
      </c>
      <c r="Q100" s="50">
        <v>0</v>
      </c>
      <c r="R100" s="50">
        <v>0</v>
      </c>
      <c r="S100" s="28" t="str">
        <f t="shared" si="15"/>
        <v xml:space="preserve"> -</v>
      </c>
      <c r="T100" s="25" t="str">
        <f t="shared" si="16"/>
        <v xml:space="preserve"> -</v>
      </c>
    </row>
    <row r="101" spans="2:20" ht="30">
      <c r="B101" s="141"/>
      <c r="C101" s="138"/>
      <c r="D101" s="147"/>
      <c r="E101" s="49">
        <v>43101</v>
      </c>
      <c r="F101" s="105">
        <v>43465</v>
      </c>
      <c r="G101" s="11" t="s">
        <v>113</v>
      </c>
      <c r="H101" s="50">
        <v>10000</v>
      </c>
      <c r="I101" s="50">
        <f>+J101</f>
        <v>10000</v>
      </c>
      <c r="J101" s="50">
        <v>10000</v>
      </c>
      <c r="K101" s="82">
        <v>9199</v>
      </c>
      <c r="L101" s="23">
        <f t="shared" si="12"/>
        <v>0.91990000000000005</v>
      </c>
      <c r="M101" s="24">
        <f t="shared" si="13"/>
        <v>0.49722222222222223</v>
      </c>
      <c r="N101" s="25">
        <f t="shared" si="14"/>
        <v>0.91990000000000005</v>
      </c>
      <c r="O101" s="118">
        <v>2210710</v>
      </c>
      <c r="P101" s="50">
        <v>127000</v>
      </c>
      <c r="Q101" s="50">
        <v>61200</v>
      </c>
      <c r="R101" s="50">
        <v>0</v>
      </c>
      <c r="S101" s="28">
        <f t="shared" si="15"/>
        <v>0.48188976377952758</v>
      </c>
      <c r="T101" s="25" t="str">
        <f t="shared" si="16"/>
        <v xml:space="preserve"> -</v>
      </c>
    </row>
    <row r="102" spans="2:20" ht="30">
      <c r="B102" s="141"/>
      <c r="C102" s="138"/>
      <c r="D102" s="147"/>
      <c r="E102" s="49">
        <v>43101</v>
      </c>
      <c r="F102" s="105">
        <v>43465</v>
      </c>
      <c r="G102" s="11" t="s">
        <v>114</v>
      </c>
      <c r="H102" s="50">
        <v>1</v>
      </c>
      <c r="I102" s="50" t="e">
        <f>+J102+(#REF!-#REF!)</f>
        <v>#REF!</v>
      </c>
      <c r="J102" s="50">
        <v>0</v>
      </c>
      <c r="K102" s="82">
        <v>0</v>
      </c>
      <c r="L102" s="23" t="e">
        <f t="shared" si="12"/>
        <v>#DIV/0!</v>
      </c>
      <c r="M102" s="24">
        <f t="shared" si="13"/>
        <v>0.49722222222222223</v>
      </c>
      <c r="N102" s="25" t="str">
        <f t="shared" si="14"/>
        <v xml:space="preserve"> -</v>
      </c>
      <c r="O102" s="118">
        <v>2210874</v>
      </c>
      <c r="P102" s="50">
        <v>0</v>
      </c>
      <c r="Q102" s="50">
        <v>0</v>
      </c>
      <c r="R102" s="50">
        <v>0</v>
      </c>
      <c r="S102" s="28" t="str">
        <f t="shared" si="15"/>
        <v xml:space="preserve"> -</v>
      </c>
      <c r="T102" s="25" t="str">
        <f t="shared" si="16"/>
        <v xml:space="preserve"> -</v>
      </c>
    </row>
    <row r="103" spans="2:20" ht="45">
      <c r="B103" s="141"/>
      <c r="C103" s="138"/>
      <c r="D103" s="147"/>
      <c r="E103" s="49">
        <v>43101</v>
      </c>
      <c r="F103" s="105">
        <v>43465</v>
      </c>
      <c r="G103" s="11" t="s">
        <v>179</v>
      </c>
      <c r="H103" s="28">
        <v>1</v>
      </c>
      <c r="I103" s="28">
        <f>+J103</f>
        <v>1</v>
      </c>
      <c r="J103" s="28">
        <v>1</v>
      </c>
      <c r="K103" s="84">
        <v>1</v>
      </c>
      <c r="L103" s="23">
        <f t="shared" si="12"/>
        <v>1</v>
      </c>
      <c r="M103" s="24">
        <f t="shared" si="13"/>
        <v>0.49722222222222223</v>
      </c>
      <c r="N103" s="25">
        <f t="shared" si="14"/>
        <v>1</v>
      </c>
      <c r="O103" s="118">
        <v>2210710</v>
      </c>
      <c r="P103" s="50">
        <v>591750</v>
      </c>
      <c r="Q103" s="50">
        <v>591745</v>
      </c>
      <c r="R103" s="50">
        <v>253298</v>
      </c>
      <c r="S103" s="28">
        <f t="shared" si="15"/>
        <v>0.99999155048584709</v>
      </c>
      <c r="T103" s="25">
        <f t="shared" si="16"/>
        <v>0.42805262401879191</v>
      </c>
    </row>
    <row r="104" spans="2:20" ht="60">
      <c r="B104" s="141"/>
      <c r="C104" s="138"/>
      <c r="D104" s="147"/>
      <c r="E104" s="49">
        <v>43101</v>
      </c>
      <c r="F104" s="105">
        <v>43465</v>
      </c>
      <c r="G104" s="11" t="s">
        <v>115</v>
      </c>
      <c r="H104" s="50">
        <v>1000</v>
      </c>
      <c r="I104" s="50" t="e">
        <f>+J104+(#REF!-#REF!)</f>
        <v>#REF!</v>
      </c>
      <c r="J104" s="50">
        <v>250</v>
      </c>
      <c r="K104" s="82">
        <v>0</v>
      </c>
      <c r="L104" s="23">
        <f t="shared" si="12"/>
        <v>0</v>
      </c>
      <c r="M104" s="24">
        <f t="shared" si="13"/>
        <v>0.49722222222222223</v>
      </c>
      <c r="N104" s="25">
        <f t="shared" si="14"/>
        <v>0</v>
      </c>
      <c r="O104" s="118">
        <v>2210874</v>
      </c>
      <c r="P104" s="50">
        <v>405000</v>
      </c>
      <c r="Q104" s="50">
        <v>0</v>
      </c>
      <c r="R104" s="50">
        <v>0</v>
      </c>
      <c r="S104" s="28">
        <f t="shared" si="15"/>
        <v>0</v>
      </c>
      <c r="T104" s="25" t="str">
        <f t="shared" si="16"/>
        <v xml:space="preserve"> -</v>
      </c>
    </row>
    <row r="105" spans="2:20" ht="46" thickBot="1">
      <c r="B105" s="141"/>
      <c r="C105" s="139"/>
      <c r="D105" s="149"/>
      <c r="E105" s="53">
        <v>43101</v>
      </c>
      <c r="F105" s="106">
        <v>43465</v>
      </c>
      <c r="G105" s="15" t="s">
        <v>116</v>
      </c>
      <c r="H105" s="54">
        <v>1</v>
      </c>
      <c r="I105" s="54">
        <f>+J105</f>
        <v>1</v>
      </c>
      <c r="J105" s="54">
        <v>1</v>
      </c>
      <c r="K105" s="83">
        <v>1</v>
      </c>
      <c r="L105" s="89">
        <f t="shared" si="12"/>
        <v>1</v>
      </c>
      <c r="M105" s="93">
        <f t="shared" si="13"/>
        <v>0.49722222222222223</v>
      </c>
      <c r="N105" s="56">
        <f t="shared" si="14"/>
        <v>1</v>
      </c>
      <c r="O105" s="119">
        <v>2210710</v>
      </c>
      <c r="P105" s="54">
        <v>300000</v>
      </c>
      <c r="Q105" s="54">
        <v>57406</v>
      </c>
      <c r="R105" s="54">
        <v>0</v>
      </c>
      <c r="S105" s="55">
        <f t="shared" si="15"/>
        <v>0.19135333333333332</v>
      </c>
      <c r="T105" s="56" t="str">
        <f t="shared" si="16"/>
        <v xml:space="preserve"> -</v>
      </c>
    </row>
    <row r="106" spans="2:20" ht="13" customHeight="1" thickBot="1">
      <c r="B106" s="141"/>
      <c r="C106" s="37"/>
      <c r="D106" s="9"/>
      <c r="E106" s="38"/>
      <c r="F106" s="38"/>
      <c r="G106" s="34"/>
      <c r="H106" s="35"/>
      <c r="I106" s="103"/>
      <c r="J106" s="35"/>
      <c r="K106" s="35"/>
      <c r="L106" s="39"/>
      <c r="M106" s="34"/>
      <c r="N106" s="34"/>
      <c r="O106" s="37"/>
      <c r="P106" s="35"/>
      <c r="Q106" s="35"/>
      <c r="R106" s="35"/>
      <c r="S106" s="36"/>
      <c r="T106" s="40"/>
    </row>
    <row r="107" spans="2:20" ht="45">
      <c r="B107" s="141"/>
      <c r="C107" s="137" t="s">
        <v>174</v>
      </c>
      <c r="D107" s="150" t="s">
        <v>163</v>
      </c>
      <c r="E107" s="51">
        <v>43101</v>
      </c>
      <c r="F107" s="107">
        <v>43465</v>
      </c>
      <c r="G107" s="14" t="s">
        <v>117</v>
      </c>
      <c r="H107" s="52">
        <v>34</v>
      </c>
      <c r="I107" s="70" t="e">
        <f>+J107+(#REF!-#REF!)</f>
        <v>#REF!</v>
      </c>
      <c r="J107" s="52">
        <v>12</v>
      </c>
      <c r="K107" s="81">
        <v>8</v>
      </c>
      <c r="L107" s="18">
        <f t="shared" si="12"/>
        <v>0.66666666666666663</v>
      </c>
      <c r="M107" s="19">
        <f t="shared" si="13"/>
        <v>0.49722222222222223</v>
      </c>
      <c r="N107" s="20">
        <f t="shared" si="14"/>
        <v>0.66666666666666663</v>
      </c>
      <c r="O107" s="117">
        <v>2210708</v>
      </c>
      <c r="P107" s="52">
        <v>36272</v>
      </c>
      <c r="Q107" s="52">
        <v>0</v>
      </c>
      <c r="R107" s="52">
        <v>0</v>
      </c>
      <c r="S107" s="21">
        <f t="shared" si="15"/>
        <v>0</v>
      </c>
      <c r="T107" s="20" t="str">
        <f t="shared" si="16"/>
        <v xml:space="preserve"> -</v>
      </c>
    </row>
    <row r="108" spans="2:20" ht="45" customHeight="1">
      <c r="B108" s="141"/>
      <c r="C108" s="138"/>
      <c r="D108" s="147"/>
      <c r="E108" s="49">
        <v>43101</v>
      </c>
      <c r="F108" s="105">
        <v>43465</v>
      </c>
      <c r="G108" s="11" t="s">
        <v>118</v>
      </c>
      <c r="H108" s="28">
        <v>1</v>
      </c>
      <c r="I108" s="28">
        <f>+J108</f>
        <v>1</v>
      </c>
      <c r="J108" s="28">
        <v>1</v>
      </c>
      <c r="K108" s="84">
        <v>1</v>
      </c>
      <c r="L108" s="23">
        <f t="shared" si="12"/>
        <v>1</v>
      </c>
      <c r="M108" s="24">
        <f t="shared" si="13"/>
        <v>0.49722222222222223</v>
      </c>
      <c r="N108" s="25">
        <f t="shared" si="14"/>
        <v>1</v>
      </c>
      <c r="O108" s="118">
        <v>2210708</v>
      </c>
      <c r="P108" s="50">
        <v>36000</v>
      </c>
      <c r="Q108" s="50">
        <v>36000</v>
      </c>
      <c r="R108" s="50">
        <v>0</v>
      </c>
      <c r="S108" s="28">
        <f t="shared" si="15"/>
        <v>1</v>
      </c>
      <c r="T108" s="25" t="str">
        <f t="shared" si="16"/>
        <v xml:space="preserve"> -</v>
      </c>
    </row>
    <row r="109" spans="2:20" ht="30">
      <c r="B109" s="141"/>
      <c r="C109" s="138"/>
      <c r="D109" s="147"/>
      <c r="E109" s="49">
        <v>43101</v>
      </c>
      <c r="F109" s="105">
        <v>43465</v>
      </c>
      <c r="G109" s="11" t="s">
        <v>119</v>
      </c>
      <c r="H109" s="50">
        <v>3</v>
      </c>
      <c r="I109" s="50" t="e">
        <f>+J109+(#REF!-#REF!)</f>
        <v>#REF!</v>
      </c>
      <c r="J109" s="50">
        <v>1</v>
      </c>
      <c r="K109" s="82">
        <v>1</v>
      </c>
      <c r="L109" s="23">
        <f t="shared" si="12"/>
        <v>1</v>
      </c>
      <c r="M109" s="24">
        <f t="shared" si="13"/>
        <v>0.49722222222222223</v>
      </c>
      <c r="N109" s="25">
        <f t="shared" si="14"/>
        <v>1</v>
      </c>
      <c r="O109" s="118">
        <v>2210708</v>
      </c>
      <c r="P109" s="50">
        <v>0</v>
      </c>
      <c r="Q109" s="50">
        <v>0</v>
      </c>
      <c r="R109" s="50">
        <v>0</v>
      </c>
      <c r="S109" s="28" t="str">
        <f t="shared" si="15"/>
        <v xml:space="preserve"> -</v>
      </c>
      <c r="T109" s="25" t="str">
        <f t="shared" si="16"/>
        <v xml:space="preserve"> -</v>
      </c>
    </row>
    <row r="110" spans="2:20" ht="45">
      <c r="B110" s="141"/>
      <c r="C110" s="138"/>
      <c r="D110" s="147"/>
      <c r="E110" s="49">
        <v>43101</v>
      </c>
      <c r="F110" s="105">
        <v>43465</v>
      </c>
      <c r="G110" s="11" t="s">
        <v>120</v>
      </c>
      <c r="H110" s="28">
        <v>1</v>
      </c>
      <c r="I110" s="28">
        <f>+J110</f>
        <v>1</v>
      </c>
      <c r="J110" s="28">
        <v>1</v>
      </c>
      <c r="K110" s="84">
        <v>0</v>
      </c>
      <c r="L110" s="23">
        <f t="shared" si="12"/>
        <v>0</v>
      </c>
      <c r="M110" s="24">
        <f t="shared" si="13"/>
        <v>0.49722222222222223</v>
      </c>
      <c r="N110" s="25">
        <f t="shared" si="14"/>
        <v>0</v>
      </c>
      <c r="O110" s="118">
        <v>2210708</v>
      </c>
      <c r="P110" s="50">
        <v>0</v>
      </c>
      <c r="Q110" s="50">
        <v>0</v>
      </c>
      <c r="R110" s="50">
        <v>0</v>
      </c>
      <c r="S110" s="28" t="str">
        <f t="shared" si="15"/>
        <v xml:space="preserve"> -</v>
      </c>
      <c r="T110" s="25" t="str">
        <f t="shared" si="16"/>
        <v xml:space="preserve"> -</v>
      </c>
    </row>
    <row r="111" spans="2:20" ht="60">
      <c r="B111" s="141"/>
      <c r="C111" s="138"/>
      <c r="D111" s="147"/>
      <c r="E111" s="49">
        <v>43101</v>
      </c>
      <c r="F111" s="105">
        <v>43465</v>
      </c>
      <c r="G111" s="8" t="s">
        <v>121</v>
      </c>
      <c r="H111" s="50">
        <v>1</v>
      </c>
      <c r="I111" s="50">
        <f>+J111</f>
        <v>1</v>
      </c>
      <c r="J111" s="50">
        <v>1</v>
      </c>
      <c r="K111" s="82">
        <v>1</v>
      </c>
      <c r="L111" s="23">
        <f t="shared" si="12"/>
        <v>1</v>
      </c>
      <c r="M111" s="24">
        <f t="shared" si="13"/>
        <v>0.49722222222222223</v>
      </c>
      <c r="N111" s="25">
        <f t="shared" si="14"/>
        <v>1</v>
      </c>
      <c r="O111" s="118" t="s">
        <v>181</v>
      </c>
      <c r="P111" s="50">
        <v>0</v>
      </c>
      <c r="Q111" s="50">
        <v>0</v>
      </c>
      <c r="R111" s="50">
        <v>0</v>
      </c>
      <c r="S111" s="28" t="str">
        <f t="shared" si="15"/>
        <v xml:space="preserve"> -</v>
      </c>
      <c r="T111" s="25" t="str">
        <f t="shared" si="16"/>
        <v xml:space="preserve"> -</v>
      </c>
    </row>
    <row r="112" spans="2:20" ht="60">
      <c r="B112" s="141"/>
      <c r="C112" s="138"/>
      <c r="D112" s="147"/>
      <c r="E112" s="49">
        <v>43101</v>
      </c>
      <c r="F112" s="105">
        <v>43465</v>
      </c>
      <c r="G112" s="8" t="s">
        <v>122</v>
      </c>
      <c r="H112" s="50">
        <v>8</v>
      </c>
      <c r="I112" s="50" t="e">
        <f>+J112+(#REF!-#REF!)</f>
        <v>#REF!</v>
      </c>
      <c r="J112" s="50">
        <v>2</v>
      </c>
      <c r="K112" s="82">
        <v>2</v>
      </c>
      <c r="L112" s="23">
        <f t="shared" si="12"/>
        <v>1</v>
      </c>
      <c r="M112" s="24">
        <f t="shared" si="13"/>
        <v>0.49722222222222223</v>
      </c>
      <c r="N112" s="25">
        <f t="shared" si="14"/>
        <v>1</v>
      </c>
      <c r="O112" s="118">
        <v>2210708</v>
      </c>
      <c r="P112" s="50">
        <v>0</v>
      </c>
      <c r="Q112" s="50">
        <v>0</v>
      </c>
      <c r="R112" s="50">
        <v>0</v>
      </c>
      <c r="S112" s="28" t="str">
        <f t="shared" si="15"/>
        <v xml:space="preserve"> -</v>
      </c>
      <c r="T112" s="25" t="str">
        <f t="shared" si="16"/>
        <v xml:space="preserve"> -</v>
      </c>
    </row>
    <row r="113" spans="2:20" ht="61" thickBot="1">
      <c r="B113" s="141"/>
      <c r="C113" s="138"/>
      <c r="D113" s="148"/>
      <c r="E113" s="65">
        <v>43101</v>
      </c>
      <c r="F113" s="108">
        <v>43465</v>
      </c>
      <c r="G113" s="17" t="s">
        <v>123</v>
      </c>
      <c r="H113" s="66">
        <v>1</v>
      </c>
      <c r="I113" s="54">
        <f>+J113</f>
        <v>1</v>
      </c>
      <c r="J113" s="66">
        <v>1</v>
      </c>
      <c r="K113" s="86">
        <v>1</v>
      </c>
      <c r="L113" s="91">
        <f t="shared" si="12"/>
        <v>1</v>
      </c>
      <c r="M113" s="92">
        <f t="shared" si="13"/>
        <v>0.49722222222222223</v>
      </c>
      <c r="N113" s="68">
        <f t="shared" si="14"/>
        <v>1</v>
      </c>
      <c r="O113" s="32">
        <v>2210708</v>
      </c>
      <c r="P113" s="66">
        <v>18000</v>
      </c>
      <c r="Q113" s="66">
        <v>18000</v>
      </c>
      <c r="R113" s="66">
        <v>0</v>
      </c>
      <c r="S113" s="67">
        <f t="shared" si="15"/>
        <v>1</v>
      </c>
      <c r="T113" s="68" t="str">
        <f t="shared" si="16"/>
        <v xml:space="preserve"> -</v>
      </c>
    </row>
    <row r="114" spans="2:20" ht="30">
      <c r="B114" s="141"/>
      <c r="C114" s="138"/>
      <c r="D114" s="143" t="s">
        <v>164</v>
      </c>
      <c r="E114" s="51">
        <v>43101</v>
      </c>
      <c r="F114" s="107">
        <v>43465</v>
      </c>
      <c r="G114" s="14" t="s">
        <v>124</v>
      </c>
      <c r="H114" s="52">
        <v>9</v>
      </c>
      <c r="I114" s="70" t="e">
        <f>+J114+(#REF!-#REF!)</f>
        <v>#REF!</v>
      </c>
      <c r="J114" s="52">
        <v>3</v>
      </c>
      <c r="K114" s="81">
        <v>1</v>
      </c>
      <c r="L114" s="18">
        <f t="shared" si="12"/>
        <v>0.33333333333333331</v>
      </c>
      <c r="M114" s="19">
        <f t="shared" si="13"/>
        <v>0.49722222222222223</v>
      </c>
      <c r="N114" s="20">
        <f t="shared" si="14"/>
        <v>0.33333333333333331</v>
      </c>
      <c r="O114" s="117">
        <v>2210708</v>
      </c>
      <c r="P114" s="52">
        <v>5000</v>
      </c>
      <c r="Q114" s="52">
        <v>4772</v>
      </c>
      <c r="R114" s="52">
        <v>0</v>
      </c>
      <c r="S114" s="21">
        <f t="shared" si="15"/>
        <v>0.95440000000000003</v>
      </c>
      <c r="T114" s="20" t="str">
        <f t="shared" si="16"/>
        <v xml:space="preserve"> -</v>
      </c>
    </row>
    <row r="115" spans="2:20" ht="30">
      <c r="B115" s="141"/>
      <c r="C115" s="138"/>
      <c r="D115" s="144"/>
      <c r="E115" s="49">
        <v>43101</v>
      </c>
      <c r="F115" s="105">
        <v>43465</v>
      </c>
      <c r="G115" s="11" t="s">
        <v>125</v>
      </c>
      <c r="H115" s="50">
        <v>1</v>
      </c>
      <c r="I115" s="50">
        <f>+J115</f>
        <v>1</v>
      </c>
      <c r="J115" s="50">
        <v>1</v>
      </c>
      <c r="K115" s="82">
        <v>1</v>
      </c>
      <c r="L115" s="23">
        <f t="shared" si="12"/>
        <v>1</v>
      </c>
      <c r="M115" s="24">
        <f t="shared" si="13"/>
        <v>0.49722222222222223</v>
      </c>
      <c r="N115" s="25">
        <f t="shared" si="14"/>
        <v>1</v>
      </c>
      <c r="O115" s="118">
        <v>2210708</v>
      </c>
      <c r="P115" s="50">
        <v>0</v>
      </c>
      <c r="Q115" s="50">
        <v>0</v>
      </c>
      <c r="R115" s="50">
        <v>0</v>
      </c>
      <c r="S115" s="28" t="str">
        <f t="shared" si="15"/>
        <v xml:space="preserve"> -</v>
      </c>
      <c r="T115" s="25" t="str">
        <f t="shared" si="16"/>
        <v xml:space="preserve"> -</v>
      </c>
    </row>
    <row r="116" spans="2:20" ht="30">
      <c r="B116" s="141"/>
      <c r="C116" s="138"/>
      <c r="D116" s="144"/>
      <c r="E116" s="49">
        <v>43101</v>
      </c>
      <c r="F116" s="105">
        <v>43465</v>
      </c>
      <c r="G116" s="11" t="s">
        <v>126</v>
      </c>
      <c r="H116" s="50">
        <v>48</v>
      </c>
      <c r="I116" s="50" t="e">
        <f>+J116+(#REF!-#REF!)</f>
        <v>#REF!</v>
      </c>
      <c r="J116" s="50">
        <v>12</v>
      </c>
      <c r="K116" s="82">
        <v>14</v>
      </c>
      <c r="L116" s="23">
        <f t="shared" si="12"/>
        <v>1.1666666666666667</v>
      </c>
      <c r="M116" s="24">
        <f t="shared" si="13"/>
        <v>0.49722222222222223</v>
      </c>
      <c r="N116" s="25">
        <f t="shared" si="14"/>
        <v>1</v>
      </c>
      <c r="O116" s="118">
        <v>2210708</v>
      </c>
      <c r="P116" s="50">
        <v>65000</v>
      </c>
      <c r="Q116" s="50">
        <v>0</v>
      </c>
      <c r="R116" s="50">
        <v>0</v>
      </c>
      <c r="S116" s="28">
        <f t="shared" si="15"/>
        <v>0</v>
      </c>
      <c r="T116" s="25" t="str">
        <f t="shared" si="16"/>
        <v xml:space="preserve"> -</v>
      </c>
    </row>
    <row r="117" spans="2:20" ht="60">
      <c r="B117" s="141"/>
      <c r="C117" s="138"/>
      <c r="D117" s="144"/>
      <c r="E117" s="49">
        <v>43101</v>
      </c>
      <c r="F117" s="105">
        <v>43465</v>
      </c>
      <c r="G117" s="8" t="s">
        <v>127</v>
      </c>
      <c r="H117" s="50">
        <v>1</v>
      </c>
      <c r="I117" s="50">
        <f>+J117</f>
        <v>1</v>
      </c>
      <c r="J117" s="50">
        <v>1</v>
      </c>
      <c r="K117" s="82">
        <v>1</v>
      </c>
      <c r="L117" s="23">
        <f t="shared" si="12"/>
        <v>1</v>
      </c>
      <c r="M117" s="24">
        <f t="shared" si="13"/>
        <v>0.49722222222222223</v>
      </c>
      <c r="N117" s="25">
        <f t="shared" si="14"/>
        <v>1</v>
      </c>
      <c r="O117" s="118" t="s">
        <v>181</v>
      </c>
      <c r="P117" s="50">
        <v>9500</v>
      </c>
      <c r="Q117" s="50">
        <v>4609</v>
      </c>
      <c r="R117" s="50">
        <v>0</v>
      </c>
      <c r="S117" s="28">
        <f t="shared" si="15"/>
        <v>0.48515789473684212</v>
      </c>
      <c r="T117" s="25" t="str">
        <f t="shared" si="16"/>
        <v xml:space="preserve"> -</v>
      </c>
    </row>
    <row r="118" spans="2:20" ht="30">
      <c r="B118" s="141"/>
      <c r="C118" s="138"/>
      <c r="D118" s="144"/>
      <c r="E118" s="49">
        <v>43101</v>
      </c>
      <c r="F118" s="105">
        <v>43465</v>
      </c>
      <c r="G118" s="8" t="s">
        <v>128</v>
      </c>
      <c r="H118" s="50">
        <v>1</v>
      </c>
      <c r="I118" s="50">
        <f>+J118</f>
        <v>1</v>
      </c>
      <c r="J118" s="50">
        <v>1</v>
      </c>
      <c r="K118" s="82">
        <v>1</v>
      </c>
      <c r="L118" s="23">
        <f t="shared" si="12"/>
        <v>1</v>
      </c>
      <c r="M118" s="24">
        <f t="shared" si="13"/>
        <v>0.49722222222222223</v>
      </c>
      <c r="N118" s="25">
        <f t="shared" si="14"/>
        <v>1</v>
      </c>
      <c r="O118" s="118" t="s">
        <v>181</v>
      </c>
      <c r="P118" s="50">
        <v>10000</v>
      </c>
      <c r="Q118" s="50">
        <v>0</v>
      </c>
      <c r="R118" s="50">
        <v>0</v>
      </c>
      <c r="S118" s="28">
        <f t="shared" si="15"/>
        <v>0</v>
      </c>
      <c r="T118" s="25" t="str">
        <f t="shared" si="16"/>
        <v xml:space="preserve"> -</v>
      </c>
    </row>
    <row r="119" spans="2:20" ht="60">
      <c r="B119" s="141"/>
      <c r="C119" s="138"/>
      <c r="D119" s="144"/>
      <c r="E119" s="49">
        <v>43101</v>
      </c>
      <c r="F119" s="105">
        <v>43465</v>
      </c>
      <c r="G119" s="8" t="s">
        <v>129</v>
      </c>
      <c r="H119" s="50">
        <v>1</v>
      </c>
      <c r="I119" s="50" t="e">
        <f>+J119+(#REF!-#REF!)</f>
        <v>#REF!</v>
      </c>
      <c r="J119" s="50">
        <v>0</v>
      </c>
      <c r="K119" s="82">
        <v>0</v>
      </c>
      <c r="L119" s="23" t="e">
        <f t="shared" si="12"/>
        <v>#DIV/0!</v>
      </c>
      <c r="M119" s="24">
        <f t="shared" si="13"/>
        <v>0.49722222222222223</v>
      </c>
      <c r="N119" s="25" t="str">
        <f t="shared" si="14"/>
        <v xml:space="preserve"> -</v>
      </c>
      <c r="O119" s="118">
        <v>2210708</v>
      </c>
      <c r="P119" s="50">
        <v>0</v>
      </c>
      <c r="Q119" s="50">
        <v>0</v>
      </c>
      <c r="R119" s="50">
        <v>0</v>
      </c>
      <c r="S119" s="28" t="str">
        <f t="shared" si="15"/>
        <v xml:space="preserve"> -</v>
      </c>
      <c r="T119" s="25" t="str">
        <f t="shared" si="16"/>
        <v xml:space="preserve"> -</v>
      </c>
    </row>
    <row r="120" spans="2:20" ht="60" customHeight="1" thickBot="1">
      <c r="B120" s="141"/>
      <c r="C120" s="138"/>
      <c r="D120" s="145"/>
      <c r="E120" s="53">
        <v>43101</v>
      </c>
      <c r="F120" s="106">
        <v>43465</v>
      </c>
      <c r="G120" s="15" t="s">
        <v>130</v>
      </c>
      <c r="H120" s="54">
        <v>60000</v>
      </c>
      <c r="I120" s="54" t="e">
        <f>+J120+(#REF!-#REF!)</f>
        <v>#REF!</v>
      </c>
      <c r="J120" s="54">
        <v>20000</v>
      </c>
      <c r="K120" s="83">
        <v>14041</v>
      </c>
      <c r="L120" s="89">
        <f t="shared" si="12"/>
        <v>0.70204999999999995</v>
      </c>
      <c r="M120" s="93">
        <f t="shared" si="13"/>
        <v>0.49722222222222223</v>
      </c>
      <c r="N120" s="56">
        <f t="shared" si="14"/>
        <v>0.70204999999999995</v>
      </c>
      <c r="O120" s="119" t="s">
        <v>181</v>
      </c>
      <c r="P120" s="54">
        <v>71750</v>
      </c>
      <c r="Q120" s="54">
        <v>71750</v>
      </c>
      <c r="R120" s="54">
        <v>30750</v>
      </c>
      <c r="S120" s="55">
        <f t="shared" si="15"/>
        <v>1</v>
      </c>
      <c r="T120" s="56">
        <f t="shared" si="16"/>
        <v>0.42857142857142855</v>
      </c>
    </row>
    <row r="121" spans="2:20" ht="30">
      <c r="B121" s="141"/>
      <c r="C121" s="138"/>
      <c r="D121" s="146" t="s">
        <v>165</v>
      </c>
      <c r="E121" s="69">
        <v>43101</v>
      </c>
      <c r="F121" s="109">
        <v>43465</v>
      </c>
      <c r="G121" s="13" t="s">
        <v>131</v>
      </c>
      <c r="H121" s="70">
        <v>4</v>
      </c>
      <c r="I121" s="70" t="e">
        <f>+J121+(#REF!-#REF!)</f>
        <v>#REF!</v>
      </c>
      <c r="J121" s="70">
        <v>1</v>
      </c>
      <c r="K121" s="85">
        <v>1</v>
      </c>
      <c r="L121" s="90">
        <f t="shared" si="12"/>
        <v>1</v>
      </c>
      <c r="M121" s="95">
        <f t="shared" si="13"/>
        <v>0.49722222222222223</v>
      </c>
      <c r="N121" s="72">
        <f t="shared" si="14"/>
        <v>1</v>
      </c>
      <c r="O121" s="120">
        <v>2210708</v>
      </c>
      <c r="P121" s="70">
        <v>0</v>
      </c>
      <c r="Q121" s="70">
        <v>0</v>
      </c>
      <c r="R121" s="70">
        <v>0</v>
      </c>
      <c r="S121" s="71" t="str">
        <f t="shared" si="15"/>
        <v xml:space="preserve"> -</v>
      </c>
      <c r="T121" s="72" t="str">
        <f t="shared" si="16"/>
        <v xml:space="preserve"> -</v>
      </c>
    </row>
    <row r="122" spans="2:20" ht="30">
      <c r="B122" s="141"/>
      <c r="C122" s="138"/>
      <c r="D122" s="147"/>
      <c r="E122" s="49">
        <v>43101</v>
      </c>
      <c r="F122" s="105">
        <v>43465</v>
      </c>
      <c r="G122" s="11" t="s">
        <v>132</v>
      </c>
      <c r="H122" s="50">
        <v>6</v>
      </c>
      <c r="I122" s="50" t="e">
        <f>+J122+(#REF!-#REF!)</f>
        <v>#REF!</v>
      </c>
      <c r="J122" s="50">
        <v>2</v>
      </c>
      <c r="K122" s="82">
        <v>0</v>
      </c>
      <c r="L122" s="23">
        <f t="shared" si="12"/>
        <v>0</v>
      </c>
      <c r="M122" s="24">
        <f t="shared" si="13"/>
        <v>0.49722222222222223</v>
      </c>
      <c r="N122" s="25">
        <f t="shared" si="14"/>
        <v>0</v>
      </c>
      <c r="O122" s="118">
        <v>2210708</v>
      </c>
      <c r="P122" s="50">
        <v>0</v>
      </c>
      <c r="Q122" s="50">
        <v>0</v>
      </c>
      <c r="R122" s="50">
        <v>0</v>
      </c>
      <c r="S122" s="28" t="str">
        <f t="shared" si="15"/>
        <v xml:space="preserve"> -</v>
      </c>
      <c r="T122" s="25" t="str">
        <f t="shared" si="16"/>
        <v xml:space="preserve"> -</v>
      </c>
    </row>
    <row r="123" spans="2:20" ht="45">
      <c r="B123" s="141"/>
      <c r="C123" s="138"/>
      <c r="D123" s="147"/>
      <c r="E123" s="49">
        <v>43101</v>
      </c>
      <c r="F123" s="105">
        <v>43465</v>
      </c>
      <c r="G123" s="8" t="s">
        <v>133</v>
      </c>
      <c r="H123" s="28">
        <v>0.3</v>
      </c>
      <c r="I123" s="28" t="e">
        <f>+J123+(#REF!-#REF!)</f>
        <v>#REF!</v>
      </c>
      <c r="J123" s="28">
        <v>0.2</v>
      </c>
      <c r="K123" s="84">
        <v>0.1</v>
      </c>
      <c r="L123" s="23">
        <f t="shared" si="12"/>
        <v>0.5</v>
      </c>
      <c r="M123" s="24">
        <f t="shared" si="13"/>
        <v>0.49722222222222223</v>
      </c>
      <c r="N123" s="25">
        <f t="shared" si="14"/>
        <v>0.5</v>
      </c>
      <c r="O123" s="118" t="s">
        <v>181</v>
      </c>
      <c r="P123" s="50">
        <v>0</v>
      </c>
      <c r="Q123" s="50">
        <v>0</v>
      </c>
      <c r="R123" s="50">
        <v>0</v>
      </c>
      <c r="S123" s="28" t="str">
        <f t="shared" si="15"/>
        <v xml:space="preserve"> -</v>
      </c>
      <c r="T123" s="25" t="str">
        <f t="shared" si="16"/>
        <v xml:space="preserve"> -</v>
      </c>
    </row>
    <row r="124" spans="2:20" ht="30">
      <c r="B124" s="141"/>
      <c r="C124" s="138"/>
      <c r="D124" s="147"/>
      <c r="E124" s="49">
        <v>43101</v>
      </c>
      <c r="F124" s="105">
        <v>43465</v>
      </c>
      <c r="G124" s="8" t="s">
        <v>134</v>
      </c>
      <c r="H124" s="50">
        <v>1</v>
      </c>
      <c r="I124" s="50">
        <f>+J124</f>
        <v>1</v>
      </c>
      <c r="J124" s="50">
        <v>1</v>
      </c>
      <c r="K124" s="82">
        <v>1</v>
      </c>
      <c r="L124" s="23">
        <f t="shared" si="12"/>
        <v>1</v>
      </c>
      <c r="M124" s="24">
        <f t="shared" si="13"/>
        <v>0.49722222222222223</v>
      </c>
      <c r="N124" s="25">
        <f t="shared" si="14"/>
        <v>1</v>
      </c>
      <c r="O124" s="118">
        <v>2210708</v>
      </c>
      <c r="P124" s="50">
        <v>0</v>
      </c>
      <c r="Q124" s="50">
        <v>0</v>
      </c>
      <c r="R124" s="50">
        <v>0</v>
      </c>
      <c r="S124" s="28" t="str">
        <f t="shared" si="15"/>
        <v xml:space="preserve"> -</v>
      </c>
      <c r="T124" s="25" t="str">
        <f t="shared" si="16"/>
        <v xml:space="preserve"> -</v>
      </c>
    </row>
    <row r="125" spans="2:20" ht="31" thickBot="1">
      <c r="B125" s="141"/>
      <c r="C125" s="139"/>
      <c r="D125" s="149"/>
      <c r="E125" s="53">
        <v>43101</v>
      </c>
      <c r="F125" s="106">
        <v>43465</v>
      </c>
      <c r="G125" s="16" t="s">
        <v>135</v>
      </c>
      <c r="H125" s="54">
        <v>1</v>
      </c>
      <c r="I125" s="54">
        <f>+J125</f>
        <v>1</v>
      </c>
      <c r="J125" s="54">
        <v>1</v>
      </c>
      <c r="K125" s="83">
        <v>1</v>
      </c>
      <c r="L125" s="89">
        <f t="shared" si="12"/>
        <v>1</v>
      </c>
      <c r="M125" s="93">
        <f t="shared" si="13"/>
        <v>0.49722222222222223</v>
      </c>
      <c r="N125" s="56">
        <f t="shared" si="14"/>
        <v>1</v>
      </c>
      <c r="O125" s="119">
        <v>2210708</v>
      </c>
      <c r="P125" s="54">
        <v>0</v>
      </c>
      <c r="Q125" s="54">
        <v>0</v>
      </c>
      <c r="R125" s="54">
        <v>0</v>
      </c>
      <c r="S125" s="55" t="str">
        <f t="shared" si="15"/>
        <v xml:space="preserve"> -</v>
      </c>
      <c r="T125" s="56" t="str">
        <f t="shared" si="16"/>
        <v xml:space="preserve"> -</v>
      </c>
    </row>
    <row r="126" spans="2:20" ht="13" customHeight="1" thickBot="1">
      <c r="B126" s="141"/>
      <c r="C126" s="37"/>
      <c r="D126" s="9"/>
      <c r="E126" s="38"/>
      <c r="F126" s="38"/>
      <c r="G126" s="34"/>
      <c r="H126" s="35"/>
      <c r="I126" s="103"/>
      <c r="J126" s="35"/>
      <c r="K126" s="35"/>
      <c r="L126" s="39"/>
      <c r="M126" s="34"/>
      <c r="N126" s="34"/>
      <c r="O126" s="37"/>
      <c r="P126" s="35"/>
      <c r="Q126" s="35"/>
      <c r="R126" s="35"/>
      <c r="S126" s="36"/>
      <c r="T126" s="40"/>
    </row>
    <row r="127" spans="2:20" ht="46" thickBot="1">
      <c r="B127" s="142"/>
      <c r="C127" s="64" t="s">
        <v>171</v>
      </c>
      <c r="D127" s="63" t="s">
        <v>166</v>
      </c>
      <c r="E127" s="57">
        <v>43101</v>
      </c>
      <c r="F127" s="57">
        <v>43465</v>
      </c>
      <c r="G127" s="58" t="s">
        <v>136</v>
      </c>
      <c r="H127" s="59">
        <v>7</v>
      </c>
      <c r="I127" s="54">
        <f>+J127</f>
        <v>7</v>
      </c>
      <c r="J127" s="59">
        <v>7</v>
      </c>
      <c r="K127" s="79">
        <v>10</v>
      </c>
      <c r="L127" s="87">
        <f t="shared" si="12"/>
        <v>1.4285714285714286</v>
      </c>
      <c r="M127" s="94">
        <f t="shared" si="13"/>
        <v>0.49722222222222223</v>
      </c>
      <c r="N127" s="61">
        <f t="shared" si="14"/>
        <v>1</v>
      </c>
      <c r="O127" s="115">
        <v>2210168</v>
      </c>
      <c r="P127" s="59">
        <v>20000</v>
      </c>
      <c r="Q127" s="59">
        <v>19200</v>
      </c>
      <c r="R127" s="59">
        <v>0</v>
      </c>
      <c r="S127" s="60">
        <f t="shared" si="15"/>
        <v>0.96</v>
      </c>
      <c r="T127" s="61" t="str">
        <f t="shared" si="16"/>
        <v xml:space="preserve"> -</v>
      </c>
    </row>
    <row r="128" spans="2:20" ht="13" customHeight="1" thickBot="1">
      <c r="B128" s="62"/>
      <c r="C128" s="41"/>
      <c r="D128" s="42"/>
      <c r="E128" s="43"/>
      <c r="F128" s="43"/>
      <c r="G128" s="41"/>
      <c r="H128" s="48"/>
      <c r="I128" s="104"/>
      <c r="J128" s="48"/>
      <c r="K128" s="48"/>
      <c r="L128" s="45"/>
      <c r="M128" s="46"/>
      <c r="N128" s="46"/>
      <c r="O128" s="41"/>
      <c r="P128" s="44"/>
      <c r="Q128" s="44"/>
      <c r="R128" s="44"/>
      <c r="S128" s="46"/>
      <c r="T128" s="47"/>
    </row>
    <row r="129" spans="2:20" ht="45">
      <c r="B129" s="140" t="s">
        <v>170</v>
      </c>
      <c r="C129" s="137" t="s">
        <v>169</v>
      </c>
      <c r="D129" s="150" t="s">
        <v>167</v>
      </c>
      <c r="E129" s="51">
        <v>43101</v>
      </c>
      <c r="F129" s="51">
        <v>43465</v>
      </c>
      <c r="G129" s="10" t="s">
        <v>137</v>
      </c>
      <c r="H129" s="52">
        <v>210</v>
      </c>
      <c r="I129" s="70" t="e">
        <f>+J129+(#REF!-#REF!)</f>
        <v>#REF!</v>
      </c>
      <c r="J129" s="52">
        <v>70</v>
      </c>
      <c r="K129" s="81">
        <v>45</v>
      </c>
      <c r="L129" s="18">
        <f t="shared" si="12"/>
        <v>0.6428571428571429</v>
      </c>
      <c r="M129" s="19">
        <f t="shared" si="13"/>
        <v>0.49722222222222223</v>
      </c>
      <c r="N129" s="20">
        <f t="shared" si="14"/>
        <v>0.6428571428571429</v>
      </c>
      <c r="O129" s="117">
        <v>2210711</v>
      </c>
      <c r="P129" s="52">
        <v>31000</v>
      </c>
      <c r="Q129" s="52">
        <v>30250</v>
      </c>
      <c r="R129" s="52">
        <v>0</v>
      </c>
      <c r="S129" s="21">
        <f t="shared" si="15"/>
        <v>0.97580645161290325</v>
      </c>
      <c r="T129" s="20" t="str">
        <f t="shared" si="16"/>
        <v xml:space="preserve"> -</v>
      </c>
    </row>
    <row r="130" spans="2:20" ht="31" thickBot="1">
      <c r="B130" s="141"/>
      <c r="C130" s="138"/>
      <c r="D130" s="148"/>
      <c r="E130" s="65">
        <v>43101</v>
      </c>
      <c r="F130" s="65">
        <v>43465</v>
      </c>
      <c r="G130" s="17" t="s">
        <v>138</v>
      </c>
      <c r="H130" s="66">
        <v>3</v>
      </c>
      <c r="I130" s="54" t="e">
        <f>+J130+(#REF!-#REF!)</f>
        <v>#REF!</v>
      </c>
      <c r="J130" s="66">
        <v>1</v>
      </c>
      <c r="K130" s="86">
        <v>28</v>
      </c>
      <c r="L130" s="91">
        <f t="shared" si="12"/>
        <v>28</v>
      </c>
      <c r="M130" s="92">
        <f t="shared" si="13"/>
        <v>0.49722222222222223</v>
      </c>
      <c r="N130" s="68">
        <f t="shared" si="14"/>
        <v>1</v>
      </c>
      <c r="O130" s="32">
        <v>2210711</v>
      </c>
      <c r="P130" s="66">
        <v>160000</v>
      </c>
      <c r="Q130" s="66">
        <v>159455</v>
      </c>
      <c r="R130" s="66">
        <v>0</v>
      </c>
      <c r="S130" s="67">
        <f t="shared" si="15"/>
        <v>0.99659374999999994</v>
      </c>
      <c r="T130" s="68" t="str">
        <f t="shared" si="16"/>
        <v xml:space="preserve"> -</v>
      </c>
    </row>
    <row r="131" spans="2:20" ht="30">
      <c r="B131" s="141"/>
      <c r="C131" s="138"/>
      <c r="D131" s="143" t="s">
        <v>168</v>
      </c>
      <c r="E131" s="51">
        <v>43101</v>
      </c>
      <c r="F131" s="107">
        <v>43465</v>
      </c>
      <c r="G131" s="10" t="s">
        <v>139</v>
      </c>
      <c r="H131" s="52">
        <v>8</v>
      </c>
      <c r="I131" s="70" t="e">
        <f>+J131+(#REF!-#REF!)</f>
        <v>#REF!</v>
      </c>
      <c r="J131" s="52">
        <v>2</v>
      </c>
      <c r="K131" s="81">
        <v>1</v>
      </c>
      <c r="L131" s="18">
        <f t="shared" si="12"/>
        <v>0.5</v>
      </c>
      <c r="M131" s="19">
        <f t="shared" si="13"/>
        <v>0.49722222222222223</v>
      </c>
      <c r="N131" s="20">
        <f t="shared" si="14"/>
        <v>0.5</v>
      </c>
      <c r="O131" s="117">
        <v>2210711</v>
      </c>
      <c r="P131" s="52">
        <v>90000</v>
      </c>
      <c r="Q131" s="52">
        <v>40066</v>
      </c>
      <c r="R131" s="52">
        <v>0</v>
      </c>
      <c r="S131" s="21">
        <f t="shared" si="15"/>
        <v>0.44517777777777778</v>
      </c>
      <c r="T131" s="20" t="str">
        <f t="shared" si="16"/>
        <v xml:space="preserve"> -</v>
      </c>
    </row>
    <row r="132" spans="2:20" ht="30">
      <c r="B132" s="141"/>
      <c r="C132" s="138"/>
      <c r="D132" s="144"/>
      <c r="E132" s="49">
        <v>43101</v>
      </c>
      <c r="F132" s="105">
        <v>43465</v>
      </c>
      <c r="G132" s="8" t="s">
        <v>140</v>
      </c>
      <c r="H132" s="50">
        <v>450</v>
      </c>
      <c r="I132" s="50" t="e">
        <f>+J132+(#REF!-#REF!)</f>
        <v>#REF!</v>
      </c>
      <c r="J132" s="50">
        <v>150</v>
      </c>
      <c r="K132" s="82">
        <v>200</v>
      </c>
      <c r="L132" s="23">
        <f t="shared" si="12"/>
        <v>1.3333333333333333</v>
      </c>
      <c r="M132" s="24">
        <f t="shared" si="13"/>
        <v>0.49722222222222223</v>
      </c>
      <c r="N132" s="25">
        <f t="shared" si="14"/>
        <v>1</v>
      </c>
      <c r="O132" s="118">
        <v>2210711</v>
      </c>
      <c r="P132" s="50">
        <v>60000</v>
      </c>
      <c r="Q132" s="50">
        <v>52528</v>
      </c>
      <c r="R132" s="50">
        <v>0</v>
      </c>
      <c r="S132" s="28">
        <f t="shared" si="15"/>
        <v>0.87546666666666662</v>
      </c>
      <c r="T132" s="25" t="str">
        <f t="shared" si="16"/>
        <v xml:space="preserve"> -</v>
      </c>
    </row>
    <row r="133" spans="2:20" ht="30">
      <c r="B133" s="141"/>
      <c r="C133" s="138"/>
      <c r="D133" s="144"/>
      <c r="E133" s="49">
        <v>43101</v>
      </c>
      <c r="F133" s="105">
        <v>43465</v>
      </c>
      <c r="G133" s="8" t="s">
        <v>141</v>
      </c>
      <c r="H133" s="50">
        <v>1</v>
      </c>
      <c r="I133" s="50">
        <f>+J133</f>
        <v>1</v>
      </c>
      <c r="J133" s="50">
        <v>1</v>
      </c>
      <c r="K133" s="82">
        <v>1</v>
      </c>
      <c r="L133" s="23">
        <f t="shared" si="12"/>
        <v>1</v>
      </c>
      <c r="M133" s="24">
        <f t="shared" si="13"/>
        <v>0.49722222222222223</v>
      </c>
      <c r="N133" s="25">
        <f t="shared" si="14"/>
        <v>1</v>
      </c>
      <c r="O133" s="118" t="s">
        <v>181</v>
      </c>
      <c r="P133" s="50">
        <v>207200</v>
      </c>
      <c r="Q133" s="50">
        <v>61200</v>
      </c>
      <c r="R133" s="50">
        <v>0</v>
      </c>
      <c r="S133" s="28">
        <f t="shared" si="15"/>
        <v>0.29536679536679539</v>
      </c>
      <c r="T133" s="25" t="str">
        <f t="shared" si="16"/>
        <v xml:space="preserve"> -</v>
      </c>
    </row>
    <row r="134" spans="2:20" ht="60">
      <c r="B134" s="141"/>
      <c r="C134" s="138"/>
      <c r="D134" s="144"/>
      <c r="E134" s="49">
        <v>43101</v>
      </c>
      <c r="F134" s="105">
        <v>43465</v>
      </c>
      <c r="G134" s="8" t="s">
        <v>142</v>
      </c>
      <c r="H134" s="50">
        <v>1</v>
      </c>
      <c r="I134" s="50">
        <f>+J134</f>
        <v>1</v>
      </c>
      <c r="J134" s="50">
        <v>1</v>
      </c>
      <c r="K134" s="82">
        <v>0.5</v>
      </c>
      <c r="L134" s="23">
        <f t="shared" si="12"/>
        <v>0.5</v>
      </c>
      <c r="M134" s="24">
        <f t="shared" si="13"/>
        <v>0.49722222222222223</v>
      </c>
      <c r="N134" s="25">
        <f t="shared" si="14"/>
        <v>0.5</v>
      </c>
      <c r="O134" s="118">
        <v>2210711</v>
      </c>
      <c r="P134" s="50">
        <v>81000</v>
      </c>
      <c r="Q134" s="50">
        <v>11000</v>
      </c>
      <c r="R134" s="50">
        <v>0</v>
      </c>
      <c r="S134" s="28">
        <f t="shared" si="15"/>
        <v>0.13580246913580246</v>
      </c>
      <c r="T134" s="25" t="str">
        <f t="shared" si="16"/>
        <v xml:space="preserve"> -</v>
      </c>
    </row>
    <row r="135" spans="2:20" ht="30">
      <c r="B135" s="141"/>
      <c r="C135" s="138"/>
      <c r="D135" s="144"/>
      <c r="E135" s="49">
        <v>43101</v>
      </c>
      <c r="F135" s="105">
        <v>43465</v>
      </c>
      <c r="G135" s="8" t="s">
        <v>143</v>
      </c>
      <c r="H135" s="50">
        <v>4</v>
      </c>
      <c r="I135" s="50" t="e">
        <f>+J135+(#REF!-#REF!)</f>
        <v>#REF!</v>
      </c>
      <c r="J135" s="50">
        <v>1</v>
      </c>
      <c r="K135" s="82">
        <v>0</v>
      </c>
      <c r="L135" s="23">
        <f t="shared" si="12"/>
        <v>0</v>
      </c>
      <c r="M135" s="24">
        <f t="shared" si="13"/>
        <v>0.49722222222222223</v>
      </c>
      <c r="N135" s="25">
        <f t="shared" si="14"/>
        <v>0</v>
      </c>
      <c r="O135" s="118">
        <v>2210711</v>
      </c>
      <c r="P135" s="50">
        <v>0</v>
      </c>
      <c r="Q135" s="50">
        <v>0</v>
      </c>
      <c r="R135" s="50">
        <v>0</v>
      </c>
      <c r="S135" s="28" t="str">
        <f t="shared" si="15"/>
        <v xml:space="preserve"> -</v>
      </c>
      <c r="T135" s="25" t="str">
        <f t="shared" si="16"/>
        <v xml:space="preserve"> -</v>
      </c>
    </row>
    <row r="136" spans="2:20" ht="61" thickBot="1">
      <c r="B136" s="142"/>
      <c r="C136" s="139"/>
      <c r="D136" s="145"/>
      <c r="E136" s="53">
        <v>43101</v>
      </c>
      <c r="F136" s="106">
        <v>43465</v>
      </c>
      <c r="G136" s="16" t="s">
        <v>144</v>
      </c>
      <c r="H136" s="54">
        <v>1</v>
      </c>
      <c r="I136" s="54">
        <f>+J136</f>
        <v>1</v>
      </c>
      <c r="J136" s="54">
        <v>1</v>
      </c>
      <c r="K136" s="83">
        <v>0</v>
      </c>
      <c r="L136" s="89">
        <f t="shared" si="12"/>
        <v>0</v>
      </c>
      <c r="M136" s="92">
        <f t="shared" si="13"/>
        <v>0.49722222222222223</v>
      </c>
      <c r="N136" s="68">
        <f t="shared" si="14"/>
        <v>0</v>
      </c>
      <c r="O136" s="119" t="s">
        <v>181</v>
      </c>
      <c r="P136" s="66">
        <v>0</v>
      </c>
      <c r="Q136" s="66">
        <v>0</v>
      </c>
      <c r="R136" s="66">
        <v>0</v>
      </c>
      <c r="S136" s="67" t="str">
        <f t="shared" si="15"/>
        <v xml:space="preserve"> -</v>
      </c>
      <c r="T136" s="68" t="str">
        <f t="shared" si="16"/>
        <v xml:space="preserve"> -</v>
      </c>
    </row>
    <row r="137" spans="2:20" ht="21" customHeight="1" thickBot="1">
      <c r="M137" s="102">
        <f>+AVERAGE(M12:M28,M30,M32:M63,M65:M105,M107:M125,M127,M129:M136)</f>
        <v>0.49722222222222151</v>
      </c>
      <c r="N137" s="97">
        <f>+AVERAGE(N12:N28,N30,N32:N63,N65:N105,N107:N125,N127,N129:N136)</f>
        <v>0.65891518050401987</v>
      </c>
      <c r="O137" s="101"/>
      <c r="P137" s="98">
        <f>+SUM(P12:P28,P30,P32:P63,P65:P105,P107:P125,P127,P129:P136)</f>
        <v>22337563</v>
      </c>
      <c r="Q137" s="99">
        <f>+SUM(Q12:Q28,Q30,Q32:Q63,Q65:Q105,Q107:Q125,Q127,Q129:Q136)</f>
        <v>15600249</v>
      </c>
      <c r="R137" s="99">
        <f>+SUM(R12:R28,R30,R32:R63,R65:R105,R107:R125,R127,R129:R136)</f>
        <v>1651192</v>
      </c>
      <c r="S137" s="100">
        <f t="shared" si="15"/>
        <v>0.69838634590532545</v>
      </c>
      <c r="T137" s="97">
        <f t="shared" si="16"/>
        <v>0.10584395159333675</v>
      </c>
    </row>
  </sheetData>
  <mergeCells count="45">
    <mergeCell ref="D114:D120"/>
    <mergeCell ref="D121:D125"/>
    <mergeCell ref="B2:T2"/>
    <mergeCell ref="B3:T3"/>
    <mergeCell ref="B4:T4"/>
    <mergeCell ref="D8:K8"/>
    <mergeCell ref="B9:B11"/>
    <mergeCell ref="C9:C11"/>
    <mergeCell ref="D9:D11"/>
    <mergeCell ref="E9:F10"/>
    <mergeCell ref="G9:K9"/>
    <mergeCell ref="M9:N9"/>
    <mergeCell ref="O9:T10"/>
    <mergeCell ref="G10:G11"/>
    <mergeCell ref="H10:H11"/>
    <mergeCell ref="I10:I11"/>
    <mergeCell ref="D75:D82"/>
    <mergeCell ref="D83:D85"/>
    <mergeCell ref="D86:D90"/>
    <mergeCell ref="D91:D105"/>
    <mergeCell ref="D107:D113"/>
    <mergeCell ref="M10:M11"/>
    <mergeCell ref="N10:N11"/>
    <mergeCell ref="B12:B30"/>
    <mergeCell ref="D14:D18"/>
    <mergeCell ref="J10:J11"/>
    <mergeCell ref="K10:K11"/>
    <mergeCell ref="C12:C28"/>
    <mergeCell ref="D19:D28"/>
    <mergeCell ref="B129:B136"/>
    <mergeCell ref="C129:C136"/>
    <mergeCell ref="D129:D130"/>
    <mergeCell ref="D131:D136"/>
    <mergeCell ref="B32:B127"/>
    <mergeCell ref="C32:C63"/>
    <mergeCell ref="D32:D37"/>
    <mergeCell ref="D38:D49"/>
    <mergeCell ref="D50:D51"/>
    <mergeCell ref="D52:D53"/>
    <mergeCell ref="D54:D56"/>
    <mergeCell ref="D57:D60"/>
    <mergeCell ref="D62:D63"/>
    <mergeCell ref="C107:C125"/>
    <mergeCell ref="C65:C105"/>
    <mergeCell ref="D65:D74"/>
  </mergeCells>
  <printOptions horizontalCentered="1"/>
  <pageMargins left="0.98425196850393704" right="0.39370078740157483" top="0.39370078740157483" bottom="0.39370078740157483" header="0.31496062992125984" footer="0.31496062992125984"/>
  <pageSetup paperSize="5" scale="75" pageOrder="overThenDown" orientation="landscape"/>
  <headerFooter>
    <oddHeader>&amp;F</oddHeader>
  </headerFooter>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1</vt:i4>
      </vt:variant>
    </vt:vector>
  </HeadingPairs>
  <TitlesOfParts>
    <vt:vector size="1" baseType="lpstr">
      <vt:lpstr>2018</vt:lpstr>
    </vt:vector>
  </TitlesOfParts>
  <Company>Hewlett-Packard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Andres F Ariza C</cp:lastModifiedBy>
  <cp:lastPrinted>2010-09-21T16:46:22Z</cp:lastPrinted>
  <dcterms:created xsi:type="dcterms:W3CDTF">2008-07-08T21:30:46Z</dcterms:created>
  <dcterms:modified xsi:type="dcterms:W3CDTF">2018-07-26T14:51:38Z</dcterms:modified>
</cp:coreProperties>
</file>