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5" i="9"/>
  <c r="N15" i="9"/>
  <c r="L16" i="9"/>
  <c r="N16" i="9"/>
  <c r="L17" i="9"/>
  <c r="N17" i="9"/>
  <c r="I17" i="9"/>
  <c r="I16" i="9"/>
  <c r="I15" i="9"/>
  <c r="I13" i="9"/>
  <c r="I12" i="9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</calcChain>
</file>

<file path=xl/sharedStrings.xml><?xml version="1.0" encoding="utf-8"?>
<sst xmlns="http://schemas.openxmlformats.org/spreadsheetml/2006/main" count="44" uniqueCount="40">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</sst>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6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5" fontId="5" fillId="0" borderId="4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215900</xdr:rowOff>
    </xdr:from>
    <xdr:to>
      <xdr:col>17</xdr:col>
      <xdr:colOff>723900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406400"/>
          <a:ext cx="2489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81" t="s">
        <v>16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2:20" ht="20.100000000000001" customHeight="1" x14ac:dyDescent="0.2">
      <c r="B3" s="81" t="s">
        <v>19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2:20" ht="20.100000000000001" customHeight="1" x14ac:dyDescent="0.2">
      <c r="B4" s="81" t="s">
        <v>27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43465</v>
      </c>
      <c r="D8" s="82" t="s">
        <v>3</v>
      </c>
      <c r="E8" s="83"/>
      <c r="F8" s="83"/>
      <c r="G8" s="83"/>
      <c r="H8" s="83"/>
      <c r="I8" s="83"/>
      <c r="J8" s="83"/>
      <c r="K8" s="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5" t="s">
        <v>17</v>
      </c>
      <c r="C9" s="88" t="s">
        <v>18</v>
      </c>
      <c r="D9" s="90" t="s">
        <v>0</v>
      </c>
      <c r="E9" s="93" t="s">
        <v>4</v>
      </c>
      <c r="F9" s="93"/>
      <c r="G9" s="93" t="s">
        <v>5</v>
      </c>
      <c r="H9" s="93"/>
      <c r="I9" s="93"/>
      <c r="J9" s="93"/>
      <c r="K9" s="95"/>
      <c r="L9" s="5"/>
      <c r="M9" s="90" t="s">
        <v>6</v>
      </c>
      <c r="N9" s="95"/>
      <c r="O9" s="104" t="s">
        <v>24</v>
      </c>
      <c r="P9" s="105"/>
      <c r="Q9" s="105"/>
      <c r="R9" s="105"/>
      <c r="S9" s="105"/>
      <c r="T9" s="106"/>
    </row>
    <row r="10" spans="2:20" ht="17.100000000000001" customHeight="1" x14ac:dyDescent="0.2">
      <c r="B10" s="86"/>
      <c r="C10" s="89"/>
      <c r="D10" s="91"/>
      <c r="E10" s="94"/>
      <c r="F10" s="94"/>
      <c r="G10" s="94" t="s">
        <v>7</v>
      </c>
      <c r="H10" s="69" t="s">
        <v>25</v>
      </c>
      <c r="I10" s="69" t="s">
        <v>26</v>
      </c>
      <c r="J10" s="98" t="s">
        <v>1</v>
      </c>
      <c r="K10" s="96" t="s">
        <v>8</v>
      </c>
      <c r="L10" s="6"/>
      <c r="M10" s="100" t="s">
        <v>9</v>
      </c>
      <c r="N10" s="102" t="s">
        <v>10</v>
      </c>
      <c r="O10" s="107"/>
      <c r="P10" s="108"/>
      <c r="Q10" s="108"/>
      <c r="R10" s="108"/>
      <c r="S10" s="108"/>
      <c r="T10" s="109"/>
    </row>
    <row r="11" spans="2:20" ht="37.5" customHeight="1" thickBot="1" x14ac:dyDescent="0.25">
      <c r="B11" s="87"/>
      <c r="C11" s="89"/>
      <c r="D11" s="92"/>
      <c r="E11" s="21" t="s">
        <v>11</v>
      </c>
      <c r="F11" s="21" t="s">
        <v>12</v>
      </c>
      <c r="G11" s="69"/>
      <c r="H11" s="70"/>
      <c r="I11" s="70"/>
      <c r="J11" s="99"/>
      <c r="K11" s="97"/>
      <c r="L11" s="22"/>
      <c r="M11" s="101"/>
      <c r="N11" s="103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 x14ac:dyDescent="0.2">
      <c r="B12" s="71" t="s">
        <v>36</v>
      </c>
      <c r="C12" s="78" t="s">
        <v>37</v>
      </c>
      <c r="D12" s="76" t="s">
        <v>38</v>
      </c>
      <c r="E12" s="37">
        <v>43101</v>
      </c>
      <c r="F12" s="37">
        <v>43465</v>
      </c>
      <c r="G12" s="67" t="s">
        <v>28</v>
      </c>
      <c r="H12" s="38">
        <v>1</v>
      </c>
      <c r="I12" s="38">
        <f>+J12</f>
        <v>1</v>
      </c>
      <c r="J12" s="38">
        <v>1</v>
      </c>
      <c r="K12" s="68">
        <v>64.89</v>
      </c>
      <c r="L12" s="55">
        <f>+K12/J12</f>
        <v>64.89</v>
      </c>
      <c r="M12" s="65">
        <f>DAYS360(E12,$C$8)/DAYS360(E12,F12)</f>
        <v>1</v>
      </c>
      <c r="N12" s="19">
        <f>IF(J12=0," -",IF(L12&gt;100%,100%,L12))</f>
        <v>1</v>
      </c>
      <c r="O12" s="58" t="s">
        <v>39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5.75" thickBot="1" x14ac:dyDescent="0.25">
      <c r="B13" s="72"/>
      <c r="C13" s="80"/>
      <c r="D13" s="77"/>
      <c r="E13" s="45">
        <v>43101</v>
      </c>
      <c r="F13" s="45">
        <v>43465</v>
      </c>
      <c r="G13" s="46" t="s">
        <v>29</v>
      </c>
      <c r="H13" s="47">
        <v>300</v>
      </c>
      <c r="I13" s="47" t="e">
        <f>+J13+(#REF!-#REF!)</f>
        <v>#REF!</v>
      </c>
      <c r="J13" s="47">
        <v>150</v>
      </c>
      <c r="K13" s="48">
        <v>30</v>
      </c>
      <c r="L13" s="56">
        <f t="shared" ref="L13:L17" si="0">+K13/J13</f>
        <v>0.2</v>
      </c>
      <c r="M13" s="66">
        <f t="shared" ref="M13:M17" si="1">DAYS360(E13,$C$8)/DAYS360(E13,F13)</f>
        <v>1</v>
      </c>
      <c r="N13" s="44">
        <f t="shared" ref="N13:N17" si="2">IF(J13=0," -",IF(L13&gt;100%,100%,L13))</f>
        <v>0.2</v>
      </c>
      <c r="O13" s="59" t="s">
        <v>39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2.95" customHeight="1" thickBot="1" x14ac:dyDescent="0.25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45" x14ac:dyDescent="0.2">
      <c r="B15" s="73" t="s">
        <v>35</v>
      </c>
      <c r="C15" s="78" t="s">
        <v>34</v>
      </c>
      <c r="D15" s="110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1" t="e">
        <f>+J15+(#REF!-#REF!)</f>
        <v>#REF!</v>
      </c>
      <c r="J15" s="38">
        <v>1000</v>
      </c>
      <c r="K15" s="62">
        <v>17428.5</v>
      </c>
      <c r="L15" s="55">
        <f t="shared" si="0"/>
        <v>17.4285</v>
      </c>
      <c r="M15" s="52">
        <f t="shared" si="1"/>
        <v>1</v>
      </c>
      <c r="N15" s="49">
        <f t="shared" si="2"/>
        <v>1</v>
      </c>
      <c r="O15" s="58" t="s">
        <v>39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 x14ac:dyDescent="0.2">
      <c r="B16" s="74"/>
      <c r="C16" s="79"/>
      <c r="D16" s="111"/>
      <c r="E16" s="34">
        <v>43101</v>
      </c>
      <c r="F16" s="34">
        <v>43465</v>
      </c>
      <c r="G16" s="10" t="s">
        <v>31</v>
      </c>
      <c r="H16" s="35">
        <v>200000</v>
      </c>
      <c r="I16" s="47" t="e">
        <f>+J16+(#REF!-#REF!)</f>
        <v>#REF!</v>
      </c>
      <c r="J16" s="35">
        <v>50000</v>
      </c>
      <c r="K16" s="63">
        <v>64735</v>
      </c>
      <c r="L16" s="57">
        <f t="shared" si="0"/>
        <v>1.2947</v>
      </c>
      <c r="M16" s="53">
        <f t="shared" si="1"/>
        <v>1</v>
      </c>
      <c r="N16" s="50">
        <f t="shared" si="2"/>
        <v>1</v>
      </c>
      <c r="O16" s="60" t="s">
        <v>39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5.75" thickBot="1" x14ac:dyDescent="0.25">
      <c r="B17" s="75"/>
      <c r="C17" s="80"/>
      <c r="D17" s="112"/>
      <c r="E17" s="40">
        <v>43101</v>
      </c>
      <c r="F17" s="40">
        <v>43465</v>
      </c>
      <c r="G17" s="41" t="s">
        <v>32</v>
      </c>
      <c r="H17" s="42">
        <v>200</v>
      </c>
      <c r="I17" s="42" t="e">
        <f>+J17+(#REF!-#REF!)</f>
        <v>#REF!</v>
      </c>
      <c r="J17" s="42">
        <v>50</v>
      </c>
      <c r="K17" s="64">
        <v>299</v>
      </c>
      <c r="L17" s="56">
        <f t="shared" si="0"/>
        <v>5.98</v>
      </c>
      <c r="M17" s="54">
        <f t="shared" si="1"/>
        <v>1</v>
      </c>
      <c r="N17" s="51">
        <f t="shared" si="2"/>
        <v>1</v>
      </c>
      <c r="O17" s="59" t="s">
        <v>39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 x14ac:dyDescent="0.25">
      <c r="M18" s="28">
        <f>+AVERAGE(M12:M13,M15:M17)</f>
        <v>1</v>
      </c>
      <c r="N18" s="29">
        <f>+AVERAGE(N12:N13,N15:N17)</f>
        <v>0.84000000000000008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2019-03-19T14:46:07Z</dcterms:modified>
</cp:coreProperties>
</file>