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0" l="1"/>
  <c r="N12" i="10"/>
  <c r="L13" i="10"/>
  <c r="N13" i="10"/>
  <c r="L15" i="10"/>
  <c r="N15" i="10"/>
  <c r="L16" i="10"/>
  <c r="N16" i="10"/>
  <c r="L17" i="10"/>
  <c r="N17" i="10"/>
  <c r="I13" i="10"/>
  <c r="I15" i="10"/>
  <c r="I16" i="10"/>
  <c r="I17" i="10"/>
  <c r="I12" i="10"/>
  <c r="R18" i="10"/>
  <c r="T18" i="10"/>
  <c r="P18" i="10"/>
  <c r="S18" i="10"/>
  <c r="Q18" i="10"/>
  <c r="N18" i="10"/>
  <c r="M12" i="10"/>
  <c r="M13" i="10"/>
  <c r="M15" i="10"/>
  <c r="M16" i="10"/>
  <c r="M17" i="10"/>
  <c r="M18" i="10"/>
  <c r="T17" i="10"/>
  <c r="S17" i="10"/>
  <c r="T16" i="10"/>
  <c r="S16" i="10"/>
  <c r="T15" i="10"/>
  <c r="S15" i="10"/>
  <c r="T13" i="10"/>
  <c r="S13" i="10"/>
  <c r="T12" i="10"/>
  <c r="S12" i="10"/>
</calcChain>
</file>

<file path=xl/sharedStrings.xml><?xml version="1.0" encoding="utf-8"?>
<sst xmlns="http://schemas.openxmlformats.org/spreadsheetml/2006/main" count="44" uniqueCount="40">
  <si>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</si>
  <si>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</si>
  <si>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</si>
  <si>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</si>
  <si>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</si>
  <si>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</si>
  <si>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</si>
  <si>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</si>
  <si>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</si>
  <si>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</si>
  <si>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</si>
  <si>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</si>
  <si>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</si>
  <si>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</si>
  <si>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</si>
  <si>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</si>
  <si>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</si>
  <si>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</si>
  <si>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</si>
  <si>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</si>
  <si>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</si>
  <si>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</si>
  <si>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</si>
  <si>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</si>
  <si>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</si>
  <si>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</si>
  <si>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</si>
  <si>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DEPARTAMENTO ADMINISTRATIVO PARA LA DEFENSORÍA DEL ESPACIO PÚBLICO</t>
  </si>
  <si>
    <t>Número de inventarios en línea de los bienes inmuebles del municipio realizados y mantenidos.</t>
  </si>
  <si>
    <t>Número de predios de propiedad del municipio cuya titulación se encuentra pendiente incorporados.</t>
  </si>
  <si>
    <t>Número de M2 de espacio público habilitados para garantizar el uso y goce efectivo.</t>
  </si>
  <si>
    <t>Número de M2 de cesiones tipo A, cesiones obligatorias, andenes y vías.</t>
  </si>
  <si>
    <t>Número de vendedores informales beneficiados con proyectos estratégicos o de reubicación.</t>
  </si>
  <si>
    <t>APROVECHAMIENTO SOCIAL DEL ESPACIO PÚBLICO</t>
  </si>
  <si>
    <t>RED DE ESPACIO PÚBLICO</t>
  </si>
  <si>
    <t>4 - CALIDAD DE VIDA</t>
  </si>
  <si>
    <t>1 - GOBERNANZA DEMOCRÁTICA</t>
  </si>
  <si>
    <t>GOBIERNO LEGAL Y EFECTIVO</t>
  </si>
  <si>
    <t>GESTIÓN INTELIGENTE DEL PATRIMONIO INMOBILIARIO MUNICIPAL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</si>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</sst>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3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 wrapText="1"/>
    </xf>
    <xf numFmtId="3" fontId="5" fillId="3" borderId="37" xfId="0" applyNumberFormat="1" applyFont="1" applyFill="1" applyBorder="1" applyAlignment="1">
      <alignment horizontal="center" vertical="center" wrapText="1"/>
    </xf>
    <xf numFmtId="9" fontId="7" fillId="3" borderId="37" xfId="0" applyNumberFormat="1" applyFont="1" applyFill="1" applyBorder="1" applyAlignment="1">
      <alignment horizontal="center" vertical="center" wrapText="1"/>
    </xf>
    <xf numFmtId="9" fontId="5" fillId="3" borderId="37" xfId="0" applyNumberFormat="1" applyFont="1" applyFill="1" applyBorder="1" applyAlignment="1">
      <alignment horizontal="center" vertical="center" wrapText="1"/>
    </xf>
    <xf numFmtId="9" fontId="5" fillId="3" borderId="38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5" fillId="3" borderId="3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9" fontId="8" fillId="2" borderId="45" xfId="0" applyNumberFormat="1" applyFont="1" applyFill="1" applyBorder="1" applyAlignment="1">
      <alignment horizontal="center" vertical="center"/>
    </xf>
    <xf numFmtId="9" fontId="8" fillId="2" borderId="35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8" fillId="2" borderId="46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9" fontId="8" fillId="2" borderId="26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4" fontId="5" fillId="0" borderId="4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justify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8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406400</xdr:colOff>
      <xdr:row>1</xdr:row>
      <xdr:rowOff>139700</xdr:rowOff>
    </xdr:from>
    <xdr:to>
      <xdr:col>17</xdr:col>
      <xdr:colOff>1130300</xdr:colOff>
      <xdr:row>5</xdr:row>
      <xdr:rowOff>76200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96100" y="330200"/>
          <a:ext cx="2819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69" t="s">
        <v>16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2:20" ht="20.100000000000001" customHeight="1" x14ac:dyDescent="0.2">
      <c r="B3" s="69" t="s">
        <v>19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2:20" ht="20.100000000000001" customHeight="1" x14ac:dyDescent="0.2">
      <c r="B4" s="69" t="s">
        <v>27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8">
        <v>43555</v>
      </c>
      <c r="D8" s="70" t="s">
        <v>3</v>
      </c>
      <c r="E8" s="71"/>
      <c r="F8" s="71"/>
      <c r="G8" s="71"/>
      <c r="H8" s="71"/>
      <c r="I8" s="71"/>
      <c r="J8" s="71"/>
      <c r="K8" s="7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73" t="s">
        <v>17</v>
      </c>
      <c r="C9" s="76" t="s">
        <v>18</v>
      </c>
      <c r="D9" s="78" t="s">
        <v>0</v>
      </c>
      <c r="E9" s="81" t="s">
        <v>4</v>
      </c>
      <c r="F9" s="81"/>
      <c r="G9" s="81" t="s">
        <v>5</v>
      </c>
      <c r="H9" s="81"/>
      <c r="I9" s="81"/>
      <c r="J9" s="81"/>
      <c r="K9" s="83"/>
      <c r="L9" s="5"/>
      <c r="M9" s="78" t="s">
        <v>6</v>
      </c>
      <c r="N9" s="83"/>
      <c r="O9" s="93" t="s">
        <v>24</v>
      </c>
      <c r="P9" s="94"/>
      <c r="Q9" s="94"/>
      <c r="R9" s="94"/>
      <c r="S9" s="94"/>
      <c r="T9" s="95"/>
    </row>
    <row r="10" spans="2:20" ht="17.100000000000001" customHeight="1" x14ac:dyDescent="0.2">
      <c r="B10" s="74"/>
      <c r="C10" s="77"/>
      <c r="D10" s="79"/>
      <c r="E10" s="82"/>
      <c r="F10" s="82"/>
      <c r="G10" s="82" t="s">
        <v>7</v>
      </c>
      <c r="H10" s="86" t="s">
        <v>25</v>
      </c>
      <c r="I10" s="86" t="s">
        <v>26</v>
      </c>
      <c r="J10" s="87" t="s">
        <v>1</v>
      </c>
      <c r="K10" s="84" t="s">
        <v>8</v>
      </c>
      <c r="L10" s="6"/>
      <c r="M10" s="89" t="s">
        <v>9</v>
      </c>
      <c r="N10" s="91" t="s">
        <v>10</v>
      </c>
      <c r="O10" s="96"/>
      <c r="P10" s="97"/>
      <c r="Q10" s="97"/>
      <c r="R10" s="97"/>
      <c r="S10" s="97"/>
      <c r="T10" s="98"/>
    </row>
    <row r="11" spans="2:20" ht="37.5" customHeight="1" thickBot="1" x14ac:dyDescent="0.25">
      <c r="B11" s="75"/>
      <c r="C11" s="77"/>
      <c r="D11" s="80"/>
      <c r="E11" s="21" t="s">
        <v>11</v>
      </c>
      <c r="F11" s="21" t="s">
        <v>12</v>
      </c>
      <c r="G11" s="86"/>
      <c r="H11" s="99"/>
      <c r="I11" s="99"/>
      <c r="J11" s="88"/>
      <c r="K11" s="85"/>
      <c r="L11" s="22"/>
      <c r="M11" s="90"/>
      <c r="N11" s="92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 x14ac:dyDescent="0.2">
      <c r="B12" s="100" t="s">
        <v>36</v>
      </c>
      <c r="C12" s="107" t="s">
        <v>37</v>
      </c>
      <c r="D12" s="105" t="s">
        <v>38</v>
      </c>
      <c r="E12" s="37">
        <v>43466</v>
      </c>
      <c r="F12" s="37">
        <v>43830</v>
      </c>
      <c r="G12" s="67" t="s">
        <v>28</v>
      </c>
      <c r="H12" s="38">
        <v>1</v>
      </c>
      <c r="I12" s="38">
        <f>+J12</f>
        <v>1</v>
      </c>
      <c r="J12" s="38">
        <v>1</v>
      </c>
      <c r="K12" s="68">
        <v>0.65</v>
      </c>
      <c r="L12" s="55">
        <f>+K12/J12</f>
        <v>0.65</v>
      </c>
      <c r="M12" s="65">
        <f>DAYS360(E12,$C$8)/DAYS360(E12,F12)</f>
        <v>0.25</v>
      </c>
      <c r="N12" s="19">
        <f>IF(J12=0," -",IF(L12&gt;100%,100%,L12))</f>
        <v>0.65</v>
      </c>
      <c r="O12" s="58" t="s">
        <v>39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5.75" thickBot="1" x14ac:dyDescent="0.25">
      <c r="B13" s="101"/>
      <c r="C13" s="109"/>
      <c r="D13" s="106"/>
      <c r="E13" s="45">
        <v>43466</v>
      </c>
      <c r="F13" s="45">
        <v>43830</v>
      </c>
      <c r="G13" s="46" t="s">
        <v>29</v>
      </c>
      <c r="H13" s="47">
        <v>300</v>
      </c>
      <c r="I13" s="47" t="e">
        <f>+J13+(#REF!-#REF!)</f>
        <v>#REF!</v>
      </c>
      <c r="J13" s="47">
        <v>150</v>
      </c>
      <c r="K13" s="48">
        <v>1</v>
      </c>
      <c r="L13" s="56">
        <f t="shared" ref="L13:L17" si="0">+K13/J13</f>
        <v>6.6666666666666671E-3</v>
      </c>
      <c r="M13" s="66">
        <f t="shared" ref="M13:M17" si="1">DAYS360(E13,$C$8)/DAYS360(E13,F13)</f>
        <v>0.25</v>
      </c>
      <c r="N13" s="44">
        <f t="shared" ref="N13:N17" si="2">IF(J13=0," -",IF(L13&gt;100%,100%,L13))</f>
        <v>6.6666666666666671E-3</v>
      </c>
      <c r="O13" s="59" t="s">
        <v>39</v>
      </c>
      <c r="P13" s="42">
        <v>0</v>
      </c>
      <c r="Q13" s="42">
        <v>0</v>
      </c>
      <c r="R13" s="42">
        <v>0</v>
      </c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2.95" customHeight="1" thickBot="1" x14ac:dyDescent="0.25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45" x14ac:dyDescent="0.2">
      <c r="B15" s="102" t="s">
        <v>35</v>
      </c>
      <c r="C15" s="107" t="s">
        <v>34</v>
      </c>
      <c r="D15" s="110" t="s">
        <v>33</v>
      </c>
      <c r="E15" s="37">
        <v>43466</v>
      </c>
      <c r="F15" s="37">
        <v>43830</v>
      </c>
      <c r="G15" s="9" t="s">
        <v>30</v>
      </c>
      <c r="H15" s="38">
        <v>5000</v>
      </c>
      <c r="I15" s="61" t="e">
        <f>+J15+(#REF!-#REF!)</f>
        <v>#REF!</v>
      </c>
      <c r="J15" s="38">
        <v>1000</v>
      </c>
      <c r="K15" s="62">
        <v>96.6</v>
      </c>
      <c r="L15" s="55">
        <f t="shared" si="0"/>
        <v>9.6599999999999991E-2</v>
      </c>
      <c r="M15" s="52">
        <f t="shared" si="1"/>
        <v>0.25</v>
      </c>
      <c r="N15" s="49">
        <f t="shared" si="2"/>
        <v>9.6599999999999991E-2</v>
      </c>
      <c r="O15" s="58" t="s">
        <v>39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 x14ac:dyDescent="0.2">
      <c r="B16" s="103"/>
      <c r="C16" s="108"/>
      <c r="D16" s="111"/>
      <c r="E16" s="34">
        <v>43466</v>
      </c>
      <c r="F16" s="34">
        <v>43830</v>
      </c>
      <c r="G16" s="10" t="s">
        <v>31</v>
      </c>
      <c r="H16" s="35">
        <v>200000</v>
      </c>
      <c r="I16" s="47" t="e">
        <f>+J16+(#REF!-#REF!)</f>
        <v>#REF!</v>
      </c>
      <c r="J16" s="35">
        <v>50000</v>
      </c>
      <c r="K16" s="63">
        <v>0</v>
      </c>
      <c r="L16" s="57">
        <f t="shared" si="0"/>
        <v>0</v>
      </c>
      <c r="M16" s="53">
        <f t="shared" si="1"/>
        <v>0.25</v>
      </c>
      <c r="N16" s="50">
        <f t="shared" si="2"/>
        <v>0</v>
      </c>
      <c r="O16" s="60" t="s">
        <v>39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5.75" thickBot="1" x14ac:dyDescent="0.25">
      <c r="B17" s="104"/>
      <c r="C17" s="109"/>
      <c r="D17" s="112"/>
      <c r="E17" s="40">
        <v>43466</v>
      </c>
      <c r="F17" s="40">
        <v>43830</v>
      </c>
      <c r="G17" s="41" t="s">
        <v>32</v>
      </c>
      <c r="H17" s="42">
        <v>200</v>
      </c>
      <c r="I17" s="42" t="e">
        <f>+J17+(#REF!-#REF!)</f>
        <v>#REF!</v>
      </c>
      <c r="J17" s="42">
        <v>50</v>
      </c>
      <c r="K17" s="64">
        <v>110</v>
      </c>
      <c r="L17" s="56">
        <f t="shared" si="0"/>
        <v>2.2000000000000002</v>
      </c>
      <c r="M17" s="54">
        <f t="shared" si="1"/>
        <v>0.25</v>
      </c>
      <c r="N17" s="51">
        <f t="shared" si="2"/>
        <v>1</v>
      </c>
      <c r="O17" s="59" t="s">
        <v>39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 x14ac:dyDescent="0.25">
      <c r="M18" s="28">
        <f>+AVERAGE(M12:M13,M15:M17)</f>
        <v>0.25</v>
      </c>
      <c r="N18" s="29">
        <f>+AVERAGE(N12:N13,N15:N17)</f>
        <v>0.35065333333333337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15:B17"/>
    <mergeCell ref="C15:C17"/>
    <mergeCell ref="D15:D17"/>
    <mergeCell ref="M10:M11"/>
    <mergeCell ref="N10:N11"/>
    <mergeCell ref="B12:B13"/>
    <mergeCell ref="C12:C13"/>
    <mergeCell ref="D12:D1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2019-04-09T15:31:19Z</dcterms:modified>
</cp:coreProperties>
</file>