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autoCompressPictures="0"/>
  <bookViews>
    <workbookView xWindow="0" yWindow="0" windowWidth="20730" windowHeight="11760"/>
  </bookViews>
  <sheets>
    <sheet name="2019" sheetId="10" r:id="rId1"/>
  </sheets>
  <calcPr calcId="144525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12" i="10" l="1"/>
  <c r="N12" i="10"/>
  <c r="L13" i="10"/>
  <c r="N13" i="10"/>
  <c r="R14" i="10"/>
  <c r="T14" i="10"/>
  <c r="P14" i="10"/>
  <c r="S14" i="10"/>
  <c r="Q14" i="10"/>
  <c r="N14" i="10"/>
  <c r="M12" i="10"/>
  <c r="M13" i="10"/>
  <c r="M14" i="10"/>
  <c r="I13" i="10"/>
  <c r="I12" i="10"/>
  <c r="T13" i="10"/>
  <c r="S13" i="10"/>
  <c r="T12" i="10"/>
  <c r="S12" i="10"/>
</calcChain>
</file>

<file path=xl/sharedStrings.xml><?xml version="1.0" encoding="utf-8"?>
<sst xmlns="http://schemas.openxmlformats.org/spreadsheetml/2006/main" count="35" uniqueCount="34">
  <si>
    <t>PROGRAMA</t>
  </si>
  <si>
    <t>META</t>
  </si>
  <si>
    <t>AÑO</t>
  </si>
  <si>
    <t>PLAN DE ACCIÓN</t>
  </si>
  <si>
    <t>TIEMPO PROGRAMADO
(en el año)</t>
  </si>
  <si>
    <t>INDICADORES</t>
  </si>
  <si>
    <t>AVANCE</t>
  </si>
  <si>
    <t>INDICADOR</t>
  </si>
  <si>
    <t>LOGRO</t>
  </si>
  <si>
    <t>Porcentaje de avance en tiempo</t>
  </si>
  <si>
    <t>Porcentaje de avance en cumplimiento</t>
  </si>
  <si>
    <t>Fecha Inicial</t>
  </si>
  <si>
    <t>Fecha Terminación</t>
  </si>
  <si>
    <t>FECHA CORTE</t>
  </si>
  <si>
    <t>Porcentaje de Ejecución</t>
  </si>
  <si>
    <t>Nivel de Gestión</t>
  </si>
  <si>
    <t>ALCALDÍA DE BUCARAMANGA</t>
  </si>
  <si>
    <t>LÍNEA ESTRATÉGICA</t>
  </si>
  <si>
    <t>COMPONENTE</t>
  </si>
  <si>
    <t>PLAN DE DESARROLLO 2016 - 2019 "EL GOBIERNO DE LAS CIUDADANAS Y LOS CIUDADANOS"</t>
  </si>
  <si>
    <t>Recursos Programados</t>
  </si>
  <si>
    <t>Recursos Ejecutados</t>
  </si>
  <si>
    <t>Recursos Gestionados</t>
  </si>
  <si>
    <t>Rubro Pptal</t>
  </si>
  <si>
    <t>RECURSOS FINANCIEROS (Miles de pesos)</t>
  </si>
  <si>
    <t>META CUATRIENIO</t>
  </si>
  <si>
    <t>META REAL</t>
  </si>
  <si>
    <t>PLAN DE ACCIÓN - OFICINA DE CONTROL INTERNO DISCIPLINARIO</t>
  </si>
  <si>
    <t>Número de capacitaciones realizadas dirigidas a servidores públicos en lo atinente al régimen disciplinario de los servidores públicos.</t>
  </si>
  <si>
    <t>Número de bases de datos creadas y mantenidas que permitan tener acceso ágil a la información de procesos que se adelantan.</t>
  </si>
  <si>
    <t>CULTURA DE LA LEGALIDAD Y LA ÉTICA PÚBLICA</t>
  </si>
  <si>
    <t>GOBIERNO LEGAL Y EFECTIVO</t>
  </si>
  <si>
    <t>1 - GOBERNANZA DEMOCRÁTICA</t>
  </si>
  <si>
    <t xml:space="preserve"> 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</si>
</sst>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0" x14ac:knownFonts="1">
    <font>
      <sz val="11"/>
      <color theme="1"/>
      <name val="Arial"/>
      <family val="2"/>
    </font>
    <font>
      <b/>
      <sz val="12"/>
      <color indexed="8"/>
      <name val="Arial"/>
      <family val="2"/>
    </font>
    <font>
      <b/>
      <sz val="12"/>
      <name val="Arial"/>
    </font>
    <font>
      <sz val="12"/>
      <name val="Arial"/>
    </font>
    <font>
      <b/>
      <sz val="14"/>
      <color indexed="8"/>
      <name val="Arial"/>
    </font>
    <font>
      <sz val="12"/>
      <color theme="1"/>
      <name val="Arial"/>
    </font>
    <font>
      <b/>
      <sz val="14"/>
      <color theme="1"/>
      <name val="Arial"/>
    </font>
    <font>
      <sz val="12"/>
      <color rgb="FFFF0000"/>
      <name val="Arial"/>
    </font>
    <font>
      <u/>
      <sz val="11"/>
      <color theme="10"/>
      <name val="Arial"/>
      <family val="2"/>
    </font>
    <font>
      <u/>
      <sz val="11"/>
      <color theme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</borders>
  <cellStyleXfs count="45">
    <xf numFmtId="0" fontId="0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77">
    <xf numFmtId="0" fontId="0" fillId="0" borderId="0" xfId="0"/>
    <xf numFmtId="0" fontId="5" fillId="0" borderId="0" xfId="0" applyFont="1"/>
    <xf numFmtId="0" fontId="2" fillId="0" borderId="11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3" fillId="0" borderId="16" xfId="0" applyFont="1" applyFill="1" applyBorder="1" applyAlignment="1" applyProtection="1">
      <alignment horizontal="center" vertical="center" wrapText="1"/>
    </xf>
    <xf numFmtId="164" fontId="3" fillId="0" borderId="17" xfId="0" applyNumberFormat="1" applyFont="1" applyBorder="1" applyAlignment="1" applyProtection="1">
      <alignment horizontal="center" vertical="center" wrapText="1"/>
    </xf>
    <xf numFmtId="0" fontId="3" fillId="0" borderId="3" xfId="0" applyFont="1" applyFill="1" applyBorder="1" applyAlignment="1">
      <alignment horizontal="justify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5" fillId="0" borderId="36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7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9" fontId="6" fillId="2" borderId="38" xfId="0" applyNumberFormat="1" applyFont="1" applyFill="1" applyBorder="1" applyAlignment="1">
      <alignment horizontal="center" vertical="center"/>
    </xf>
    <xf numFmtId="9" fontId="6" fillId="2" borderId="29" xfId="0" applyNumberFormat="1" applyFont="1" applyFill="1" applyBorder="1" applyAlignment="1">
      <alignment horizontal="center" vertical="center"/>
    </xf>
    <xf numFmtId="0" fontId="5" fillId="0" borderId="27" xfId="0" quotePrefix="1" applyFont="1" applyFill="1" applyBorder="1"/>
    <xf numFmtId="3" fontId="6" fillId="2" borderId="30" xfId="0" applyNumberFormat="1" applyFont="1" applyFill="1" applyBorder="1" applyAlignment="1">
      <alignment horizontal="center" vertical="center"/>
    </xf>
    <xf numFmtId="9" fontId="6" fillId="2" borderId="30" xfId="0" applyNumberFormat="1" applyFont="1" applyFill="1" applyBorder="1" applyAlignment="1">
      <alignment horizontal="center" vertical="center"/>
    </xf>
    <xf numFmtId="164" fontId="5" fillId="0" borderId="3" xfId="0" applyNumberFormat="1" applyFont="1" applyBorder="1" applyAlignment="1">
      <alignment horizontal="center" vertical="center" wrapText="1"/>
    </xf>
    <xf numFmtId="164" fontId="5" fillId="0" borderId="7" xfId="0" applyNumberFormat="1" applyFont="1" applyBorder="1" applyAlignment="1">
      <alignment horizontal="center" vertical="center" wrapText="1"/>
    </xf>
    <xf numFmtId="3" fontId="5" fillId="0" borderId="3" xfId="0" applyNumberFormat="1" applyFont="1" applyBorder="1" applyAlignment="1">
      <alignment horizontal="center" vertical="center"/>
    </xf>
    <xf numFmtId="3" fontId="5" fillId="0" borderId="39" xfId="0" applyNumberFormat="1" applyFont="1" applyBorder="1" applyAlignment="1">
      <alignment horizontal="center" vertical="center"/>
    </xf>
    <xf numFmtId="3" fontId="5" fillId="0" borderId="7" xfId="0" applyNumberFormat="1" applyFont="1" applyBorder="1" applyAlignment="1">
      <alignment horizontal="center" vertical="center"/>
    </xf>
    <xf numFmtId="3" fontId="5" fillId="0" borderId="13" xfId="0" applyNumberFormat="1" applyFont="1" applyBorder="1" applyAlignment="1">
      <alignment horizontal="center" vertical="center"/>
    </xf>
    <xf numFmtId="9" fontId="7" fillId="0" borderId="40" xfId="0" applyNumberFormat="1" applyFont="1" applyBorder="1" applyAlignment="1">
      <alignment horizontal="center" vertical="center"/>
    </xf>
    <xf numFmtId="9" fontId="5" fillId="0" borderId="2" xfId="0" applyNumberFormat="1" applyFont="1" applyBorder="1" applyAlignment="1">
      <alignment horizontal="center" vertical="center"/>
    </xf>
    <xf numFmtId="9" fontId="5" fillId="0" borderId="8" xfId="0" applyNumberFormat="1" applyFont="1" applyBorder="1" applyAlignment="1">
      <alignment horizontal="center" vertical="center"/>
    </xf>
    <xf numFmtId="9" fontId="5" fillId="0" borderId="3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9" fontId="5" fillId="0" borderId="30" xfId="0" applyNumberFormat="1" applyFont="1" applyBorder="1" applyAlignment="1">
      <alignment horizontal="center" vertical="center"/>
    </xf>
    <xf numFmtId="9" fontId="5" fillId="0" borderId="29" xfId="0" applyNumberFormat="1" applyFont="1" applyBorder="1" applyAlignment="1">
      <alignment horizontal="center" vertical="center"/>
    </xf>
    <xf numFmtId="9" fontId="7" fillId="0" borderId="41" xfId="0" applyNumberFormat="1" applyFont="1" applyBorder="1" applyAlignment="1">
      <alignment horizontal="center" vertical="center"/>
    </xf>
    <xf numFmtId="9" fontId="5" fillId="0" borderId="6" xfId="0" applyNumberFormat="1" applyFont="1" applyBorder="1" applyAlignment="1">
      <alignment horizontal="center" vertical="center"/>
    </xf>
    <xf numFmtId="9" fontId="5" fillId="0" borderId="10" xfId="0" applyNumberFormat="1" applyFont="1" applyBorder="1" applyAlignment="1">
      <alignment horizontal="center" vertical="center"/>
    </xf>
    <xf numFmtId="0" fontId="3" fillId="0" borderId="7" xfId="0" applyFont="1" applyFill="1" applyBorder="1" applyAlignment="1">
      <alignment horizontal="justify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5" fillId="0" borderId="40" xfId="0" applyFont="1" applyBorder="1" applyAlignment="1">
      <alignment horizontal="center" vertical="center" wrapText="1"/>
    </xf>
    <xf numFmtId="0" fontId="5" fillId="0" borderId="41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justify" vertical="center" wrapText="1"/>
    </xf>
    <xf numFmtId="0" fontId="5" fillId="0" borderId="42" xfId="0" applyFont="1" applyBorder="1" applyAlignment="1">
      <alignment horizontal="justify" vertical="center" wrapText="1"/>
    </xf>
    <xf numFmtId="0" fontId="4" fillId="0" borderId="0" xfId="0" applyFont="1" applyAlignment="1">
      <alignment horizontal="center" vertical="center" wrapText="1"/>
    </xf>
    <xf numFmtId="0" fontId="2" fillId="0" borderId="22" xfId="0" applyFont="1" applyBorder="1" applyAlignment="1" applyProtection="1">
      <alignment horizontal="center" vertical="center" wrapText="1"/>
    </xf>
    <xf numFmtId="0" fontId="2" fillId="0" borderId="18" xfId="0" applyFont="1" applyBorder="1" applyAlignment="1" applyProtection="1">
      <alignment horizontal="center" vertical="center" wrapText="1"/>
    </xf>
    <xf numFmtId="0" fontId="2" fillId="0" borderId="23" xfId="0" applyFont="1" applyBorder="1" applyAlignment="1" applyProtection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 wrapText="1"/>
    </xf>
  </cellXfs>
  <cellStyles count="45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609600</xdr:colOff>
      <xdr:row>1</xdr:row>
      <xdr:rowOff>215900</xdr:rowOff>
    </xdr:from>
    <xdr:to>
      <xdr:col>17</xdr:col>
      <xdr:colOff>1016000</xdr:colOff>
      <xdr:row>5</xdr:row>
      <xdr:rowOff>152400</xdr:rowOff>
    </xdr:to>
    <xdr:pic>
      <xdr:nvPicPr>
        <xdr:cNvPr id="4" name="Imagen 3"/>
        <xdr:cNvPicPr/>
      </xdr:nvPicPr>
      <xdr:blipFill>
        <a:blip xmlns:r="http://schemas.openxmlformats.org/officeDocument/2006/relationships" r:embed="rId2"/>
        <a:srcRect l="21390" t="37135" r="18600" b="43236"/>
        <a:stretch>
          <a:fillRect/>
        </a:stretch>
      </xdr:blipFill>
      <xdr:spPr bwMode="auto">
        <a:xfrm>
          <a:off x="19799300" y="406400"/>
          <a:ext cx="2501900" cy="889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14"/>
  <sheetViews>
    <sheetView tabSelected="1" workbookViewId="0"/>
  </sheetViews>
  <sheetFormatPr baseColWidth="10" defaultColWidth="10.75" defaultRowHeight="15" x14ac:dyDescent="0.2"/>
  <cols>
    <col min="1" max="1" width="2.375" style="1" customWidth="1"/>
    <col min="2" max="2" width="20.75" style="1" customWidth="1"/>
    <col min="3" max="4" width="19.75" style="1" customWidth="1"/>
    <col min="5" max="5" width="11.25" style="1" customWidth="1"/>
    <col min="6" max="6" width="12.25" style="1" customWidth="1"/>
    <col min="7" max="7" width="36.25" style="1" customWidth="1"/>
    <col min="8" max="8" width="13.75" style="1" customWidth="1"/>
    <col min="9" max="9" width="12.75" style="1" hidden="1" customWidth="1"/>
    <col min="10" max="11" width="9.625" style="1" customWidth="1"/>
    <col min="12" max="12" width="9.75" style="1" hidden="1" customWidth="1"/>
    <col min="13" max="13" width="10.75" style="1"/>
    <col min="14" max="15" width="13.125" style="1" customWidth="1"/>
    <col min="16" max="18" width="23.625" style="1" customWidth="1"/>
    <col min="19" max="20" width="12.625" style="1" customWidth="1"/>
    <col min="21" max="16384" width="10.75" style="1"/>
  </cols>
  <sheetData>
    <row r="2" spans="2:20" ht="20.100000000000001" customHeight="1" x14ac:dyDescent="0.2">
      <c r="B2" s="46" t="s">
        <v>16</v>
      </c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</row>
    <row r="3" spans="2:20" ht="20.100000000000001" customHeight="1" x14ac:dyDescent="0.2">
      <c r="B3" s="46" t="s">
        <v>19</v>
      </c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</row>
    <row r="4" spans="2:20" ht="20.100000000000001" customHeight="1" x14ac:dyDescent="0.2">
      <c r="B4" s="46" t="s">
        <v>27</v>
      </c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</row>
    <row r="6" spans="2:20" ht="15.75" thickBot="1" x14ac:dyDescent="0.25"/>
    <row r="7" spans="2:20" ht="18" customHeight="1" thickBot="1" x14ac:dyDescent="0.25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 x14ac:dyDescent="0.25">
      <c r="B8" s="7">
        <v>2019</v>
      </c>
      <c r="C8" s="8">
        <v>43555</v>
      </c>
      <c r="D8" s="47" t="s">
        <v>3</v>
      </c>
      <c r="E8" s="48"/>
      <c r="F8" s="48"/>
      <c r="G8" s="48"/>
      <c r="H8" s="48"/>
      <c r="I8" s="48"/>
      <c r="J8" s="48"/>
      <c r="K8" s="49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 x14ac:dyDescent="0.2">
      <c r="B9" s="50" t="s">
        <v>17</v>
      </c>
      <c r="C9" s="53" t="s">
        <v>18</v>
      </c>
      <c r="D9" s="55" t="s">
        <v>0</v>
      </c>
      <c r="E9" s="58" t="s">
        <v>4</v>
      </c>
      <c r="F9" s="58"/>
      <c r="G9" s="58" t="s">
        <v>5</v>
      </c>
      <c r="H9" s="58"/>
      <c r="I9" s="58"/>
      <c r="J9" s="58"/>
      <c r="K9" s="60"/>
      <c r="L9" s="5"/>
      <c r="M9" s="55" t="s">
        <v>6</v>
      </c>
      <c r="N9" s="60"/>
      <c r="O9" s="70" t="s">
        <v>24</v>
      </c>
      <c r="P9" s="71"/>
      <c r="Q9" s="71"/>
      <c r="R9" s="71"/>
      <c r="S9" s="71"/>
      <c r="T9" s="72"/>
    </row>
    <row r="10" spans="2:20" ht="17.100000000000001" customHeight="1" x14ac:dyDescent="0.2">
      <c r="B10" s="51"/>
      <c r="C10" s="54"/>
      <c r="D10" s="56"/>
      <c r="E10" s="59"/>
      <c r="F10" s="59"/>
      <c r="G10" s="59" t="s">
        <v>7</v>
      </c>
      <c r="H10" s="63" t="s">
        <v>25</v>
      </c>
      <c r="I10" s="63" t="s">
        <v>26</v>
      </c>
      <c r="J10" s="64" t="s">
        <v>1</v>
      </c>
      <c r="K10" s="61" t="s">
        <v>8</v>
      </c>
      <c r="L10" s="6"/>
      <c r="M10" s="66" t="s">
        <v>9</v>
      </c>
      <c r="N10" s="68" t="s">
        <v>10</v>
      </c>
      <c r="O10" s="73"/>
      <c r="P10" s="74"/>
      <c r="Q10" s="74"/>
      <c r="R10" s="74"/>
      <c r="S10" s="74"/>
      <c r="T10" s="75"/>
    </row>
    <row r="11" spans="2:20" ht="37.5" customHeight="1" thickBot="1" x14ac:dyDescent="0.25">
      <c r="B11" s="52"/>
      <c r="C11" s="54"/>
      <c r="D11" s="57"/>
      <c r="E11" s="10" t="s">
        <v>11</v>
      </c>
      <c r="F11" s="10" t="s">
        <v>12</v>
      </c>
      <c r="G11" s="63"/>
      <c r="H11" s="76"/>
      <c r="I11" s="76"/>
      <c r="J11" s="65"/>
      <c r="K11" s="62"/>
      <c r="L11" s="11"/>
      <c r="M11" s="67"/>
      <c r="N11" s="69"/>
      <c r="O11" s="12" t="s">
        <v>23</v>
      </c>
      <c r="P11" s="13" t="s">
        <v>20</v>
      </c>
      <c r="Q11" s="14" t="s">
        <v>21</v>
      </c>
      <c r="R11" s="15" t="s">
        <v>22</v>
      </c>
      <c r="S11" s="15" t="s">
        <v>14</v>
      </c>
      <c r="T11" s="16" t="s">
        <v>15</v>
      </c>
    </row>
    <row r="12" spans="2:20" ht="45.95" customHeight="1" x14ac:dyDescent="0.2">
      <c r="B12" s="40" t="s">
        <v>32</v>
      </c>
      <c r="C12" s="42" t="s">
        <v>31</v>
      </c>
      <c r="D12" s="44" t="s">
        <v>30</v>
      </c>
      <c r="E12" s="22">
        <v>43466</v>
      </c>
      <c r="F12" s="22">
        <v>43830</v>
      </c>
      <c r="G12" s="9" t="s">
        <v>28</v>
      </c>
      <c r="H12" s="24">
        <v>8</v>
      </c>
      <c r="I12" s="24" t="e">
        <f>+J12+(#REF!-#REF!)</f>
        <v>#REF!</v>
      </c>
      <c r="J12" s="24">
        <v>2</v>
      </c>
      <c r="K12" s="25">
        <v>7</v>
      </c>
      <c r="L12" s="28">
        <f>+K12/J12</f>
        <v>3.5</v>
      </c>
      <c r="M12" s="29">
        <f>DAYS360(E12,$C$8)/DAYS360(E12,F12)</f>
        <v>0.25</v>
      </c>
      <c r="N12" s="30">
        <f>IF(J12=0," -",IF(L12&gt;100%,100%,L12))</f>
        <v>1</v>
      </c>
      <c r="O12" s="32" t="s">
        <v>33</v>
      </c>
      <c r="P12" s="24">
        <v>0</v>
      </c>
      <c r="Q12" s="24">
        <v>0</v>
      </c>
      <c r="R12" s="24">
        <v>0</v>
      </c>
      <c r="S12" s="31" t="str">
        <f>IF(P12=0," -",Q12/P12)</f>
        <v xml:space="preserve"> -</v>
      </c>
      <c r="T12" s="30" t="str">
        <f>IF(R12=0," -",IF(Q12=0,100%,R12/Q12))</f>
        <v xml:space="preserve"> -</v>
      </c>
    </row>
    <row r="13" spans="2:20" ht="60.75" thickBot="1" x14ac:dyDescent="0.25">
      <c r="B13" s="41"/>
      <c r="C13" s="43"/>
      <c r="D13" s="45"/>
      <c r="E13" s="23">
        <v>43466</v>
      </c>
      <c r="F13" s="23">
        <v>43830</v>
      </c>
      <c r="G13" s="39" t="s">
        <v>29</v>
      </c>
      <c r="H13" s="26">
        <v>1</v>
      </c>
      <c r="I13" s="26">
        <f>+J13</f>
        <v>1</v>
      </c>
      <c r="J13" s="26">
        <v>1</v>
      </c>
      <c r="K13" s="27">
        <v>1</v>
      </c>
      <c r="L13" s="36">
        <f>+K13/J13</f>
        <v>1</v>
      </c>
      <c r="M13" s="37">
        <f>DAYS360(E13,$C$8)/DAYS360(E13,F13)</f>
        <v>0.25</v>
      </c>
      <c r="N13" s="38">
        <f>IF(J13=0," -",IF(L13&gt;100%,100%,L13))</f>
        <v>1</v>
      </c>
      <c r="O13" s="33" t="s">
        <v>33</v>
      </c>
      <c r="P13" s="26">
        <v>0</v>
      </c>
      <c r="Q13" s="26">
        <v>0</v>
      </c>
      <c r="R13" s="26">
        <v>0</v>
      </c>
      <c r="S13" s="34" t="str">
        <f t="shared" ref="S13:S14" si="0">IF(P13=0," -",Q13/P13)</f>
        <v xml:space="preserve"> -</v>
      </c>
      <c r="T13" s="35" t="str">
        <f t="shared" ref="T13:T14" si="1">IF(R13=0," -",IF(Q13=0,100%,R13/Q13))</f>
        <v xml:space="preserve"> -</v>
      </c>
    </row>
    <row r="14" spans="2:20" ht="21" customHeight="1" thickBot="1" x14ac:dyDescent="0.25">
      <c r="M14" s="17">
        <f>+AVERAGE(M12:M13)</f>
        <v>0.25</v>
      </c>
      <c r="N14" s="18">
        <f>+AVERAGE(N12:N13)</f>
        <v>1</v>
      </c>
      <c r="O14" s="19"/>
      <c r="P14" s="20">
        <f>+SUM(P12:P13)</f>
        <v>0</v>
      </c>
      <c r="Q14" s="20">
        <f>+SUM(Q12:Q13)</f>
        <v>0</v>
      </c>
      <c r="R14" s="20">
        <f>+SUM(R12:R13)</f>
        <v>0</v>
      </c>
      <c r="S14" s="21" t="str">
        <f t="shared" si="0"/>
        <v xml:space="preserve"> -</v>
      </c>
      <c r="T14" s="18" t="str">
        <f t="shared" si="1"/>
        <v xml:space="preserve"> -</v>
      </c>
    </row>
  </sheetData>
  <mergeCells count="21"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M9:N9"/>
    <mergeCell ref="B12:B13"/>
    <mergeCell ref="C12:C13"/>
    <mergeCell ref="D12:D13"/>
    <mergeCell ref="O9:T10"/>
    <mergeCell ref="G10:G11"/>
    <mergeCell ref="H10:H11"/>
    <mergeCell ref="I10:I11"/>
    <mergeCell ref="J10:J11"/>
    <mergeCell ref="K10:K11"/>
    <mergeCell ref="M10:M11"/>
    <mergeCell ref="N10:N11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2019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Mónica Castillo</cp:lastModifiedBy>
  <cp:lastPrinted>2010-09-21T16:46:22Z</cp:lastPrinted>
  <dcterms:created xsi:type="dcterms:W3CDTF">2008-07-08T21:30:46Z</dcterms:created>
  <dcterms:modified xsi:type="dcterms:W3CDTF">2019-04-09T15:30:39Z</dcterms:modified>
</cp:coreProperties>
</file>