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Q14" i="7"/>
  <c r="P14" i="7"/>
  <c r="O14" i="7"/>
  <c r="M14" i="7"/>
  <c r="L12" i="7"/>
  <c r="L13" i="7"/>
  <c r="L14" i="7"/>
  <c r="S14" i="7"/>
  <c r="R14" i="7"/>
  <c r="S13" i="7"/>
  <c r="R13" i="7"/>
  <c r="S12" i="7"/>
  <c r="R12" i="7"/>
</calcChain>
</file>

<file path=xl/sharedStrings.xml><?xml version="1.0" encoding="utf-8"?>
<sst xmlns="http://schemas.openxmlformats.org/spreadsheetml/2006/main" count="32" uniqueCount="32">
  <si>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</si>
  <si>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</si>
  <si>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</si>
  <si>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</si>
  <si>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</si>
  <si>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</si>
  <si>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</si>
  <si>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</si>
  <si>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</si>
  <si>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</si>
  <si>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</si>
  <si>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</si>
  <si>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</si>
  <si>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</si>
  <si>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</si>
  <si>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</si>
  <si>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</si>
  <si>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</si>
  <si>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</si>
  <si>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</si>
  <si>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</si>
  <si>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</si>
  <si>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</si>
  <si>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</si>
  <si>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</si>
  <si>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</si>
  <si>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BOMBEROS DE BUCARAMANGA</t>
  </si>
  <si>
    <t>Número de estaciones de bomberos mantenidas.</t>
  </si>
  <si>
    <t>Número de estrategias de fortalecimiento de la capacidad operativa de Bomberos formuladas e implementadas.</t>
  </si>
  <si>
    <t>MANEJO DEL RIESGO Y ADAPTACIÓN AL CAMBIO CLIMÁTICO</t>
  </si>
  <si>
    <t>BUCARAMANGA GESTIONA EL RIESGO DE DESASTRE Y SE ADAPTA AL PROCESO DE CAMBIO CLIMÁTICO</t>
  </si>
  <si>
    <t>2. BUCARAMANGA SOSTENIBLE: UNA REGIÓN CON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</si>
</sst>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45" t="s">
        <v>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20" ht="20.100000000000001" customHeight="1" x14ac:dyDescent="0.2">
      <c r="B3" s="45" t="s">
        <v>25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9"/>
    </row>
    <row r="4" spans="2:20" ht="20.100000000000001" customHeight="1" x14ac:dyDescent="0.2">
      <c r="B4" s="45" t="s">
        <v>26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52" t="s">
        <v>3</v>
      </c>
      <c r="E8" s="53"/>
      <c r="F8" s="53"/>
      <c r="G8" s="53"/>
      <c r="H8" s="53"/>
      <c r="I8" s="53"/>
      <c r="J8" s="54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55" t="s">
        <v>17</v>
      </c>
      <c r="C9" s="58" t="s">
        <v>18</v>
      </c>
      <c r="D9" s="60" t="s">
        <v>0</v>
      </c>
      <c r="E9" s="63" t="s">
        <v>4</v>
      </c>
      <c r="F9" s="63"/>
      <c r="G9" s="63" t="s">
        <v>5</v>
      </c>
      <c r="H9" s="63"/>
      <c r="I9" s="63"/>
      <c r="J9" s="65"/>
      <c r="K9" s="5"/>
      <c r="L9" s="60" t="s">
        <v>6</v>
      </c>
      <c r="M9" s="65"/>
      <c r="N9" s="75" t="s">
        <v>23</v>
      </c>
      <c r="O9" s="76"/>
      <c r="P9" s="76"/>
      <c r="Q9" s="76"/>
      <c r="R9" s="76"/>
      <c r="S9" s="77"/>
    </row>
    <row r="10" spans="2:20" ht="17.100000000000001" customHeight="1" x14ac:dyDescent="0.2">
      <c r="B10" s="56"/>
      <c r="C10" s="59"/>
      <c r="D10" s="61"/>
      <c r="E10" s="64"/>
      <c r="F10" s="64"/>
      <c r="G10" s="64" t="s">
        <v>7</v>
      </c>
      <c r="H10" s="68" t="s">
        <v>24</v>
      </c>
      <c r="I10" s="69" t="s">
        <v>1</v>
      </c>
      <c r="J10" s="66" t="s">
        <v>8</v>
      </c>
      <c r="K10" s="6"/>
      <c r="L10" s="71" t="s">
        <v>9</v>
      </c>
      <c r="M10" s="73" t="s">
        <v>10</v>
      </c>
      <c r="N10" s="78"/>
      <c r="O10" s="79"/>
      <c r="P10" s="79"/>
      <c r="Q10" s="79"/>
      <c r="R10" s="79"/>
      <c r="S10" s="80"/>
    </row>
    <row r="11" spans="2:20" ht="37.5" customHeight="1" thickBot="1" x14ac:dyDescent="0.25">
      <c r="B11" s="57"/>
      <c r="C11" s="59"/>
      <c r="D11" s="62"/>
      <c r="E11" s="15" t="s">
        <v>11</v>
      </c>
      <c r="F11" s="15" t="s">
        <v>12</v>
      </c>
      <c r="G11" s="68"/>
      <c r="H11" s="81"/>
      <c r="I11" s="70"/>
      <c r="J11" s="67"/>
      <c r="K11" s="16"/>
      <c r="L11" s="72"/>
      <c r="M11" s="74"/>
      <c r="N11" s="17" t="s">
        <v>22</v>
      </c>
      <c r="O11" s="18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48" customHeight="1" x14ac:dyDescent="0.2">
      <c r="B12" s="46" t="s">
        <v>31</v>
      </c>
      <c r="C12" s="48" t="s">
        <v>30</v>
      </c>
      <c r="D12" s="50" t="s">
        <v>29</v>
      </c>
      <c r="E12" s="22">
        <v>43831</v>
      </c>
      <c r="F12" s="22">
        <v>44196</v>
      </c>
      <c r="G12" s="23" t="s">
        <v>27</v>
      </c>
      <c r="H12" s="24">
        <v>4</v>
      </c>
      <c r="I12" s="24">
        <v>4</v>
      </c>
      <c r="J12" s="31">
        <v>4</v>
      </c>
      <c r="K12" s="35">
        <f>+J12/I12</f>
        <v>1</v>
      </c>
      <c r="L12" s="37">
        <f>DAYS360(E12,$C$8)/DAYS360(E12,F12)</f>
        <v>0.74722222222222223</v>
      </c>
      <c r="M12" s="26">
        <f>IF(I12=0," -",IF(K12&gt;100%,100%,K12))</f>
        <v>1</v>
      </c>
      <c r="N12" s="33">
        <v>0</v>
      </c>
      <c r="O12" s="24">
        <v>921916</v>
      </c>
      <c r="P12" s="24">
        <v>0</v>
      </c>
      <c r="Q12" s="24">
        <v>0</v>
      </c>
      <c r="R12" s="25">
        <f>IF(O12=0," -",P12/O12)</f>
        <v>0</v>
      </c>
      <c r="S12" s="26" t="str">
        <f>IF(Q12=0," -",IF(P12=0,100%,Q12/P12))</f>
        <v xml:space="preserve"> -</v>
      </c>
    </row>
    <row r="13" spans="2:20" ht="48" customHeight="1" thickBot="1" x14ac:dyDescent="0.25">
      <c r="B13" s="47"/>
      <c r="C13" s="49"/>
      <c r="D13" s="51"/>
      <c r="E13" s="27">
        <v>43831</v>
      </c>
      <c r="F13" s="27">
        <v>44196</v>
      </c>
      <c r="G13" s="14" t="s">
        <v>28</v>
      </c>
      <c r="H13" s="28">
        <v>1</v>
      </c>
      <c r="I13" s="28">
        <v>1</v>
      </c>
      <c r="J13" s="32">
        <v>0</v>
      </c>
      <c r="K13" s="36">
        <f>+J13/I13</f>
        <v>0</v>
      </c>
      <c r="L13" s="38">
        <f>DAYS360(E13,$C$8)/DAYS360(E13,F13)</f>
        <v>0.74722222222222223</v>
      </c>
      <c r="M13" s="30">
        <f>IF(I13=0," -",IF(K13&gt;100%,100%,K13))</f>
        <v>0</v>
      </c>
      <c r="N13" s="34">
        <v>0</v>
      </c>
      <c r="O13" s="28">
        <v>1180000</v>
      </c>
      <c r="P13" s="28">
        <v>0</v>
      </c>
      <c r="Q13" s="28">
        <v>0</v>
      </c>
      <c r="R13" s="29">
        <f>IF(O13=0," -",P13/O13)</f>
        <v>0</v>
      </c>
      <c r="S13" s="30" t="str">
        <f>IF(Q13=0," -",IF(P13=0,100%,Q13/P13))</f>
        <v xml:space="preserve"> -</v>
      </c>
    </row>
    <row r="14" spans="2:20" ht="21" customHeight="1" thickBot="1" x14ac:dyDescent="0.25">
      <c r="E14" s="13"/>
      <c r="F14" s="13"/>
      <c r="H14" s="10"/>
      <c r="I14" s="10"/>
      <c r="J14" s="10"/>
      <c r="K14" s="11"/>
      <c r="L14" s="39">
        <f>+AVERAGE(L12:L13)</f>
        <v>0.74722222222222223</v>
      </c>
      <c r="M14" s="40">
        <f>+AVERAGE(M12:M13)</f>
        <v>0.5</v>
      </c>
      <c r="N14" s="41"/>
      <c r="O14" s="42">
        <f>+SUM(O12:O13)</f>
        <v>2101916</v>
      </c>
      <c r="P14" s="43">
        <f>+SUM(P12:P13)</f>
        <v>0</v>
      </c>
      <c r="Q14" s="43">
        <f>+SUM(Q12:Q13)</f>
        <v>0</v>
      </c>
      <c r="R14" s="44">
        <f t="shared" ref="R14" si="0">IF(O14=0," -",P14/O14)</f>
        <v>0</v>
      </c>
      <c r="S14" s="40" t="str">
        <f t="shared" ref="S14" si="1">IF(Q14=0," -",IF(P14=0,100%,Q14/P14))</f>
        <v xml:space="preserve"> -</v>
      </c>
    </row>
    <row r="15" spans="2:20" x14ac:dyDescent="0.2">
      <c r="E15" s="13"/>
      <c r="F15" s="13"/>
      <c r="H15" s="10"/>
      <c r="I15" s="10"/>
      <c r="J15" s="10"/>
      <c r="K15" s="11"/>
      <c r="L15" s="11"/>
      <c r="M15" s="11"/>
      <c r="N15" s="12"/>
      <c r="O15" s="10"/>
      <c r="P15" s="10"/>
      <c r="Q15" s="10"/>
      <c r="R15" s="11"/>
      <c r="S15" s="11"/>
    </row>
    <row r="16" spans="2:20" x14ac:dyDescent="0.2">
      <c r="E16" s="13"/>
      <c r="F16" s="13"/>
      <c r="H16" s="10"/>
      <c r="I16" s="10"/>
      <c r="J16" s="10"/>
      <c r="K16" s="11"/>
      <c r="L16" s="11"/>
      <c r="M16" s="11"/>
      <c r="N16" s="12"/>
      <c r="O16" s="10"/>
      <c r="P16" s="10"/>
      <c r="Q16" s="10"/>
      <c r="R16" s="11"/>
      <c r="S16" s="11"/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L10:L11"/>
    <mergeCell ref="M10:M11"/>
    <mergeCell ref="N9:S10"/>
    <mergeCell ref="H10:H11"/>
    <mergeCell ref="B3:S3"/>
    <mergeCell ref="B12:B13"/>
    <mergeCell ref="C12:C13"/>
    <mergeCell ref="D12:D1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2020-11-03T22:47:22Z</dcterms:modified>
</cp:coreProperties>
</file>