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UBLICAR EN WEB\Planes de Acción a Marzo 31 de 2018\"/>
    </mc:Choice>
  </mc:AlternateContent>
  <bookViews>
    <workbookView xWindow="0" yWindow="0" windowWidth="38400" windowHeight="22500"/>
  </bookViews>
  <sheets>
    <sheet name="2018" sheetId="9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L14" i="9"/>
  <c r="N14" i="9"/>
  <c r="L15" i="9"/>
  <c r="N15" i="9"/>
  <c r="I15" i="9"/>
  <c r="I14" i="9"/>
  <c r="I12" i="9"/>
  <c r="R16" i="9"/>
  <c r="T16" i="9"/>
  <c r="P16" i="9"/>
  <c r="Q16" i="9"/>
  <c r="S16" i="9"/>
  <c r="N16" i="9"/>
  <c r="M12" i="9"/>
  <c r="M14" i="9"/>
  <c r="M15" i="9"/>
  <c r="M16" i="9"/>
  <c r="T15" i="9"/>
  <c r="S15" i="9"/>
  <c r="T14" i="9"/>
  <c r="S14" i="9"/>
  <c r="T12" i="9"/>
  <c r="S12" i="9"/>
</calcChain>
</file>

<file path=xl/sharedStrings.xml><?xml version="1.0" encoding="utf-8"?>
<sst xmlns="http://schemas.openxmlformats.org/spreadsheetml/2006/main" count="39" uniqueCount="39">
  <si>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</si>
  <si>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</si>
  <si>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</si>
  <si>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</si>
  <si>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</si>
  <si>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</si>
  <si>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</si>
  <si>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</si>
  <si>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</si>
  <si>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</si>
  <si>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</si>
  <si>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</si>
  <si>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</si>
  <si>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</si>
  <si>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</si>
  <si>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</si>
  <si>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</si>
  <si>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</si>
  <si>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</si>
  <si>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</si>
  <si>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</si>
  <si>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</si>
  <si>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</si>
  <si>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</si>
  <si>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</si>
  <si>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</si>
  <si>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</si>
  <si>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planes institucionales integrales formulados e implementados en Bomberos de Bucaramanga.</t>
  </si>
  <si>
    <t>Número de estaciones de bomberos fortalecidas en su capacidad operativa.</t>
  </si>
  <si>
    <t>Número de talleres realizados para la prevención del riesgo y del desastre.</t>
  </si>
  <si>
    <t>1 - GOBERNANZA DEMOCRÁTICA</t>
  </si>
  <si>
    <t>GOBIERNO LEGAL Y EFECTIVO</t>
  </si>
  <si>
    <t>ADMINISTRACIÓN ARTICULADA Y COHERENTE</t>
  </si>
  <si>
    <t>3 - SOSTENIBILIDAD AMBIENTAL</t>
  </si>
  <si>
    <t>GESTIÓN DEL RIESGO</t>
  </si>
  <si>
    <t>REDUCCIÓN Y MITIGACIÓN DEL RIESGO DE DESASTRE</t>
  </si>
  <si>
    <t>PLAN DE ACCIÓN - BOMBEROS</t>
  </si>
  <si>
    <t>22141 22151 22161</t>
  </si>
  <si>
    <t>221111 221211 22131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</si>
</sst>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#,##0.0"/>
  </numFmts>
  <fonts count="10" x14ac:knownFonts="1">
    <font>
      <sz val="11"/>
      <color theme="1"/>
      <name val="Arial"/>
      <family val="2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98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164" fontId="5" fillId="3" borderId="39" xfId="0" applyNumberFormat="1" applyFont="1" applyFill="1" applyBorder="1" applyAlignment="1">
      <alignment horizontal="center" vertical="center" wrapText="1"/>
    </xf>
    <xf numFmtId="3" fontId="5" fillId="3" borderId="39" xfId="0" applyNumberFormat="1" applyFont="1" applyFill="1" applyBorder="1" applyAlignment="1">
      <alignment horizontal="center" vertical="center" wrapText="1"/>
    </xf>
    <xf numFmtId="9" fontId="6" fillId="3" borderId="39" xfId="0" applyNumberFormat="1" applyFont="1" applyFill="1" applyBorder="1" applyAlignment="1">
      <alignment horizontal="center" vertical="center" wrapText="1"/>
    </xf>
    <xf numFmtId="9" fontId="5" fillId="3" borderId="39" xfId="0" applyNumberFormat="1" applyFont="1" applyFill="1" applyBorder="1" applyAlignment="1">
      <alignment horizontal="center" vertical="center" wrapText="1"/>
    </xf>
    <xf numFmtId="9" fontId="5" fillId="3" borderId="40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9" fontId="7" fillId="2" borderId="49" xfId="0" applyNumberFormat="1" applyFont="1" applyFill="1" applyBorder="1" applyAlignment="1">
      <alignment horizontal="center" vertical="center"/>
    </xf>
    <xf numFmtId="9" fontId="7" fillId="2" borderId="34" xfId="0" applyNumberFormat="1" applyFont="1" applyFill="1" applyBorder="1" applyAlignment="1">
      <alignment horizontal="center" vertical="center"/>
    </xf>
    <xf numFmtId="0" fontId="5" fillId="0" borderId="32" xfId="0" quotePrefix="1" applyFont="1" applyFill="1" applyBorder="1"/>
    <xf numFmtId="3" fontId="7" fillId="2" borderId="50" xfId="0" applyNumberFormat="1" applyFont="1" applyFill="1" applyBorder="1" applyAlignment="1">
      <alignment horizontal="center" vertical="center"/>
    </xf>
    <xf numFmtId="3" fontId="7" fillId="2" borderId="35" xfId="0" applyNumberFormat="1" applyFont="1" applyFill="1" applyBorder="1" applyAlignment="1">
      <alignment horizontal="center" vertical="center"/>
    </xf>
    <xf numFmtId="9" fontId="7" fillId="2" borderId="35" xfId="0" applyNumberFormat="1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9" fontId="5" fillId="0" borderId="43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164" fontId="5" fillId="0" borderId="52" xfId="0" applyNumberFormat="1" applyFont="1" applyBorder="1" applyAlignment="1">
      <alignment horizontal="center" vertical="center"/>
    </xf>
    <xf numFmtId="0" fontId="3" fillId="0" borderId="52" xfId="0" applyFont="1" applyFill="1" applyBorder="1" applyAlignment="1">
      <alignment horizontal="justify" vertical="center" wrapText="1"/>
    </xf>
    <xf numFmtId="3" fontId="5" fillId="0" borderId="52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justify" vertical="center" wrapText="1"/>
    </xf>
    <xf numFmtId="9" fontId="6" fillId="0" borderId="51" xfId="0" applyNumberFormat="1" applyFont="1" applyBorder="1" applyAlignment="1">
      <alignment horizontal="center" vertical="center"/>
    </xf>
    <xf numFmtId="9" fontId="6" fillId="0" borderId="54" xfId="0" applyNumberFormat="1" applyFont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justify" vertical="center" wrapText="1"/>
    </xf>
    <xf numFmtId="9" fontId="5" fillId="0" borderId="4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5" fontId="5" fillId="0" borderId="2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</cellXfs>
  <cellStyles count="7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127000</xdr:rowOff>
    </xdr:from>
    <xdr:to>
      <xdr:col>5</xdr:col>
      <xdr:colOff>508000</xdr:colOff>
      <xdr:row>5</xdr:row>
      <xdr:rowOff>165100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27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2032000</xdr:colOff>
      <xdr:row>0</xdr:row>
      <xdr:rowOff>139700</xdr:rowOff>
    </xdr:from>
    <xdr:to>
      <xdr:col>17</xdr:col>
      <xdr:colOff>635000</xdr:colOff>
      <xdr:row>5</xdr:row>
      <xdr:rowOff>25400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0100" y="1397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6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79" t="s">
        <v>16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2:20" ht="20.100000000000001" customHeight="1" x14ac:dyDescent="0.2">
      <c r="B3" s="79" t="s">
        <v>19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</row>
    <row r="4" spans="2:20" ht="20.100000000000001" customHeight="1" x14ac:dyDescent="0.2">
      <c r="B4" s="79" t="s">
        <v>36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8">
        <v>43190</v>
      </c>
      <c r="D8" s="80" t="s">
        <v>3</v>
      </c>
      <c r="E8" s="81"/>
      <c r="F8" s="81"/>
      <c r="G8" s="81"/>
      <c r="H8" s="81"/>
      <c r="I8" s="81"/>
      <c r="J8" s="81"/>
      <c r="K8" s="8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83" t="s">
        <v>17</v>
      </c>
      <c r="C9" s="86" t="s">
        <v>18</v>
      </c>
      <c r="D9" s="88" t="s">
        <v>0</v>
      </c>
      <c r="E9" s="91" t="s">
        <v>4</v>
      </c>
      <c r="F9" s="91"/>
      <c r="G9" s="91" t="s">
        <v>5</v>
      </c>
      <c r="H9" s="91"/>
      <c r="I9" s="91"/>
      <c r="J9" s="91"/>
      <c r="K9" s="93"/>
      <c r="L9" s="5"/>
      <c r="M9" s="88" t="s">
        <v>6</v>
      </c>
      <c r="N9" s="93"/>
      <c r="O9" s="65" t="s">
        <v>24</v>
      </c>
      <c r="P9" s="66"/>
      <c r="Q9" s="66"/>
      <c r="R9" s="66"/>
      <c r="S9" s="66"/>
      <c r="T9" s="67"/>
    </row>
    <row r="10" spans="2:20" ht="17.100000000000001" customHeight="1" x14ac:dyDescent="0.2">
      <c r="B10" s="84"/>
      <c r="C10" s="87"/>
      <c r="D10" s="89"/>
      <c r="E10" s="92"/>
      <c r="F10" s="92"/>
      <c r="G10" s="92" t="s">
        <v>7</v>
      </c>
      <c r="H10" s="71" t="s">
        <v>25</v>
      </c>
      <c r="I10" s="71" t="s">
        <v>26</v>
      </c>
      <c r="J10" s="96" t="s">
        <v>1</v>
      </c>
      <c r="K10" s="94" t="s">
        <v>8</v>
      </c>
      <c r="L10" s="6"/>
      <c r="M10" s="61" t="s">
        <v>9</v>
      </c>
      <c r="N10" s="63" t="s">
        <v>10</v>
      </c>
      <c r="O10" s="68"/>
      <c r="P10" s="69"/>
      <c r="Q10" s="69"/>
      <c r="R10" s="69"/>
      <c r="S10" s="69"/>
      <c r="T10" s="70"/>
    </row>
    <row r="11" spans="2:20" ht="37.5" customHeight="1" thickBot="1" x14ac:dyDescent="0.25">
      <c r="B11" s="85"/>
      <c r="C11" s="87"/>
      <c r="D11" s="90"/>
      <c r="E11" s="19" t="s">
        <v>11</v>
      </c>
      <c r="F11" s="19" t="s">
        <v>12</v>
      </c>
      <c r="G11" s="71"/>
      <c r="H11" s="72"/>
      <c r="I11" s="72"/>
      <c r="J11" s="97"/>
      <c r="K11" s="95"/>
      <c r="L11" s="20"/>
      <c r="M11" s="62"/>
      <c r="N11" s="64"/>
      <c r="O11" s="21" t="s">
        <v>23</v>
      </c>
      <c r="P11" s="22" t="s">
        <v>20</v>
      </c>
      <c r="Q11" s="23" t="s">
        <v>21</v>
      </c>
      <c r="R11" s="24" t="s">
        <v>22</v>
      </c>
      <c r="S11" s="24" t="s">
        <v>14</v>
      </c>
      <c r="T11" s="25" t="s">
        <v>15</v>
      </c>
    </row>
    <row r="12" spans="2:20" ht="45.75" thickBot="1" x14ac:dyDescent="0.25">
      <c r="B12" s="48" t="s">
        <v>30</v>
      </c>
      <c r="C12" s="53" t="s">
        <v>31</v>
      </c>
      <c r="D12" s="49" t="s">
        <v>32</v>
      </c>
      <c r="E12" s="41">
        <v>43101</v>
      </c>
      <c r="F12" s="41">
        <v>43465</v>
      </c>
      <c r="G12" s="54" t="s">
        <v>27</v>
      </c>
      <c r="H12" s="42">
        <v>1</v>
      </c>
      <c r="I12" s="42">
        <f>+J12</f>
        <v>1</v>
      </c>
      <c r="J12" s="42">
        <v>1</v>
      </c>
      <c r="K12" s="60">
        <v>0.3</v>
      </c>
      <c r="L12" s="50">
        <f>+K12/J12</f>
        <v>0.3</v>
      </c>
      <c r="M12" s="55">
        <f>DAYS360(E12,$C$8)/DAYS360(E12,F12)</f>
        <v>0.25</v>
      </c>
      <c r="N12" s="40">
        <f>IF(J12=0," -",IF(L12&gt;100%,100%,L12))</f>
        <v>0.3</v>
      </c>
      <c r="O12" s="57" t="s">
        <v>37</v>
      </c>
      <c r="P12" s="38">
        <v>848875</v>
      </c>
      <c r="Q12" s="38">
        <v>20000</v>
      </c>
      <c r="R12" s="38">
        <v>0</v>
      </c>
      <c r="S12" s="39">
        <f>IF(P12=0," -",Q12/P12)</f>
        <v>2.356059490502135E-2</v>
      </c>
      <c r="T12" s="40" t="str">
        <f>IF(R12=0," -",IF(Q12=0,100%,R12/Q12))</f>
        <v xml:space="preserve"> -</v>
      </c>
    </row>
    <row r="13" spans="2:20" ht="12.95" customHeight="1" thickBot="1" x14ac:dyDescent="0.25">
      <c r="B13" s="9"/>
      <c r="C13" s="10"/>
      <c r="D13" s="10"/>
      <c r="E13" s="11"/>
      <c r="F13" s="11"/>
      <c r="G13" s="10"/>
      <c r="H13" s="12"/>
      <c r="I13" s="12"/>
      <c r="J13" s="12"/>
      <c r="K13" s="12"/>
      <c r="L13" s="13"/>
      <c r="M13" s="14"/>
      <c r="N13" s="14"/>
      <c r="O13" s="10"/>
      <c r="P13" s="12"/>
      <c r="Q13" s="12"/>
      <c r="R13" s="12"/>
      <c r="S13" s="14"/>
      <c r="T13" s="15"/>
    </row>
    <row r="14" spans="2:20" ht="45" x14ac:dyDescent="0.2">
      <c r="B14" s="73" t="s">
        <v>33</v>
      </c>
      <c r="C14" s="75" t="s">
        <v>34</v>
      </c>
      <c r="D14" s="77" t="s">
        <v>35</v>
      </c>
      <c r="E14" s="43">
        <v>43101</v>
      </c>
      <c r="F14" s="43">
        <v>43465</v>
      </c>
      <c r="G14" s="44" t="s">
        <v>28</v>
      </c>
      <c r="H14" s="45">
        <v>4</v>
      </c>
      <c r="I14" s="45" t="e">
        <f>+J14+(#REF!-#REF!)</f>
        <v>#REF!</v>
      </c>
      <c r="J14" s="45">
        <v>1</v>
      </c>
      <c r="K14" s="46">
        <v>1</v>
      </c>
      <c r="L14" s="51">
        <f>+K14/J14</f>
        <v>1</v>
      </c>
      <c r="M14" s="16">
        <f t="shared" ref="M14:M15" si="0">DAYS360(E14,$C$8)/DAYS360(E14,F14)</f>
        <v>0.25</v>
      </c>
      <c r="N14" s="17">
        <f t="shared" ref="N14:N15" si="1">IF(J14=0," -",IF(L14&gt;100%,100%,L14))</f>
        <v>1</v>
      </c>
      <c r="O14" s="58" t="s">
        <v>38</v>
      </c>
      <c r="P14" s="32">
        <v>8205861</v>
      </c>
      <c r="Q14" s="32">
        <v>2270611</v>
      </c>
      <c r="R14" s="32">
        <v>0</v>
      </c>
      <c r="S14" s="18">
        <f t="shared" ref="S14:S16" si="2">IF(P14=0," -",Q14/P14)</f>
        <v>0.27670600318479682</v>
      </c>
      <c r="T14" s="17" t="str">
        <f t="shared" ref="T14:T16" si="3">IF(R14=0," -",IF(Q14=0,100%,R14/Q14))</f>
        <v xml:space="preserve"> -</v>
      </c>
    </row>
    <row r="15" spans="2:20" ht="30.75" thickBot="1" x14ac:dyDescent="0.25">
      <c r="B15" s="74"/>
      <c r="C15" s="76"/>
      <c r="D15" s="78"/>
      <c r="E15" s="33">
        <v>43101</v>
      </c>
      <c r="F15" s="33">
        <v>43465</v>
      </c>
      <c r="G15" s="34" t="s">
        <v>29</v>
      </c>
      <c r="H15" s="35">
        <v>72</v>
      </c>
      <c r="I15" s="35" t="e">
        <f>+J15+(#REF!-#REF!)</f>
        <v>#REF!</v>
      </c>
      <c r="J15" s="35">
        <v>24</v>
      </c>
      <c r="K15" s="47">
        <v>17</v>
      </c>
      <c r="L15" s="52">
        <f>+K15/J15</f>
        <v>0.70833333333333337</v>
      </c>
      <c r="M15" s="56">
        <f t="shared" si="0"/>
        <v>0.25</v>
      </c>
      <c r="N15" s="37">
        <f t="shared" si="1"/>
        <v>0.70833333333333337</v>
      </c>
      <c r="O15" s="59">
        <v>22121</v>
      </c>
      <c r="P15" s="35">
        <v>100000</v>
      </c>
      <c r="Q15" s="35">
        <v>0</v>
      </c>
      <c r="R15" s="35">
        <v>0</v>
      </c>
      <c r="S15" s="36">
        <f t="shared" si="2"/>
        <v>0</v>
      </c>
      <c r="T15" s="37" t="str">
        <f t="shared" si="3"/>
        <v xml:space="preserve"> -</v>
      </c>
    </row>
    <row r="16" spans="2:20" ht="21" customHeight="1" thickBot="1" x14ac:dyDescent="0.25">
      <c r="M16" s="26">
        <f>+AVERAGE(M12,M14:M15)</f>
        <v>0.25</v>
      </c>
      <c r="N16" s="27">
        <f>+AVERAGE(N12,N14:N15)</f>
        <v>0.6694444444444444</v>
      </c>
      <c r="O16" s="28"/>
      <c r="P16" s="29">
        <f>+SUM(P12,P14:P15)</f>
        <v>9154736</v>
      </c>
      <c r="Q16" s="30">
        <f>+SUM(Q12,Q14:Q15)</f>
        <v>2290611</v>
      </c>
      <c r="R16" s="30">
        <f>+SUM(R12,R14:R15)</f>
        <v>0</v>
      </c>
      <c r="S16" s="31">
        <f t="shared" si="2"/>
        <v>0.25021049214308311</v>
      </c>
      <c r="T16" s="27" t="str">
        <f t="shared" si="3"/>
        <v xml:space="preserve"> -</v>
      </c>
    </row>
  </sheetData>
  <mergeCells count="21">
    <mergeCell ref="B14:B15"/>
    <mergeCell ref="C14:C15"/>
    <mergeCell ref="D14:D15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MONICA</cp:lastModifiedBy>
  <cp:lastPrinted>2010-09-21T16:46:22Z</cp:lastPrinted>
  <dcterms:created xsi:type="dcterms:W3CDTF">2008-07-08T21:30:46Z</dcterms:created>
  <dcterms:modified xsi:type="dcterms:W3CDTF">2018-05-22T16:34:39Z</dcterms:modified>
</cp:coreProperties>
</file>